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Generated Report" sheetId="1" r:id="rId1"/>
    <sheet name="Connectivity Charts" sheetId="2" r:id="rId2"/>
    <sheet name="Current Report" sheetId="3" r:id="rId3"/>
    <sheet name="FT Participants" sheetId="55" r:id="rId4"/>
    <sheet name="Jul 16" sheetId="82" r:id="rId5"/>
    <sheet name="Jul 9" sheetId="81" r:id="rId6"/>
    <sheet name="Jul 2" sheetId="80" r:id="rId7"/>
    <sheet name="Jun 25" sheetId="79" r:id="rId8"/>
    <sheet name="Jun 18" sheetId="78" r:id="rId9"/>
    <sheet name="Jun 11" sheetId="77" r:id="rId10"/>
    <sheet name="Jun 4" sheetId="76" r:id="rId11"/>
    <sheet name="May 28" sheetId="75" r:id="rId12"/>
    <sheet name="May 21" sheetId="71" r:id="rId13"/>
    <sheet name="May 14" sheetId="70" r:id="rId14"/>
    <sheet name="May 9" sheetId="69" r:id="rId15"/>
    <sheet name="May 2" sheetId="68" r:id="rId16"/>
    <sheet name="Apr 23" sheetId="66" r:id="rId17"/>
    <sheet name="Apr 16" sheetId="67" r:id="rId18"/>
    <sheet name="Apr 9" sheetId="65" r:id="rId19"/>
    <sheet name="Apr 2" sheetId="64" r:id="rId20"/>
    <sheet name="Mar 26" sheetId="63" r:id="rId21"/>
    <sheet name="Mar 19" sheetId="62" r:id="rId22"/>
    <sheet name="Mar 12" sheetId="61" r:id="rId23"/>
    <sheet name="Mar 5" sheetId="60" r:id="rId24"/>
    <sheet name="Feb 26" sheetId="59" r:id="rId25"/>
    <sheet name="Feb 12" sheetId="58" r:id="rId26"/>
    <sheet name="Feb 5" sheetId="57" r:id="rId27"/>
    <sheet name="Jan 29" sheetId="56" r:id="rId28"/>
    <sheet name="Jan 22" sheetId="54" r:id="rId29"/>
    <sheet name="Jan 15" sheetId="53" r:id="rId30"/>
    <sheet name="Jan 8" sheetId="52" r:id="rId31"/>
    <sheet name="Jan 1" sheetId="51" r:id="rId32"/>
    <sheet name="Dec 25" sheetId="50" r:id="rId33"/>
    <sheet name="Dec 18" sheetId="49" r:id="rId34"/>
    <sheet name="Dec 11" sheetId="48" r:id="rId35"/>
    <sheet name="Dec 4" sheetId="47" r:id="rId36"/>
    <sheet name="Nov 27" sheetId="46" r:id="rId37"/>
    <sheet name="Nov 20" sheetId="45" r:id="rId38"/>
    <sheet name="Nov 13" sheetId="44" r:id="rId39"/>
    <sheet name="Nov 6" sheetId="43" r:id="rId40"/>
    <sheet name="Oct 30" sheetId="42" r:id="rId41"/>
    <sheet name="Oct 23" sheetId="41" r:id="rId42"/>
    <sheet name="Oct 16" sheetId="40" r:id="rId43"/>
    <sheet name="Oct 9" sheetId="39" r:id="rId44"/>
    <sheet name="Oct 2" sheetId="38" r:id="rId45"/>
    <sheet name="Sep 25" sheetId="37" r:id="rId46"/>
    <sheet name="Sep 18" sheetId="36" r:id="rId47"/>
    <sheet name="Sep 11" sheetId="35" r:id="rId48"/>
    <sheet name="Sep 4" sheetId="34" r:id="rId49"/>
    <sheet name="Aug 28" sheetId="33" r:id="rId50"/>
    <sheet name="Aug 21" sheetId="32" r:id="rId51"/>
    <sheet name="Aug 14" sheetId="31" r:id="rId52"/>
    <sheet name="Aug 7" sheetId="30" r:id="rId53"/>
    <sheet name="July 31" sheetId="29" r:id="rId54"/>
    <sheet name="July 24" sheetId="28" r:id="rId55"/>
    <sheet name="July 17" sheetId="27" r:id="rId56"/>
    <sheet name="July 10" sheetId="26" r:id="rId57"/>
    <sheet name="July 3" sheetId="25" r:id="rId58"/>
    <sheet name="June 26" sheetId="24" r:id="rId59"/>
    <sheet name="June 19" sheetId="23" r:id="rId60"/>
    <sheet name="June 12" sheetId="22" r:id="rId61"/>
    <sheet name="June 5" sheetId="21" r:id="rId62"/>
    <sheet name="May 30" sheetId="20" r:id="rId63"/>
    <sheet name="May 22" sheetId="19" r:id="rId64"/>
    <sheet name="May 15" sheetId="18" r:id="rId65"/>
    <sheet name="May 8" sheetId="17" r:id="rId66"/>
    <sheet name="May 1" sheetId="16" r:id="rId67"/>
    <sheet name="Apr 24" sheetId="15" r:id="rId68"/>
    <sheet name="Apr 17" sheetId="14" r:id="rId69"/>
    <sheet name="Apr 10" sheetId="13" r:id="rId70"/>
    <sheet name="Apr 3" sheetId="12" r:id="rId71"/>
    <sheet name="Mar 29" sheetId="11" r:id="rId72"/>
    <sheet name="Mar 21" sheetId="10" r:id="rId73"/>
    <sheet name="Mar 14" sheetId="9" r:id="rId74"/>
    <sheet name="Mar 7" sheetId="8" r:id="rId75"/>
    <sheet name="Mar 3" sheetId="7" r:id="rId76"/>
    <sheet name="Feb 20" sheetId="6" r:id="rId77"/>
    <sheet name="Feb 6" sheetId="5" r:id="rId78"/>
  </sheets>
  <calcPr calcId="152511"/>
</workbook>
</file>

<file path=xl/calcChain.xml><?xml version="1.0" encoding="utf-8"?>
<calcChain xmlns="http://schemas.openxmlformats.org/spreadsheetml/2006/main">
  <c r="H26" i="55" l="1"/>
  <c r="I26" i="55"/>
  <c r="J26" i="55"/>
  <c r="K26" i="55"/>
  <c r="L26" i="55"/>
  <c r="M26" i="55"/>
  <c r="N26" i="55"/>
  <c r="O26" i="55"/>
  <c r="P26" i="55"/>
  <c r="Q26" i="55"/>
  <c r="R26" i="55"/>
  <c r="S26" i="55"/>
  <c r="T26" i="55"/>
  <c r="U26" i="55"/>
  <c r="V26" i="55"/>
  <c r="W26" i="55"/>
  <c r="X26" i="55"/>
  <c r="Y26" i="55"/>
  <c r="Z26" i="55"/>
  <c r="AA26" i="55"/>
  <c r="AB26" i="55"/>
  <c r="AC26" i="55"/>
  <c r="AD26" i="55"/>
  <c r="AE26" i="55"/>
  <c r="AF26" i="55"/>
  <c r="H27" i="55"/>
  <c r="I27" i="55"/>
  <c r="J27" i="55"/>
  <c r="K27" i="55"/>
  <c r="L27" i="55"/>
  <c r="M27" i="55"/>
  <c r="N27" i="55"/>
  <c r="O27" i="55"/>
  <c r="P27" i="55"/>
  <c r="Q27" i="55"/>
  <c r="R27" i="55"/>
  <c r="S27" i="55"/>
  <c r="T27" i="55"/>
  <c r="U27" i="55"/>
  <c r="V27" i="55"/>
  <c r="W27" i="55"/>
  <c r="X27" i="55"/>
  <c r="Y27" i="55"/>
  <c r="Z27" i="55"/>
  <c r="AA27" i="55"/>
  <c r="AB27" i="55"/>
  <c r="AC27" i="55"/>
  <c r="AD27" i="55"/>
  <c r="AE27" i="55"/>
  <c r="AF27" i="55"/>
  <c r="H28" i="55"/>
  <c r="I28" i="55"/>
  <c r="J28" i="55"/>
  <c r="K28" i="55"/>
  <c r="L28" i="55"/>
  <c r="M28" i="55"/>
  <c r="N28" i="55"/>
  <c r="O28" i="55"/>
  <c r="P28" i="55"/>
  <c r="Q28" i="55"/>
  <c r="R28" i="55"/>
  <c r="S28" i="55"/>
  <c r="T28" i="55"/>
  <c r="U28" i="55"/>
  <c r="V28" i="55"/>
  <c r="W28" i="55"/>
  <c r="X28" i="55"/>
  <c r="Y28" i="55"/>
  <c r="Z28" i="55"/>
  <c r="AA28" i="55"/>
  <c r="AB28" i="55"/>
  <c r="AC28" i="55"/>
  <c r="AD28" i="55"/>
  <c r="AE28" i="55"/>
  <c r="AF28" i="55"/>
  <c r="H29" i="55"/>
  <c r="I29" i="55"/>
  <c r="J29" i="55"/>
  <c r="K29" i="55"/>
  <c r="L29" i="55"/>
  <c r="M29" i="55"/>
  <c r="N29" i="55"/>
  <c r="O29" i="55"/>
  <c r="P29" i="55"/>
  <c r="Q29" i="55"/>
  <c r="R29" i="55"/>
  <c r="S29" i="55"/>
  <c r="T29" i="55"/>
  <c r="U29" i="55"/>
  <c r="V29" i="55"/>
  <c r="W29" i="55"/>
  <c r="X29" i="55"/>
  <c r="Y29" i="55"/>
  <c r="Z29" i="55"/>
  <c r="AA29" i="55"/>
  <c r="AB29" i="55"/>
  <c r="AC29" i="55"/>
  <c r="AD29" i="55"/>
  <c r="AE29" i="55"/>
  <c r="AF29" i="55"/>
  <c r="H30" i="55"/>
  <c r="I30" i="55"/>
  <c r="J30" i="55"/>
  <c r="K30" i="55"/>
  <c r="L30" i="55"/>
  <c r="M30" i="55"/>
  <c r="N30" i="55"/>
  <c r="O30" i="55"/>
  <c r="P30" i="55"/>
  <c r="Q30" i="55"/>
  <c r="R30" i="55"/>
  <c r="S30" i="55"/>
  <c r="T30" i="55"/>
  <c r="U30" i="55"/>
  <c r="V30" i="55"/>
  <c r="W30" i="55"/>
  <c r="X30" i="55"/>
  <c r="Y30" i="55"/>
  <c r="Z30" i="55"/>
  <c r="AA30" i="55"/>
  <c r="AB30" i="55"/>
  <c r="AC30" i="55"/>
  <c r="AD30" i="55"/>
  <c r="AE30" i="55"/>
  <c r="AF30" i="55"/>
  <c r="H31" i="55"/>
  <c r="I31" i="55"/>
  <c r="J31" i="55"/>
  <c r="K31" i="55"/>
  <c r="L31" i="55"/>
  <c r="M31" i="55"/>
  <c r="N31" i="55"/>
  <c r="O31" i="55"/>
  <c r="P31" i="55"/>
  <c r="Q31" i="55"/>
  <c r="R31" i="55"/>
  <c r="S31" i="55"/>
  <c r="T31" i="55"/>
  <c r="U31" i="55"/>
  <c r="V31" i="55"/>
  <c r="W31" i="55"/>
  <c r="X31" i="55"/>
  <c r="Y31" i="55"/>
  <c r="Z31" i="55"/>
  <c r="AA31" i="55"/>
  <c r="AB31" i="55"/>
  <c r="AC31" i="55"/>
  <c r="AD31" i="55"/>
  <c r="AE31" i="55"/>
  <c r="AF31" i="55"/>
  <c r="H32" i="55"/>
  <c r="I32" i="55"/>
  <c r="J32" i="55"/>
  <c r="K32" i="55"/>
  <c r="L32" i="55"/>
  <c r="M32" i="55"/>
  <c r="N32" i="55"/>
  <c r="O32" i="55"/>
  <c r="P32" i="55"/>
  <c r="Q32" i="55"/>
  <c r="R32" i="55"/>
  <c r="S32" i="55"/>
  <c r="T32" i="55"/>
  <c r="U32" i="55"/>
  <c r="V32" i="55"/>
  <c r="W32" i="55"/>
  <c r="X32" i="55"/>
  <c r="Y32" i="55"/>
  <c r="Z32" i="55"/>
  <c r="AA32" i="55"/>
  <c r="AB32" i="55"/>
  <c r="AC32" i="55"/>
  <c r="AD32" i="55"/>
  <c r="AE32" i="55"/>
  <c r="AF32" i="55"/>
  <c r="H33" i="55"/>
  <c r="I33" i="55"/>
  <c r="J33" i="55"/>
  <c r="K33" i="55"/>
  <c r="L33" i="55"/>
  <c r="M33" i="55"/>
  <c r="N33" i="55"/>
  <c r="O33" i="55"/>
  <c r="P33" i="55"/>
  <c r="Q33" i="55"/>
  <c r="R33" i="55"/>
  <c r="S33" i="55"/>
  <c r="T33" i="55"/>
  <c r="U33" i="55"/>
  <c r="V33" i="55"/>
  <c r="W33" i="55"/>
  <c r="X33" i="55"/>
  <c r="Y33" i="55"/>
  <c r="Z33" i="55"/>
  <c r="AA33" i="55"/>
  <c r="AB33" i="55"/>
  <c r="AC33" i="55"/>
  <c r="AD33" i="55"/>
  <c r="AE33" i="55"/>
  <c r="AF33" i="55"/>
  <c r="H34" i="55"/>
  <c r="I34" i="55"/>
  <c r="J34" i="55"/>
  <c r="K34" i="55"/>
  <c r="L34" i="55"/>
  <c r="M34" i="55"/>
  <c r="N34" i="55"/>
  <c r="O34" i="55"/>
  <c r="P34" i="55"/>
  <c r="Q34" i="55"/>
  <c r="R34" i="55"/>
  <c r="S34" i="55"/>
  <c r="T34" i="55"/>
  <c r="U34" i="55"/>
  <c r="V34" i="55"/>
  <c r="W34" i="55"/>
  <c r="X34" i="55"/>
  <c r="Y34" i="55"/>
  <c r="Z34" i="55"/>
  <c r="AA34" i="55"/>
  <c r="AB34" i="55"/>
  <c r="AC34" i="55"/>
  <c r="AD34" i="55"/>
  <c r="AE34" i="55"/>
  <c r="AF34" i="55"/>
  <c r="H35" i="55"/>
  <c r="I35" i="55"/>
  <c r="J35" i="55"/>
  <c r="K35" i="55"/>
  <c r="L35" i="55"/>
  <c r="M35" i="55"/>
  <c r="N35" i="55"/>
  <c r="O35" i="55"/>
  <c r="P35" i="55"/>
  <c r="Q35" i="55"/>
  <c r="R35" i="55"/>
  <c r="S35" i="55"/>
  <c r="T35" i="55"/>
  <c r="U35" i="55"/>
  <c r="V35" i="55"/>
  <c r="W35" i="55"/>
  <c r="X35" i="55"/>
  <c r="Y35" i="55"/>
  <c r="Z35" i="55"/>
  <c r="AA35" i="55"/>
  <c r="AB35" i="55"/>
  <c r="AC35" i="55"/>
  <c r="AD35" i="55"/>
  <c r="AE35" i="55"/>
  <c r="AF35" i="55"/>
  <c r="H36" i="55"/>
  <c r="I36" i="55"/>
  <c r="J36" i="55"/>
  <c r="K36" i="55"/>
  <c r="L36" i="55"/>
  <c r="M36" i="55"/>
  <c r="N36" i="55"/>
  <c r="O36" i="55"/>
  <c r="P36" i="55"/>
  <c r="Q36" i="55"/>
  <c r="R36" i="55"/>
  <c r="S36" i="55"/>
  <c r="T36" i="55"/>
  <c r="U36" i="55"/>
  <c r="V36" i="55"/>
  <c r="W36" i="55"/>
  <c r="X36" i="55"/>
  <c r="Y36" i="55"/>
  <c r="Z36" i="55"/>
  <c r="AA36" i="55"/>
  <c r="AB36" i="55"/>
  <c r="AC36" i="55"/>
  <c r="AD36" i="55"/>
  <c r="AE36" i="55"/>
  <c r="AF36" i="55"/>
  <c r="H37" i="55"/>
  <c r="I37" i="55"/>
  <c r="J37" i="55"/>
  <c r="K37" i="55"/>
  <c r="L37" i="55"/>
  <c r="M37" i="55"/>
  <c r="N37" i="55"/>
  <c r="O37" i="55"/>
  <c r="P37" i="55"/>
  <c r="Q37" i="55"/>
  <c r="R37" i="55"/>
  <c r="S37" i="55"/>
  <c r="T37" i="55"/>
  <c r="U37" i="55"/>
  <c r="V37" i="55"/>
  <c r="W37" i="55"/>
  <c r="X37" i="55"/>
  <c r="Y37" i="55"/>
  <c r="Z37" i="55"/>
  <c r="AA37" i="55"/>
  <c r="AB37" i="55"/>
  <c r="AC37" i="55"/>
  <c r="AD37" i="55"/>
  <c r="AE37" i="55"/>
  <c r="AF37" i="55"/>
  <c r="H38" i="55"/>
  <c r="I38" i="55"/>
  <c r="J38" i="55"/>
  <c r="K38" i="55"/>
  <c r="L38" i="55"/>
  <c r="M38" i="55"/>
  <c r="N38" i="55"/>
  <c r="O38" i="55"/>
  <c r="P38" i="55"/>
  <c r="Q38" i="55"/>
  <c r="R38" i="55"/>
  <c r="S38" i="55"/>
  <c r="T38" i="55"/>
  <c r="U38" i="55"/>
  <c r="V38" i="55"/>
  <c r="W38" i="55"/>
  <c r="X38" i="55"/>
  <c r="Y38" i="55"/>
  <c r="Z38" i="55"/>
  <c r="AA38" i="55"/>
  <c r="AB38" i="55"/>
  <c r="AC38" i="55"/>
  <c r="AD38" i="55"/>
  <c r="AE38" i="55"/>
  <c r="AF38" i="55"/>
  <c r="H39" i="55"/>
  <c r="I39" i="55"/>
  <c r="J39" i="55"/>
  <c r="K39" i="55"/>
  <c r="L39" i="55"/>
  <c r="M39" i="55"/>
  <c r="N39" i="55"/>
  <c r="O39" i="55"/>
  <c r="P39" i="55"/>
  <c r="Q39" i="55"/>
  <c r="R39" i="55"/>
  <c r="S39" i="55"/>
  <c r="T39" i="55"/>
  <c r="U39" i="55"/>
  <c r="V39" i="55"/>
  <c r="W39" i="55"/>
  <c r="X39" i="55"/>
  <c r="Y39" i="55"/>
  <c r="Z39" i="55"/>
  <c r="AA39" i="55"/>
  <c r="AB39" i="55"/>
  <c r="AC39" i="55"/>
  <c r="AD39" i="55"/>
  <c r="AE39" i="55"/>
  <c r="AF39" i="55"/>
  <c r="H40" i="55"/>
  <c r="I40" i="55"/>
  <c r="J40" i="55"/>
  <c r="K40" i="55"/>
  <c r="L40" i="55"/>
  <c r="M40" i="55"/>
  <c r="N40" i="55"/>
  <c r="O40" i="55"/>
  <c r="P40" i="55"/>
  <c r="Q40" i="55"/>
  <c r="R40" i="55"/>
  <c r="S40" i="55"/>
  <c r="T40" i="55"/>
  <c r="U40" i="55"/>
  <c r="V40" i="55"/>
  <c r="W40" i="55"/>
  <c r="X40" i="55"/>
  <c r="Y40" i="55"/>
  <c r="Z40" i="55"/>
  <c r="AA40" i="55"/>
  <c r="AB40" i="55"/>
  <c r="AC40" i="55"/>
  <c r="AD40" i="55"/>
  <c r="AE40" i="55"/>
  <c r="AF40" i="55"/>
  <c r="H41" i="55"/>
  <c r="I41" i="55"/>
  <c r="J41" i="55"/>
  <c r="K41" i="55"/>
  <c r="L41" i="55"/>
  <c r="M41" i="55"/>
  <c r="N41" i="55"/>
  <c r="O41" i="55"/>
  <c r="P41" i="55"/>
  <c r="Q41" i="55"/>
  <c r="R41" i="55"/>
  <c r="S41" i="55"/>
  <c r="T41" i="55"/>
  <c r="U41" i="55"/>
  <c r="V41" i="55"/>
  <c r="W41" i="55"/>
  <c r="X41" i="55"/>
  <c r="Y41" i="55"/>
  <c r="Z41" i="55"/>
  <c r="AA41" i="55"/>
  <c r="AB41" i="55"/>
  <c r="AC41" i="55"/>
  <c r="AD41" i="55"/>
  <c r="AE41" i="55"/>
  <c r="AF41" i="55"/>
  <c r="H42" i="55"/>
  <c r="I42" i="55"/>
  <c r="J42" i="55"/>
  <c r="K42" i="55"/>
  <c r="L42" i="55"/>
  <c r="M42" i="55"/>
  <c r="N42" i="55"/>
  <c r="O42" i="55"/>
  <c r="P42" i="55"/>
  <c r="Q42" i="55"/>
  <c r="R42" i="55"/>
  <c r="S42" i="55"/>
  <c r="T42" i="55"/>
  <c r="U42" i="55"/>
  <c r="V42" i="55"/>
  <c r="W42" i="55"/>
  <c r="X42" i="55"/>
  <c r="Y42" i="55"/>
  <c r="Z42" i="55"/>
  <c r="AA42" i="55"/>
  <c r="AB42" i="55"/>
  <c r="AC42" i="55"/>
  <c r="AD42" i="55"/>
  <c r="AE42" i="55"/>
  <c r="AF42" i="55"/>
  <c r="H43" i="55"/>
  <c r="I43" i="55"/>
  <c r="J43" i="55"/>
  <c r="K43" i="55"/>
  <c r="L43" i="55"/>
  <c r="M43" i="55"/>
  <c r="N43" i="55"/>
  <c r="O43" i="55"/>
  <c r="P43" i="55"/>
  <c r="Q43" i="55"/>
  <c r="R43" i="55"/>
  <c r="S43" i="55"/>
  <c r="T43" i="55"/>
  <c r="U43" i="55"/>
  <c r="V43" i="55"/>
  <c r="W43" i="55"/>
  <c r="X43" i="55"/>
  <c r="Y43" i="55"/>
  <c r="Z43" i="55"/>
  <c r="AA43" i="55"/>
  <c r="AB43" i="55"/>
  <c r="AC43" i="55"/>
  <c r="AD43" i="55"/>
  <c r="AE43" i="55"/>
  <c r="AF43" i="55"/>
  <c r="H44" i="55"/>
  <c r="I44" i="55"/>
  <c r="J44" i="55"/>
  <c r="K44" i="55"/>
  <c r="L44" i="55"/>
  <c r="M44" i="55"/>
  <c r="N44" i="55"/>
  <c r="O44" i="55"/>
  <c r="P44" i="55"/>
  <c r="Q44" i="55"/>
  <c r="R44" i="55"/>
  <c r="S44" i="55"/>
  <c r="T44" i="55"/>
  <c r="U44" i="55"/>
  <c r="V44" i="55"/>
  <c r="W44" i="55"/>
  <c r="X44" i="55"/>
  <c r="Y44" i="55"/>
  <c r="Z44" i="55"/>
  <c r="AA44" i="55"/>
  <c r="AB44" i="55"/>
  <c r="AC44" i="55"/>
  <c r="AD44" i="55"/>
  <c r="AE44" i="55"/>
  <c r="AF44" i="55"/>
  <c r="H45" i="55"/>
  <c r="I45" i="55"/>
  <c r="J45" i="55"/>
  <c r="K45" i="55"/>
  <c r="L45" i="55"/>
  <c r="M45" i="55"/>
  <c r="N45" i="55"/>
  <c r="O45" i="55"/>
  <c r="P45" i="55"/>
  <c r="Q45" i="55"/>
  <c r="R45" i="55"/>
  <c r="S45" i="55"/>
  <c r="T45" i="55"/>
  <c r="U45" i="55"/>
  <c r="V45" i="55"/>
  <c r="W45" i="55"/>
  <c r="X45" i="55"/>
  <c r="Y45" i="55"/>
  <c r="Z45" i="55"/>
  <c r="AA45" i="55"/>
  <c r="AB45" i="55"/>
  <c r="AC45" i="55"/>
  <c r="AD45" i="55"/>
  <c r="AE45" i="55"/>
  <c r="AF45" i="55"/>
  <c r="H46" i="55"/>
  <c r="I46" i="55"/>
  <c r="J46" i="55"/>
  <c r="K46" i="55"/>
  <c r="L46" i="55"/>
  <c r="M46" i="55"/>
  <c r="N46" i="55"/>
  <c r="O46" i="55"/>
  <c r="P46" i="55"/>
  <c r="Q46" i="55"/>
  <c r="R46" i="55"/>
  <c r="S46" i="55"/>
  <c r="T46" i="55"/>
  <c r="U46" i="55"/>
  <c r="V46" i="55"/>
  <c r="W46" i="55"/>
  <c r="X46" i="55"/>
  <c r="Y46" i="55"/>
  <c r="Z46" i="55"/>
  <c r="AA46" i="55"/>
  <c r="AB46" i="55"/>
  <c r="AC46" i="55"/>
  <c r="AD46" i="55"/>
  <c r="AE46" i="55"/>
  <c r="AF46" i="55"/>
  <c r="H47" i="55"/>
  <c r="I47" i="55"/>
  <c r="J47" i="55"/>
  <c r="K47" i="55"/>
  <c r="L47" i="55"/>
  <c r="M47" i="55"/>
  <c r="N47" i="55"/>
  <c r="O47" i="55"/>
  <c r="P47" i="55"/>
  <c r="Q47" i="55"/>
  <c r="R47" i="55"/>
  <c r="S47" i="55"/>
  <c r="T47" i="55"/>
  <c r="U47" i="55"/>
  <c r="V47" i="55"/>
  <c r="W47" i="55"/>
  <c r="X47" i="55"/>
  <c r="Y47" i="55"/>
  <c r="Z47" i="55"/>
  <c r="AA47" i="55"/>
  <c r="AB47" i="55"/>
  <c r="AC47" i="55"/>
  <c r="AD47" i="55"/>
  <c r="AE47" i="55"/>
  <c r="AF47" i="55"/>
  <c r="H48" i="55"/>
  <c r="I48" i="55"/>
  <c r="J48" i="55"/>
  <c r="K48" i="55"/>
  <c r="L48" i="55"/>
  <c r="M48" i="55"/>
  <c r="N48" i="55"/>
  <c r="O48" i="55"/>
  <c r="P48" i="55"/>
  <c r="Q48" i="55"/>
  <c r="R48" i="55"/>
  <c r="S48" i="55"/>
  <c r="T48" i="55"/>
  <c r="U48" i="55"/>
  <c r="V48" i="55"/>
  <c r="W48" i="55"/>
  <c r="X48" i="55"/>
  <c r="Y48" i="55"/>
  <c r="Z48" i="55"/>
  <c r="AA48" i="55"/>
  <c r="AB48" i="55"/>
  <c r="AC48" i="55"/>
  <c r="AD48" i="55"/>
  <c r="AE48" i="55"/>
  <c r="AF48" i="55"/>
  <c r="H49" i="55"/>
  <c r="I49" i="55"/>
  <c r="J49" i="55"/>
  <c r="K49" i="55"/>
  <c r="L49" i="55"/>
  <c r="M49" i="55"/>
  <c r="N49" i="55"/>
  <c r="O49" i="55"/>
  <c r="P49" i="55"/>
  <c r="Q49" i="55"/>
  <c r="R49" i="55"/>
  <c r="S49" i="55"/>
  <c r="T49" i="55"/>
  <c r="U49" i="55"/>
  <c r="V49" i="55"/>
  <c r="W49" i="55"/>
  <c r="X49" i="55"/>
  <c r="Y49" i="55"/>
  <c r="Z49" i="55"/>
  <c r="AA49" i="55"/>
  <c r="AB49" i="55"/>
  <c r="AC49" i="55"/>
  <c r="AD49" i="55"/>
  <c r="AE49" i="55"/>
  <c r="AF49" i="55"/>
  <c r="H50" i="55"/>
  <c r="I50" i="55"/>
  <c r="J50" i="55"/>
  <c r="K50" i="55"/>
  <c r="L50" i="55"/>
  <c r="M50" i="55"/>
  <c r="N50" i="55"/>
  <c r="O50" i="55"/>
  <c r="P50" i="55"/>
  <c r="Q50" i="55"/>
  <c r="R50" i="55"/>
  <c r="S50" i="55"/>
  <c r="T50" i="55"/>
  <c r="U50" i="55"/>
  <c r="V50" i="55"/>
  <c r="W50" i="55"/>
  <c r="X50" i="55"/>
  <c r="Y50" i="55"/>
  <c r="Z50" i="55"/>
  <c r="AA50" i="55"/>
  <c r="AB50" i="55"/>
  <c r="AC50" i="55"/>
  <c r="AD50" i="55"/>
  <c r="AE50" i="55"/>
  <c r="AF50" i="55"/>
  <c r="H51" i="55"/>
  <c r="I51" i="55"/>
  <c r="J51" i="55"/>
  <c r="K51" i="55"/>
  <c r="L51" i="55"/>
  <c r="M51" i="55"/>
  <c r="N51" i="55"/>
  <c r="O51" i="55"/>
  <c r="P51" i="55"/>
  <c r="Q51" i="55"/>
  <c r="R51" i="55"/>
  <c r="S51" i="55"/>
  <c r="T51" i="55"/>
  <c r="U51" i="55"/>
  <c r="V51" i="55"/>
  <c r="W51" i="55"/>
  <c r="X51" i="55"/>
  <c r="Y51" i="55"/>
  <c r="Z51" i="55"/>
  <c r="AA51" i="55"/>
  <c r="AB51" i="55"/>
  <c r="AC51" i="55"/>
  <c r="AD51" i="55"/>
  <c r="AE51" i="55"/>
  <c r="AF51" i="55"/>
  <c r="H52" i="55"/>
  <c r="I52" i="55"/>
  <c r="J52" i="55"/>
  <c r="K52" i="55"/>
  <c r="L52" i="55"/>
  <c r="M52" i="55"/>
  <c r="N52" i="55"/>
  <c r="O52" i="55"/>
  <c r="P52" i="55"/>
  <c r="Q52" i="55"/>
  <c r="R52" i="55"/>
  <c r="S52" i="55"/>
  <c r="T52" i="55"/>
  <c r="U52" i="55"/>
  <c r="V52" i="55"/>
  <c r="W52" i="55"/>
  <c r="X52" i="55"/>
  <c r="Y52" i="55"/>
  <c r="Z52" i="55"/>
  <c r="AA52" i="55"/>
  <c r="AB52" i="55"/>
  <c r="AC52" i="55"/>
  <c r="AD52" i="55"/>
  <c r="AE52" i="55"/>
  <c r="AF52" i="55"/>
  <c r="H53" i="55"/>
  <c r="I53" i="55"/>
  <c r="J53" i="55"/>
  <c r="K53" i="55"/>
  <c r="L53" i="55"/>
  <c r="M53" i="55"/>
  <c r="N53" i="55"/>
  <c r="O53" i="55"/>
  <c r="P53" i="55"/>
  <c r="Q53" i="55"/>
  <c r="R53" i="55"/>
  <c r="S53" i="55"/>
  <c r="T53" i="55"/>
  <c r="U53" i="55"/>
  <c r="V53" i="55"/>
  <c r="W53" i="55"/>
  <c r="X53" i="55"/>
  <c r="Y53" i="55"/>
  <c r="Z53" i="55"/>
  <c r="AA53" i="55"/>
  <c r="AB53" i="55"/>
  <c r="AC53" i="55"/>
  <c r="AD53" i="55"/>
  <c r="AE53" i="55"/>
  <c r="AF53" i="55"/>
  <c r="H54" i="55"/>
  <c r="I54" i="55"/>
  <c r="J54" i="55"/>
  <c r="K54" i="55"/>
  <c r="L54" i="55"/>
  <c r="M54" i="55"/>
  <c r="N54" i="55"/>
  <c r="O54" i="55"/>
  <c r="P54" i="55"/>
  <c r="Q54" i="55"/>
  <c r="R54" i="55"/>
  <c r="S54" i="55"/>
  <c r="T54" i="55"/>
  <c r="U54" i="55"/>
  <c r="V54" i="55"/>
  <c r="W54" i="55"/>
  <c r="X54" i="55"/>
  <c r="Y54" i="55"/>
  <c r="Z54" i="55"/>
  <c r="AA54" i="55"/>
  <c r="AB54" i="55"/>
  <c r="AC54" i="55"/>
  <c r="AD54" i="55"/>
  <c r="AE54" i="55"/>
  <c r="AF54" i="55"/>
  <c r="H55" i="55"/>
  <c r="I55" i="55"/>
  <c r="J55" i="55"/>
  <c r="K55" i="55"/>
  <c r="L55" i="55"/>
  <c r="M55" i="55"/>
  <c r="N55" i="55"/>
  <c r="O55" i="55"/>
  <c r="P55" i="55"/>
  <c r="Q55" i="55"/>
  <c r="R55" i="55"/>
  <c r="S55" i="55"/>
  <c r="T55" i="55"/>
  <c r="U55" i="55"/>
  <c r="V55" i="55"/>
  <c r="W55" i="55"/>
  <c r="X55" i="55"/>
  <c r="Y55" i="55"/>
  <c r="Z55" i="55"/>
  <c r="AA55" i="55"/>
  <c r="AB55" i="55"/>
  <c r="AC55" i="55"/>
  <c r="AD55" i="55"/>
  <c r="AE55" i="55"/>
  <c r="AF55" i="55"/>
  <c r="H56" i="55"/>
  <c r="I56" i="55"/>
  <c r="J56" i="55"/>
  <c r="K56" i="55"/>
  <c r="L56" i="55"/>
  <c r="M56" i="55"/>
  <c r="N56" i="55"/>
  <c r="O56" i="55"/>
  <c r="P56" i="55"/>
  <c r="Q56" i="55"/>
  <c r="R56" i="55"/>
  <c r="S56" i="55"/>
  <c r="T56" i="55"/>
  <c r="U56" i="55"/>
  <c r="V56" i="55"/>
  <c r="W56" i="55"/>
  <c r="X56" i="55"/>
  <c r="Y56" i="55"/>
  <c r="Z56" i="55"/>
  <c r="AA56" i="55"/>
  <c r="AB56" i="55"/>
  <c r="AC56" i="55"/>
  <c r="AD56" i="55"/>
  <c r="AE56" i="55"/>
  <c r="AF56" i="55"/>
  <c r="H57" i="55"/>
  <c r="I57" i="55"/>
  <c r="J57" i="55"/>
  <c r="K57" i="55"/>
  <c r="L57" i="55"/>
  <c r="M57" i="55"/>
  <c r="N57" i="55"/>
  <c r="O57" i="55"/>
  <c r="P57" i="55"/>
  <c r="Q57" i="55"/>
  <c r="R57" i="55"/>
  <c r="S57" i="55"/>
  <c r="T57" i="55"/>
  <c r="U57" i="55"/>
  <c r="V57" i="55"/>
  <c r="W57" i="55"/>
  <c r="X57" i="55"/>
  <c r="Y57" i="55"/>
  <c r="Z57" i="55"/>
  <c r="AA57" i="55"/>
  <c r="AB57" i="55"/>
  <c r="AC57" i="55"/>
  <c r="AD57" i="55"/>
  <c r="AE57" i="55"/>
  <c r="AF57" i="55"/>
  <c r="H58" i="55"/>
  <c r="I58" i="55"/>
  <c r="J58" i="55"/>
  <c r="K58" i="55"/>
  <c r="L58" i="55"/>
  <c r="M58" i="55"/>
  <c r="N58" i="55"/>
  <c r="O58" i="55"/>
  <c r="P58" i="55"/>
  <c r="Q58" i="55"/>
  <c r="R58" i="55"/>
  <c r="S58" i="55"/>
  <c r="T58" i="55"/>
  <c r="U58" i="55"/>
  <c r="V58" i="55"/>
  <c r="W58" i="55"/>
  <c r="X58" i="55"/>
  <c r="Y58" i="55"/>
  <c r="Z58" i="55"/>
  <c r="AA58" i="55"/>
  <c r="AB58" i="55"/>
  <c r="AC58" i="55"/>
  <c r="AD58" i="55"/>
  <c r="AE58" i="55"/>
  <c r="AF58" i="55"/>
  <c r="H59" i="55"/>
  <c r="I59" i="55"/>
  <c r="J59" i="55"/>
  <c r="K59" i="55"/>
  <c r="L59" i="55"/>
  <c r="M59" i="55"/>
  <c r="N59" i="55"/>
  <c r="O59" i="55"/>
  <c r="P59" i="55"/>
  <c r="Q59" i="55"/>
  <c r="R59" i="55"/>
  <c r="S59" i="55"/>
  <c r="T59" i="55"/>
  <c r="U59" i="55"/>
  <c r="V59" i="55"/>
  <c r="W59" i="55"/>
  <c r="X59" i="55"/>
  <c r="Y59" i="55"/>
  <c r="Z59" i="55"/>
  <c r="AA59" i="55"/>
  <c r="AB59" i="55"/>
  <c r="AC59" i="55"/>
  <c r="AD59" i="55"/>
  <c r="AE59" i="55"/>
  <c r="AF59" i="55"/>
  <c r="H60" i="55"/>
  <c r="I60" i="55"/>
  <c r="J60" i="55"/>
  <c r="K60" i="55"/>
  <c r="L60" i="55"/>
  <c r="M60" i="55"/>
  <c r="N60" i="55"/>
  <c r="O60" i="55"/>
  <c r="P60" i="55"/>
  <c r="Q60" i="55"/>
  <c r="R60" i="55"/>
  <c r="S60" i="55"/>
  <c r="T60" i="55"/>
  <c r="U60" i="55"/>
  <c r="V60" i="55"/>
  <c r="W60" i="55"/>
  <c r="X60" i="55"/>
  <c r="Y60" i="55"/>
  <c r="Z60" i="55"/>
  <c r="AA60" i="55"/>
  <c r="AB60" i="55"/>
  <c r="AC60" i="55"/>
  <c r="AD60" i="55"/>
  <c r="AE60" i="55"/>
  <c r="AF60" i="55"/>
  <c r="H61" i="55"/>
  <c r="I61" i="55"/>
  <c r="J61" i="55"/>
  <c r="K61" i="55"/>
  <c r="L61" i="55"/>
  <c r="M61" i="55"/>
  <c r="N61" i="55"/>
  <c r="O61" i="55"/>
  <c r="P61" i="55"/>
  <c r="Q61" i="55"/>
  <c r="R61" i="55"/>
  <c r="S61" i="55"/>
  <c r="T61" i="55"/>
  <c r="U61" i="55"/>
  <c r="V61" i="55"/>
  <c r="W61" i="55"/>
  <c r="X61" i="55"/>
  <c r="Y61" i="55"/>
  <c r="Z61" i="55"/>
  <c r="AA61" i="55"/>
  <c r="AB61" i="55"/>
  <c r="AC61" i="55"/>
  <c r="AD61" i="55"/>
  <c r="AE61" i="55"/>
  <c r="AF61" i="55"/>
  <c r="H62" i="55"/>
  <c r="I62" i="55"/>
  <c r="J62" i="55"/>
  <c r="K62" i="55"/>
  <c r="L62" i="55"/>
  <c r="M62" i="55"/>
  <c r="N62" i="55"/>
  <c r="O62" i="55"/>
  <c r="P62" i="55"/>
  <c r="Q62" i="55"/>
  <c r="R62" i="55"/>
  <c r="S62" i="55"/>
  <c r="T62" i="55"/>
  <c r="U62" i="55"/>
  <c r="V62" i="55"/>
  <c r="W62" i="55"/>
  <c r="X62" i="55"/>
  <c r="Y62" i="55"/>
  <c r="Z62" i="55"/>
  <c r="AA62" i="55"/>
  <c r="AB62" i="55"/>
  <c r="AC62" i="55"/>
  <c r="AD62" i="55"/>
  <c r="AE62" i="55"/>
  <c r="AF62" i="55"/>
  <c r="H63" i="55"/>
  <c r="I63" i="55"/>
  <c r="J63" i="55"/>
  <c r="K63" i="55"/>
  <c r="L63" i="55"/>
  <c r="M63" i="55"/>
  <c r="N63" i="55"/>
  <c r="O63" i="55"/>
  <c r="P63" i="55"/>
  <c r="Q63" i="55"/>
  <c r="R63" i="55"/>
  <c r="S63" i="55"/>
  <c r="T63" i="55"/>
  <c r="U63" i="55"/>
  <c r="V63" i="55"/>
  <c r="W63" i="55"/>
  <c r="X63" i="55"/>
  <c r="Y63" i="55"/>
  <c r="Z63" i="55"/>
  <c r="AA63" i="55"/>
  <c r="AB63" i="55"/>
  <c r="AC63" i="55"/>
  <c r="AD63" i="55"/>
  <c r="AE63" i="55"/>
  <c r="AF63" i="55"/>
  <c r="H64" i="55"/>
  <c r="I64" i="55"/>
  <c r="J64" i="55"/>
  <c r="K64" i="55"/>
  <c r="L64" i="55"/>
  <c r="M64" i="55"/>
  <c r="N64" i="55"/>
  <c r="O64" i="55"/>
  <c r="P64" i="55"/>
  <c r="Q64" i="55"/>
  <c r="R64" i="55"/>
  <c r="S64" i="55"/>
  <c r="T64" i="55"/>
  <c r="U64" i="55"/>
  <c r="V64" i="55"/>
  <c r="W64" i="55"/>
  <c r="X64" i="55"/>
  <c r="Y64" i="55"/>
  <c r="Z64" i="55"/>
  <c r="AA64" i="55"/>
  <c r="AB64" i="55"/>
  <c r="AC64" i="55"/>
  <c r="AD64" i="55"/>
  <c r="AE64" i="55"/>
  <c r="AF64" i="55"/>
  <c r="H65" i="55"/>
  <c r="I65" i="55"/>
  <c r="J65" i="55"/>
  <c r="K65" i="55"/>
  <c r="L65" i="55"/>
  <c r="M65" i="55"/>
  <c r="N65" i="55"/>
  <c r="O65" i="55"/>
  <c r="P65" i="55"/>
  <c r="Q65" i="55"/>
  <c r="R65" i="55"/>
  <c r="S65" i="55"/>
  <c r="T65" i="55"/>
  <c r="U65" i="55"/>
  <c r="V65" i="55"/>
  <c r="W65" i="55"/>
  <c r="X65" i="55"/>
  <c r="Y65" i="55"/>
  <c r="Z65" i="55"/>
  <c r="AA65" i="55"/>
  <c r="AB65" i="55"/>
  <c r="AC65" i="55"/>
  <c r="AD65" i="55"/>
  <c r="AE65" i="55"/>
  <c r="AF65" i="55"/>
  <c r="H66" i="55"/>
  <c r="I66" i="55"/>
  <c r="J66" i="55"/>
  <c r="K66" i="55"/>
  <c r="L66" i="55"/>
  <c r="M66" i="55"/>
  <c r="N66" i="55"/>
  <c r="O66" i="55"/>
  <c r="P66" i="55"/>
  <c r="Q66" i="55"/>
  <c r="R66" i="55"/>
  <c r="S66" i="55"/>
  <c r="T66" i="55"/>
  <c r="U66" i="55"/>
  <c r="V66" i="55"/>
  <c r="W66" i="55"/>
  <c r="X66" i="55"/>
  <c r="Y66" i="55"/>
  <c r="Z66" i="55"/>
  <c r="AA66" i="55"/>
  <c r="AB66" i="55"/>
  <c r="AC66" i="55"/>
  <c r="AD66" i="55"/>
  <c r="AE66" i="55"/>
  <c r="AF66" i="55"/>
  <c r="H67" i="55"/>
  <c r="I67" i="55"/>
  <c r="J67" i="55"/>
  <c r="K67" i="55"/>
  <c r="L67" i="55"/>
  <c r="M67" i="55"/>
  <c r="N67" i="55"/>
  <c r="O67" i="55"/>
  <c r="P67" i="55"/>
  <c r="Q67" i="55"/>
  <c r="R67" i="55"/>
  <c r="S67" i="55"/>
  <c r="T67" i="55"/>
  <c r="U67" i="55"/>
  <c r="V67" i="55"/>
  <c r="W67" i="55"/>
  <c r="X67" i="55"/>
  <c r="Y67" i="55"/>
  <c r="Z67" i="55"/>
  <c r="AA67" i="55"/>
  <c r="AB67" i="55"/>
  <c r="AC67" i="55"/>
  <c r="AD67" i="55"/>
  <c r="AE67" i="55"/>
  <c r="AF67" i="55"/>
  <c r="H68" i="55"/>
  <c r="I68" i="55"/>
  <c r="J68" i="55"/>
  <c r="K68" i="55"/>
  <c r="L68" i="55"/>
  <c r="M68" i="55"/>
  <c r="N68" i="55"/>
  <c r="O68" i="55"/>
  <c r="P68" i="55"/>
  <c r="Q68" i="55"/>
  <c r="R68" i="55"/>
  <c r="S68" i="55"/>
  <c r="T68" i="55"/>
  <c r="U68" i="55"/>
  <c r="V68" i="55"/>
  <c r="W68" i="55"/>
  <c r="X68" i="55"/>
  <c r="Y68" i="55"/>
  <c r="Z68" i="55"/>
  <c r="AA68" i="55"/>
  <c r="AB68" i="55"/>
  <c r="AC68" i="55"/>
  <c r="AD68" i="55"/>
  <c r="AE68" i="55"/>
  <c r="AF68" i="55"/>
  <c r="H69" i="55"/>
  <c r="I69" i="55"/>
  <c r="J69" i="55"/>
  <c r="K69" i="55"/>
  <c r="L69" i="55"/>
  <c r="M69" i="55"/>
  <c r="N69" i="55"/>
  <c r="O69" i="55"/>
  <c r="P69" i="55"/>
  <c r="Q69" i="55"/>
  <c r="R69" i="55"/>
  <c r="S69" i="55"/>
  <c r="T69" i="55"/>
  <c r="U69" i="55"/>
  <c r="V69" i="55"/>
  <c r="W69" i="55"/>
  <c r="X69" i="55"/>
  <c r="Y69" i="55"/>
  <c r="Z69" i="55"/>
  <c r="AA69" i="55"/>
  <c r="AB69" i="55"/>
  <c r="AC69" i="55"/>
  <c r="AD69" i="55"/>
  <c r="AE69" i="55"/>
  <c r="AF69" i="55"/>
  <c r="H70" i="55"/>
  <c r="I70" i="55"/>
  <c r="J70" i="55"/>
  <c r="K70" i="55"/>
  <c r="L70" i="55"/>
  <c r="M70" i="55"/>
  <c r="N70" i="55"/>
  <c r="O70" i="55"/>
  <c r="P70" i="55"/>
  <c r="Q70" i="55"/>
  <c r="R70" i="55"/>
  <c r="S70" i="55"/>
  <c r="T70" i="55"/>
  <c r="U70" i="55"/>
  <c r="V70" i="55"/>
  <c r="W70" i="55"/>
  <c r="X70" i="55"/>
  <c r="Y70" i="55"/>
  <c r="Z70" i="55"/>
  <c r="AA70" i="55"/>
  <c r="AB70" i="55"/>
  <c r="AC70" i="55"/>
  <c r="AD70" i="55"/>
  <c r="AE70" i="55"/>
  <c r="AF70" i="55"/>
  <c r="H71" i="55"/>
  <c r="I71" i="55"/>
  <c r="J71" i="55"/>
  <c r="K71" i="55"/>
  <c r="L71" i="55"/>
  <c r="M71" i="55"/>
  <c r="N71" i="55"/>
  <c r="O71" i="55"/>
  <c r="P71" i="55"/>
  <c r="Q71" i="55"/>
  <c r="R71" i="55"/>
  <c r="S71" i="55"/>
  <c r="T71" i="55"/>
  <c r="U71" i="55"/>
  <c r="V71" i="55"/>
  <c r="W71" i="55"/>
  <c r="X71" i="55"/>
  <c r="Y71" i="55"/>
  <c r="Z71" i="55"/>
  <c r="AA71" i="55"/>
  <c r="AB71" i="55"/>
  <c r="AC71" i="55"/>
  <c r="AD71" i="55"/>
  <c r="AE71" i="55"/>
  <c r="AF71" i="55"/>
  <c r="H72" i="55"/>
  <c r="I72" i="55"/>
  <c r="J72" i="55"/>
  <c r="K72" i="55"/>
  <c r="L72" i="55"/>
  <c r="M72" i="55"/>
  <c r="N72" i="55"/>
  <c r="O72" i="55"/>
  <c r="P72" i="55"/>
  <c r="Q72" i="55"/>
  <c r="R72" i="55"/>
  <c r="S72" i="55"/>
  <c r="T72" i="55"/>
  <c r="U72" i="55"/>
  <c r="V72" i="55"/>
  <c r="W72" i="55"/>
  <c r="X72" i="55"/>
  <c r="Y72" i="55"/>
  <c r="Z72" i="55"/>
  <c r="AA72" i="55"/>
  <c r="AB72" i="55"/>
  <c r="AC72" i="55"/>
  <c r="AD72" i="55"/>
  <c r="AE72" i="55"/>
  <c r="AF72" i="55"/>
  <c r="H73" i="55"/>
  <c r="I73" i="55"/>
  <c r="J73" i="55"/>
  <c r="K73" i="55"/>
  <c r="L73" i="55"/>
  <c r="M73" i="55"/>
  <c r="N73" i="55"/>
  <c r="O73" i="55"/>
  <c r="P73" i="55"/>
  <c r="Q73" i="55"/>
  <c r="R73" i="55"/>
  <c r="S73" i="55"/>
  <c r="T73" i="55"/>
  <c r="U73" i="55"/>
  <c r="V73" i="55"/>
  <c r="W73" i="55"/>
  <c r="X73" i="55"/>
  <c r="Y73" i="55"/>
  <c r="Z73" i="55"/>
  <c r="AA73" i="55"/>
  <c r="AB73" i="55"/>
  <c r="AC73" i="55"/>
  <c r="AD73" i="55"/>
  <c r="AE73" i="55"/>
  <c r="AF73" i="55"/>
  <c r="H74" i="55"/>
  <c r="I74" i="55"/>
  <c r="J74" i="55"/>
  <c r="K74" i="55"/>
  <c r="L74" i="55"/>
  <c r="M74" i="55"/>
  <c r="N74" i="55"/>
  <c r="O74" i="55"/>
  <c r="P74" i="55"/>
  <c r="Q74" i="55"/>
  <c r="R74" i="55"/>
  <c r="S74" i="55"/>
  <c r="T74" i="55"/>
  <c r="U74" i="55"/>
  <c r="V74" i="55"/>
  <c r="W74" i="55"/>
  <c r="X74" i="55"/>
  <c r="Y74" i="55"/>
  <c r="Z74" i="55"/>
  <c r="AA74" i="55"/>
  <c r="AB74" i="55"/>
  <c r="AC74" i="55"/>
  <c r="AD74" i="55"/>
  <c r="AE74" i="55"/>
  <c r="AF74" i="55"/>
  <c r="H75" i="55"/>
  <c r="I75" i="55"/>
  <c r="J75" i="55"/>
  <c r="K75" i="55"/>
  <c r="L75" i="55"/>
  <c r="M75" i="55"/>
  <c r="N75" i="55"/>
  <c r="O75" i="55"/>
  <c r="P75" i="55"/>
  <c r="Q75" i="55"/>
  <c r="R75" i="55"/>
  <c r="S75" i="55"/>
  <c r="T75" i="55"/>
  <c r="U75" i="55"/>
  <c r="V75" i="55"/>
  <c r="W75" i="55"/>
  <c r="X75" i="55"/>
  <c r="Y75" i="55"/>
  <c r="Z75" i="55"/>
  <c r="AA75" i="55"/>
  <c r="AB75" i="55"/>
  <c r="AC75" i="55"/>
  <c r="AD75" i="55"/>
  <c r="AE75" i="55"/>
  <c r="AF75" i="55"/>
  <c r="H76" i="55"/>
  <c r="I76" i="55"/>
  <c r="J76" i="55"/>
  <c r="K76" i="55"/>
  <c r="L76" i="55"/>
  <c r="M76" i="55"/>
  <c r="N76" i="55"/>
  <c r="O76" i="55"/>
  <c r="P76" i="55"/>
  <c r="Q76" i="55"/>
  <c r="R76" i="55"/>
  <c r="S76" i="55"/>
  <c r="T76" i="55"/>
  <c r="U76" i="55"/>
  <c r="V76" i="55"/>
  <c r="W76" i="55"/>
  <c r="X76" i="55"/>
  <c r="Y76" i="55"/>
  <c r="Z76" i="55"/>
  <c r="AA76" i="55"/>
  <c r="AB76" i="55"/>
  <c r="AC76" i="55"/>
  <c r="AD76" i="55"/>
  <c r="AE76" i="55"/>
  <c r="AF76" i="55"/>
  <c r="H77" i="55"/>
  <c r="I77" i="55"/>
  <c r="J77" i="55"/>
  <c r="K77" i="55"/>
  <c r="L77" i="55"/>
  <c r="M77" i="55"/>
  <c r="N77" i="55"/>
  <c r="O77" i="55"/>
  <c r="P77" i="55"/>
  <c r="Q77" i="55"/>
  <c r="R77" i="55"/>
  <c r="S77" i="55"/>
  <c r="T77" i="55"/>
  <c r="U77" i="55"/>
  <c r="V77" i="55"/>
  <c r="W77" i="55"/>
  <c r="X77" i="55"/>
  <c r="Y77" i="55"/>
  <c r="Z77" i="55"/>
  <c r="AA77" i="55"/>
  <c r="AB77" i="55"/>
  <c r="AC77" i="55"/>
  <c r="AD77" i="55"/>
  <c r="AE77" i="55"/>
  <c r="AF77" i="55"/>
  <c r="H78" i="55"/>
  <c r="I78" i="55"/>
  <c r="J78" i="55"/>
  <c r="K78" i="55"/>
  <c r="L78" i="55"/>
  <c r="M78" i="55"/>
  <c r="N78" i="55"/>
  <c r="O78" i="55"/>
  <c r="P78" i="55"/>
  <c r="Q78" i="55"/>
  <c r="R78" i="55"/>
  <c r="S78" i="55"/>
  <c r="T78" i="55"/>
  <c r="U78" i="55"/>
  <c r="V78" i="55"/>
  <c r="W78" i="55"/>
  <c r="X78" i="55"/>
  <c r="Y78" i="55"/>
  <c r="Z78" i="55"/>
  <c r="AA78" i="55"/>
  <c r="AB78" i="55"/>
  <c r="AC78" i="55"/>
  <c r="AD78" i="55"/>
  <c r="AE78" i="55"/>
  <c r="AF78" i="55"/>
  <c r="H79" i="55"/>
  <c r="I79" i="55"/>
  <c r="J79" i="55"/>
  <c r="K79" i="55"/>
  <c r="L79" i="55"/>
  <c r="M79" i="55"/>
  <c r="N79" i="55"/>
  <c r="O79" i="55"/>
  <c r="P79" i="55"/>
  <c r="Q79" i="55"/>
  <c r="R79" i="55"/>
  <c r="S79" i="55"/>
  <c r="T79" i="55"/>
  <c r="U79" i="55"/>
  <c r="V79" i="55"/>
  <c r="W79" i="55"/>
  <c r="X79" i="55"/>
  <c r="Y79" i="55"/>
  <c r="Z79" i="55"/>
  <c r="AA79" i="55"/>
  <c r="AB79" i="55"/>
  <c r="AC79" i="55"/>
  <c r="AD79" i="55"/>
  <c r="AE79" i="55"/>
  <c r="AF79" i="55"/>
  <c r="H80" i="55"/>
  <c r="I80" i="55"/>
  <c r="J80" i="55"/>
  <c r="K80" i="55"/>
  <c r="L80" i="55"/>
  <c r="M80" i="55"/>
  <c r="N80" i="55"/>
  <c r="O80" i="55"/>
  <c r="P80" i="55"/>
  <c r="Q80" i="55"/>
  <c r="R80" i="55"/>
  <c r="S80" i="55"/>
  <c r="T80" i="55"/>
  <c r="U80" i="55"/>
  <c r="V80" i="55"/>
  <c r="W80" i="55"/>
  <c r="X80" i="55"/>
  <c r="Y80" i="55"/>
  <c r="Z80" i="55"/>
  <c r="AA80" i="55"/>
  <c r="AB80" i="55"/>
  <c r="AC80" i="55"/>
  <c r="AD80" i="55"/>
  <c r="AE80" i="55"/>
  <c r="AF80" i="55"/>
  <c r="H81" i="55"/>
  <c r="I81" i="55"/>
  <c r="J81" i="55"/>
  <c r="K81" i="55"/>
  <c r="L81" i="55"/>
  <c r="M81" i="55"/>
  <c r="N81" i="55"/>
  <c r="O81" i="55"/>
  <c r="P81" i="55"/>
  <c r="Q81" i="55"/>
  <c r="R81" i="55"/>
  <c r="S81" i="55"/>
  <c r="T81" i="55"/>
  <c r="U81" i="55"/>
  <c r="V81" i="55"/>
  <c r="W81" i="55"/>
  <c r="X81" i="55"/>
  <c r="Y81" i="55"/>
  <c r="Z81" i="55"/>
  <c r="AA81" i="55"/>
  <c r="AB81" i="55"/>
  <c r="AC81" i="55"/>
  <c r="AD81" i="55"/>
  <c r="AE81" i="55"/>
  <c r="AF81" i="55"/>
  <c r="H82" i="55"/>
  <c r="I82" i="55"/>
  <c r="J82" i="55"/>
  <c r="K82" i="55"/>
  <c r="L82" i="55"/>
  <c r="M82" i="55"/>
  <c r="N82" i="55"/>
  <c r="O82" i="55"/>
  <c r="P82" i="55"/>
  <c r="Q82" i="55"/>
  <c r="R82" i="55"/>
  <c r="S82" i="55"/>
  <c r="T82" i="55"/>
  <c r="U82" i="55"/>
  <c r="V82" i="55"/>
  <c r="W82" i="55"/>
  <c r="X82" i="55"/>
  <c r="Y82" i="55"/>
  <c r="Z82" i="55"/>
  <c r="AA82" i="55"/>
  <c r="AB82" i="55"/>
  <c r="AC82" i="55"/>
  <c r="AD82" i="55"/>
  <c r="AE82" i="55"/>
  <c r="AF82" i="55"/>
  <c r="H83" i="55"/>
  <c r="I83" i="55"/>
  <c r="J83" i="55"/>
  <c r="K83" i="55"/>
  <c r="L83" i="55"/>
  <c r="M83" i="55"/>
  <c r="N83" i="55"/>
  <c r="O83" i="55"/>
  <c r="P83" i="55"/>
  <c r="Q83" i="55"/>
  <c r="R83" i="55"/>
  <c r="S83" i="55"/>
  <c r="T83" i="55"/>
  <c r="U83" i="55"/>
  <c r="V83" i="55"/>
  <c r="W83" i="55"/>
  <c r="X83" i="55"/>
  <c r="Y83" i="55"/>
  <c r="Z83" i="55"/>
  <c r="AA83" i="55"/>
  <c r="AB83" i="55"/>
  <c r="AC83" i="55"/>
  <c r="AD83" i="55"/>
  <c r="AE83" i="55"/>
  <c r="AF83" i="55"/>
  <c r="H84" i="55"/>
  <c r="I84" i="55"/>
  <c r="J84" i="55"/>
  <c r="K84" i="55"/>
  <c r="L84" i="55"/>
  <c r="M84" i="55"/>
  <c r="N84" i="55"/>
  <c r="O84" i="55"/>
  <c r="P84" i="55"/>
  <c r="Q84" i="55"/>
  <c r="R84" i="55"/>
  <c r="S84" i="55"/>
  <c r="T84" i="55"/>
  <c r="U84" i="55"/>
  <c r="V84" i="55"/>
  <c r="W84" i="55"/>
  <c r="X84" i="55"/>
  <c r="Y84" i="55"/>
  <c r="Z84" i="55"/>
  <c r="AA84" i="55"/>
  <c r="AB84" i="55"/>
  <c r="AC84" i="55"/>
  <c r="AD84" i="55"/>
  <c r="AE84" i="55"/>
  <c r="AF84" i="55"/>
  <c r="H85" i="55"/>
  <c r="I85" i="55"/>
  <c r="J85" i="55"/>
  <c r="K85" i="55"/>
  <c r="L85" i="55"/>
  <c r="M85" i="55"/>
  <c r="N85" i="55"/>
  <c r="O85" i="55"/>
  <c r="P85" i="55"/>
  <c r="Q85" i="55"/>
  <c r="R85" i="55"/>
  <c r="S85" i="55"/>
  <c r="T85" i="55"/>
  <c r="U85" i="55"/>
  <c r="V85" i="55"/>
  <c r="W85" i="55"/>
  <c r="X85" i="55"/>
  <c r="Y85" i="55"/>
  <c r="Z85" i="55"/>
  <c r="AA85" i="55"/>
  <c r="AB85" i="55"/>
  <c r="AC85" i="55"/>
  <c r="AD85" i="55"/>
  <c r="AE85" i="55"/>
  <c r="AF85" i="55"/>
  <c r="H86" i="55"/>
  <c r="I86" i="55"/>
  <c r="J86" i="55"/>
  <c r="K86" i="55"/>
  <c r="L86" i="55"/>
  <c r="M86" i="55"/>
  <c r="N86" i="55"/>
  <c r="O86" i="55"/>
  <c r="P86" i="55"/>
  <c r="Q86" i="55"/>
  <c r="R86" i="55"/>
  <c r="S86" i="55"/>
  <c r="T86" i="55"/>
  <c r="U86" i="55"/>
  <c r="V86" i="55"/>
  <c r="W86" i="55"/>
  <c r="X86" i="55"/>
  <c r="Y86" i="55"/>
  <c r="Z86" i="55"/>
  <c r="AA86" i="55"/>
  <c r="AB86" i="55"/>
  <c r="AC86" i="55"/>
  <c r="AD86" i="55"/>
  <c r="AE86" i="55"/>
  <c r="AF86" i="55"/>
  <c r="H87" i="55"/>
  <c r="I87" i="55"/>
  <c r="J87" i="55"/>
  <c r="K87" i="55"/>
  <c r="L87" i="55"/>
  <c r="M87" i="55"/>
  <c r="N87" i="55"/>
  <c r="O87" i="55"/>
  <c r="P87" i="55"/>
  <c r="Q87" i="55"/>
  <c r="R87" i="55"/>
  <c r="S87" i="55"/>
  <c r="T87" i="55"/>
  <c r="U87" i="55"/>
  <c r="V87" i="55"/>
  <c r="W87" i="55"/>
  <c r="X87" i="55"/>
  <c r="Y87" i="55"/>
  <c r="Z87" i="55"/>
  <c r="AA87" i="55"/>
  <c r="AB87" i="55"/>
  <c r="AC87" i="55"/>
  <c r="AD87" i="55"/>
  <c r="AE87" i="55"/>
  <c r="AF87" i="55"/>
  <c r="H88" i="55"/>
  <c r="I88" i="55"/>
  <c r="J88" i="55"/>
  <c r="K88" i="55"/>
  <c r="L88" i="55"/>
  <c r="M88" i="55"/>
  <c r="N88" i="55"/>
  <c r="O88" i="55"/>
  <c r="P88" i="55"/>
  <c r="Q88" i="55"/>
  <c r="R88" i="55"/>
  <c r="S88" i="55"/>
  <c r="T88" i="55"/>
  <c r="U88" i="55"/>
  <c r="V88" i="55"/>
  <c r="W88" i="55"/>
  <c r="X88" i="55"/>
  <c r="Y88" i="55"/>
  <c r="Z88" i="55"/>
  <c r="AA88" i="55"/>
  <c r="AB88" i="55"/>
  <c r="AC88" i="55"/>
  <c r="AD88" i="55"/>
  <c r="AE88" i="55"/>
  <c r="AF88" i="55"/>
  <c r="H89" i="55"/>
  <c r="I89" i="55"/>
  <c r="J89" i="55"/>
  <c r="K89" i="55"/>
  <c r="L89" i="55"/>
  <c r="M89" i="55"/>
  <c r="N89" i="55"/>
  <c r="O89" i="55"/>
  <c r="P89" i="55"/>
  <c r="Q89" i="55"/>
  <c r="R89" i="55"/>
  <c r="S89" i="55"/>
  <c r="T89" i="55"/>
  <c r="U89" i="55"/>
  <c r="V89" i="55"/>
  <c r="W89" i="55"/>
  <c r="X89" i="55"/>
  <c r="Y89" i="55"/>
  <c r="Z89" i="55"/>
  <c r="AA89" i="55"/>
  <c r="AB89" i="55"/>
  <c r="AC89" i="55"/>
  <c r="AD89" i="55"/>
  <c r="AE89" i="55"/>
  <c r="AF89" i="55"/>
  <c r="H90" i="55"/>
  <c r="I90" i="55"/>
  <c r="J90" i="55"/>
  <c r="K90" i="55"/>
  <c r="L90" i="55"/>
  <c r="M90" i="55"/>
  <c r="N90" i="55"/>
  <c r="O90" i="55"/>
  <c r="P90" i="55"/>
  <c r="Q90" i="55"/>
  <c r="R90" i="55"/>
  <c r="S90" i="55"/>
  <c r="T90" i="55"/>
  <c r="U90" i="55"/>
  <c r="V90" i="55"/>
  <c r="W90" i="55"/>
  <c r="X90" i="55"/>
  <c r="Y90" i="55"/>
  <c r="Z90" i="55"/>
  <c r="AA90" i="55"/>
  <c r="AB90" i="55"/>
  <c r="AC90" i="55"/>
  <c r="AD90" i="55"/>
  <c r="AE90" i="55"/>
  <c r="AF90" i="55"/>
  <c r="H91" i="55"/>
  <c r="I91" i="55"/>
  <c r="J91" i="55"/>
  <c r="K91" i="55"/>
  <c r="L91" i="55"/>
  <c r="M91" i="55"/>
  <c r="N91" i="55"/>
  <c r="O91" i="55"/>
  <c r="P91" i="55"/>
  <c r="Q91" i="55"/>
  <c r="R91" i="55"/>
  <c r="S91" i="55"/>
  <c r="T91" i="55"/>
  <c r="U91" i="55"/>
  <c r="V91" i="55"/>
  <c r="W91" i="55"/>
  <c r="X91" i="55"/>
  <c r="Y91" i="55"/>
  <c r="Z91" i="55"/>
  <c r="AA91" i="55"/>
  <c r="AB91" i="55"/>
  <c r="AC91" i="55"/>
  <c r="AD91" i="55"/>
  <c r="AE91" i="55"/>
  <c r="AF91" i="55"/>
  <c r="H92" i="55"/>
  <c r="I92" i="55"/>
  <c r="J92" i="55"/>
  <c r="K92" i="55"/>
  <c r="L92" i="55"/>
  <c r="M92" i="55"/>
  <c r="N92" i="55"/>
  <c r="O92" i="55"/>
  <c r="P92" i="55"/>
  <c r="Q92" i="55"/>
  <c r="R92" i="55"/>
  <c r="S92" i="55"/>
  <c r="T92" i="55"/>
  <c r="U92" i="55"/>
  <c r="V92" i="55"/>
  <c r="W92" i="55"/>
  <c r="X92" i="55"/>
  <c r="Y92" i="55"/>
  <c r="Z92" i="55"/>
  <c r="AA92" i="55"/>
  <c r="AB92" i="55"/>
  <c r="AC92" i="55"/>
  <c r="AD92" i="55"/>
  <c r="AE92" i="55"/>
  <c r="AF92" i="55"/>
  <c r="H93" i="55"/>
  <c r="I93" i="55"/>
  <c r="J93" i="55"/>
  <c r="K93" i="55"/>
  <c r="L93" i="55"/>
  <c r="M93" i="55"/>
  <c r="N93" i="55"/>
  <c r="O93" i="55"/>
  <c r="P93" i="55"/>
  <c r="Q93" i="55"/>
  <c r="R93" i="55"/>
  <c r="S93" i="55"/>
  <c r="T93" i="55"/>
  <c r="U93" i="55"/>
  <c r="V93" i="55"/>
  <c r="W93" i="55"/>
  <c r="X93" i="55"/>
  <c r="Y93" i="55"/>
  <c r="Z93" i="55"/>
  <c r="AA93" i="55"/>
  <c r="AB93" i="55"/>
  <c r="AC93" i="55"/>
  <c r="AD93" i="55"/>
  <c r="AE93" i="55"/>
  <c r="AF93" i="55"/>
  <c r="H94" i="55"/>
  <c r="I94" i="55"/>
  <c r="J94" i="55"/>
  <c r="K94" i="55"/>
  <c r="L94" i="55"/>
  <c r="M94" i="55"/>
  <c r="N94" i="55"/>
  <c r="O94" i="55"/>
  <c r="P94" i="55"/>
  <c r="Q94" i="55"/>
  <c r="R94" i="55"/>
  <c r="S94" i="55"/>
  <c r="T94" i="55"/>
  <c r="U94" i="55"/>
  <c r="V94" i="55"/>
  <c r="W94" i="55"/>
  <c r="X94" i="55"/>
  <c r="Y94" i="55"/>
  <c r="Z94" i="55"/>
  <c r="AA94" i="55"/>
  <c r="AB94" i="55"/>
  <c r="AC94" i="55"/>
  <c r="AD94" i="55"/>
  <c r="AE94" i="55"/>
  <c r="AF94" i="55"/>
  <c r="H95" i="55"/>
  <c r="I95" i="55"/>
  <c r="J95" i="55"/>
  <c r="K95" i="55"/>
  <c r="L95" i="55"/>
  <c r="M95" i="55"/>
  <c r="N95" i="55"/>
  <c r="O95" i="55"/>
  <c r="P95" i="55"/>
  <c r="Q95" i="55"/>
  <c r="R95" i="55"/>
  <c r="S95" i="55"/>
  <c r="T95" i="55"/>
  <c r="U95" i="55"/>
  <c r="V95" i="55"/>
  <c r="W95" i="55"/>
  <c r="X95" i="55"/>
  <c r="Y95" i="55"/>
  <c r="Z95" i="55"/>
  <c r="AA95" i="55"/>
  <c r="AB95" i="55"/>
  <c r="AC95" i="55"/>
  <c r="AD95" i="55"/>
  <c r="AE95" i="55"/>
  <c r="AF95" i="55"/>
  <c r="H96" i="55"/>
  <c r="I96" i="55"/>
  <c r="J96" i="55"/>
  <c r="K96" i="55"/>
  <c r="L96" i="55"/>
  <c r="M96" i="55"/>
  <c r="N96" i="55"/>
  <c r="O96" i="55"/>
  <c r="P96" i="55"/>
  <c r="Q96" i="55"/>
  <c r="R96" i="55"/>
  <c r="S96" i="55"/>
  <c r="T96" i="55"/>
  <c r="U96" i="55"/>
  <c r="V96" i="55"/>
  <c r="W96" i="55"/>
  <c r="X96" i="55"/>
  <c r="Y96" i="55"/>
  <c r="Z96" i="55"/>
  <c r="AA96" i="55"/>
  <c r="AB96" i="55"/>
  <c r="AC96" i="55"/>
  <c r="AD96" i="55"/>
  <c r="AE96" i="55"/>
  <c r="AF96" i="55"/>
  <c r="H97" i="55"/>
  <c r="I97" i="55"/>
  <c r="J97" i="55"/>
  <c r="K97" i="55"/>
  <c r="L97" i="55"/>
  <c r="M97" i="55"/>
  <c r="N97" i="55"/>
  <c r="O97" i="55"/>
  <c r="P97" i="55"/>
  <c r="Q97" i="55"/>
  <c r="R97" i="55"/>
  <c r="S97" i="55"/>
  <c r="T97" i="55"/>
  <c r="U97" i="55"/>
  <c r="V97" i="55"/>
  <c r="W97" i="55"/>
  <c r="X97" i="55"/>
  <c r="Y97" i="55"/>
  <c r="Z97" i="55"/>
  <c r="AA97" i="55"/>
  <c r="AB97" i="55"/>
  <c r="AC97" i="55"/>
  <c r="AD97" i="55"/>
  <c r="AE97" i="55"/>
  <c r="AF97" i="55"/>
  <c r="H98" i="55"/>
  <c r="I98" i="55"/>
  <c r="J98" i="55"/>
  <c r="K98" i="55"/>
  <c r="L98" i="55"/>
  <c r="M98" i="55"/>
  <c r="N98" i="55"/>
  <c r="O98" i="55"/>
  <c r="P98" i="55"/>
  <c r="Q98" i="55"/>
  <c r="R98" i="55"/>
  <c r="S98" i="55"/>
  <c r="T98" i="55"/>
  <c r="U98" i="55"/>
  <c r="V98" i="55"/>
  <c r="W98" i="55"/>
  <c r="X98" i="55"/>
  <c r="Y98" i="55"/>
  <c r="Z98" i="55"/>
  <c r="AA98" i="55"/>
  <c r="AB98" i="55"/>
  <c r="AC98" i="55"/>
  <c r="AD98" i="55"/>
  <c r="AE98" i="55"/>
  <c r="AF98" i="55"/>
  <c r="H99" i="55"/>
  <c r="I99" i="55"/>
  <c r="J99" i="55"/>
  <c r="K99" i="55"/>
  <c r="L99" i="55"/>
  <c r="M99" i="55"/>
  <c r="N99" i="55"/>
  <c r="O99" i="55"/>
  <c r="P99" i="55"/>
  <c r="Q99" i="55"/>
  <c r="R99" i="55"/>
  <c r="S99" i="55"/>
  <c r="T99" i="55"/>
  <c r="U99" i="55"/>
  <c r="V99" i="55"/>
  <c r="W99" i="55"/>
  <c r="X99" i="55"/>
  <c r="Y99" i="55"/>
  <c r="Z99" i="55"/>
  <c r="AA99" i="55"/>
  <c r="AB99" i="55"/>
  <c r="AC99" i="55"/>
  <c r="AD99" i="55"/>
  <c r="AE99" i="55"/>
  <c r="AF99" i="55"/>
  <c r="H100" i="55"/>
  <c r="I100" i="55"/>
  <c r="J100" i="55"/>
  <c r="K100" i="55"/>
  <c r="L100" i="55"/>
  <c r="M100" i="55"/>
  <c r="N100" i="55"/>
  <c r="O100" i="55"/>
  <c r="P100" i="55"/>
  <c r="Q100" i="55"/>
  <c r="R100" i="55"/>
  <c r="S100" i="55"/>
  <c r="T100" i="55"/>
  <c r="U100" i="55"/>
  <c r="V100" i="55"/>
  <c r="W100" i="55"/>
  <c r="X100" i="55"/>
  <c r="Y100" i="55"/>
  <c r="Z100" i="55"/>
  <c r="AA100" i="55"/>
  <c r="AB100" i="55"/>
  <c r="AC100" i="55"/>
  <c r="AD100" i="55"/>
  <c r="AE100" i="55"/>
  <c r="AF100" i="55"/>
  <c r="H101" i="55"/>
  <c r="I101" i="55"/>
  <c r="J101" i="55"/>
  <c r="K101" i="55"/>
  <c r="L101" i="55"/>
  <c r="M101" i="55"/>
  <c r="N101" i="55"/>
  <c r="O101" i="55"/>
  <c r="P101" i="55"/>
  <c r="Q101" i="55"/>
  <c r="R101" i="55"/>
  <c r="S101" i="55"/>
  <c r="T101" i="55"/>
  <c r="U101" i="55"/>
  <c r="V101" i="55"/>
  <c r="W101" i="55"/>
  <c r="X101" i="55"/>
  <c r="Y101" i="55"/>
  <c r="Z101" i="55"/>
  <c r="AA101" i="55"/>
  <c r="AB101" i="55"/>
  <c r="AC101" i="55"/>
  <c r="AD101" i="55"/>
  <c r="AE101" i="55"/>
  <c r="AF101" i="55"/>
  <c r="H102" i="55"/>
  <c r="I102" i="55"/>
  <c r="J102" i="55"/>
  <c r="K102" i="55"/>
  <c r="L102" i="55"/>
  <c r="M102" i="55"/>
  <c r="N102" i="55"/>
  <c r="O102" i="55"/>
  <c r="P102" i="55"/>
  <c r="Q102" i="55"/>
  <c r="R102" i="55"/>
  <c r="S102" i="55"/>
  <c r="T102" i="55"/>
  <c r="U102" i="55"/>
  <c r="V102" i="55"/>
  <c r="W102" i="55"/>
  <c r="X102" i="55"/>
  <c r="Y102" i="55"/>
  <c r="Z102" i="55"/>
  <c r="AA102" i="55"/>
  <c r="AB102" i="55"/>
  <c r="AC102" i="55"/>
  <c r="AD102" i="55"/>
  <c r="AE102" i="55"/>
  <c r="AF102" i="55"/>
  <c r="H103" i="55"/>
  <c r="I103" i="55"/>
  <c r="J103" i="55"/>
  <c r="K103" i="55"/>
  <c r="L103" i="55"/>
  <c r="M103" i="55"/>
  <c r="N103" i="55"/>
  <c r="O103" i="55"/>
  <c r="P103" i="55"/>
  <c r="Q103" i="55"/>
  <c r="R103" i="55"/>
  <c r="S103" i="55"/>
  <c r="T103" i="55"/>
  <c r="U103" i="55"/>
  <c r="V103" i="55"/>
  <c r="W103" i="55"/>
  <c r="X103" i="55"/>
  <c r="Y103" i="55"/>
  <c r="Z103" i="55"/>
  <c r="AA103" i="55"/>
  <c r="AB103" i="55"/>
  <c r="AC103" i="55"/>
  <c r="AD103" i="55"/>
  <c r="AE103" i="55"/>
  <c r="AF103" i="55"/>
  <c r="H104" i="55"/>
  <c r="I104" i="55"/>
  <c r="J104" i="55"/>
  <c r="K104" i="55"/>
  <c r="L104" i="55"/>
  <c r="M104" i="55"/>
  <c r="N104" i="55"/>
  <c r="O104" i="55"/>
  <c r="P104" i="55"/>
  <c r="Q104" i="55"/>
  <c r="R104" i="55"/>
  <c r="S104" i="55"/>
  <c r="T104" i="55"/>
  <c r="U104" i="55"/>
  <c r="V104" i="55"/>
  <c r="W104" i="55"/>
  <c r="X104" i="55"/>
  <c r="Y104" i="55"/>
  <c r="Z104" i="55"/>
  <c r="AA104" i="55"/>
  <c r="AB104" i="55"/>
  <c r="AC104" i="55"/>
  <c r="AD104" i="55"/>
  <c r="AE104" i="55"/>
  <c r="AF104" i="55"/>
  <c r="H105" i="55"/>
  <c r="I105" i="55"/>
  <c r="J105" i="55"/>
  <c r="K105" i="55"/>
  <c r="L105" i="55"/>
  <c r="M105" i="55"/>
  <c r="N105" i="55"/>
  <c r="O105" i="55"/>
  <c r="P105" i="55"/>
  <c r="Q105" i="55"/>
  <c r="R105" i="55"/>
  <c r="S105" i="55"/>
  <c r="T105" i="55"/>
  <c r="U105" i="55"/>
  <c r="V105" i="55"/>
  <c r="W105" i="55"/>
  <c r="X105" i="55"/>
  <c r="Y105" i="55"/>
  <c r="Z105" i="55"/>
  <c r="AA105" i="55"/>
  <c r="AB105" i="55"/>
  <c r="AC105" i="55"/>
  <c r="AD105" i="55"/>
  <c r="AE105" i="55"/>
  <c r="AF105" i="55"/>
  <c r="H106" i="55"/>
  <c r="I106" i="55"/>
  <c r="J106" i="55"/>
  <c r="K106" i="55"/>
  <c r="L106" i="55"/>
  <c r="M106" i="55"/>
  <c r="N106" i="55"/>
  <c r="O106" i="55"/>
  <c r="P106" i="55"/>
  <c r="Q106" i="55"/>
  <c r="R106" i="55"/>
  <c r="S106" i="55"/>
  <c r="T106" i="55"/>
  <c r="U106" i="55"/>
  <c r="V106" i="55"/>
  <c r="W106" i="55"/>
  <c r="X106" i="55"/>
  <c r="Y106" i="55"/>
  <c r="Z106" i="55"/>
  <c r="AA106" i="55"/>
  <c r="AB106" i="55"/>
  <c r="AC106" i="55"/>
  <c r="AD106" i="55"/>
  <c r="AE106" i="55"/>
  <c r="AF106" i="55"/>
  <c r="H107" i="55"/>
  <c r="I107" i="55"/>
  <c r="J107" i="55"/>
  <c r="K107" i="55"/>
  <c r="L107" i="55"/>
  <c r="M107" i="55"/>
  <c r="N107" i="55"/>
  <c r="O107" i="55"/>
  <c r="P107" i="55"/>
  <c r="Q107" i="55"/>
  <c r="R107" i="55"/>
  <c r="S107" i="55"/>
  <c r="T107" i="55"/>
  <c r="U107" i="55"/>
  <c r="V107" i="55"/>
  <c r="W107" i="55"/>
  <c r="X107" i="55"/>
  <c r="Y107" i="55"/>
  <c r="Z107" i="55"/>
  <c r="AA107" i="55"/>
  <c r="AB107" i="55"/>
  <c r="AC107" i="55"/>
  <c r="AD107" i="55"/>
  <c r="AE107" i="55"/>
  <c r="AF107" i="55"/>
  <c r="H108" i="55"/>
  <c r="I108" i="55"/>
  <c r="J108" i="55"/>
  <c r="K108" i="55"/>
  <c r="L108" i="55"/>
  <c r="M108" i="55"/>
  <c r="N108" i="55"/>
  <c r="O108" i="55"/>
  <c r="P108" i="55"/>
  <c r="Q108" i="55"/>
  <c r="R108" i="55"/>
  <c r="S108" i="55"/>
  <c r="T108" i="55"/>
  <c r="U108" i="55"/>
  <c r="V108" i="55"/>
  <c r="W108" i="55"/>
  <c r="X108" i="55"/>
  <c r="Y108" i="55"/>
  <c r="Z108" i="55"/>
  <c r="AA108" i="55"/>
  <c r="AB108" i="55"/>
  <c r="AC108" i="55"/>
  <c r="AD108" i="55"/>
  <c r="AE108" i="55"/>
  <c r="AF108" i="55"/>
  <c r="H109" i="55"/>
  <c r="I109" i="55"/>
  <c r="J109" i="55"/>
  <c r="K109" i="55"/>
  <c r="L109" i="55"/>
  <c r="M109" i="55"/>
  <c r="N109" i="55"/>
  <c r="O109" i="55"/>
  <c r="P109" i="55"/>
  <c r="Q109" i="55"/>
  <c r="R109" i="55"/>
  <c r="S109" i="55"/>
  <c r="T109" i="55"/>
  <c r="U109" i="55"/>
  <c r="V109" i="55"/>
  <c r="W109" i="55"/>
  <c r="X109" i="55"/>
  <c r="Y109" i="55"/>
  <c r="Z109" i="55"/>
  <c r="AA109" i="55"/>
  <c r="AB109" i="55"/>
  <c r="AC109" i="55"/>
  <c r="AD109" i="55"/>
  <c r="AE109" i="55"/>
  <c r="AF109" i="55"/>
  <c r="H110" i="55"/>
  <c r="I110" i="55"/>
  <c r="J110" i="55"/>
  <c r="K110" i="55"/>
  <c r="L110" i="55"/>
  <c r="M110" i="55"/>
  <c r="N110" i="55"/>
  <c r="O110" i="55"/>
  <c r="P110" i="55"/>
  <c r="Q110" i="55"/>
  <c r="R110" i="55"/>
  <c r="S110" i="55"/>
  <c r="T110" i="55"/>
  <c r="U110" i="55"/>
  <c r="V110" i="55"/>
  <c r="W110" i="55"/>
  <c r="X110" i="55"/>
  <c r="Y110" i="55"/>
  <c r="Z110" i="55"/>
  <c r="AA110" i="55"/>
  <c r="AB110" i="55"/>
  <c r="AC110" i="55"/>
  <c r="AD110" i="55"/>
  <c r="AE110" i="55"/>
  <c r="AF110" i="55"/>
  <c r="H111" i="55"/>
  <c r="I111" i="55"/>
  <c r="J111" i="55"/>
  <c r="K111" i="55"/>
  <c r="L111" i="55"/>
  <c r="M111" i="55"/>
  <c r="N111" i="55"/>
  <c r="O111" i="55"/>
  <c r="P111" i="55"/>
  <c r="Q111" i="55"/>
  <c r="R111" i="55"/>
  <c r="S111" i="55"/>
  <c r="T111" i="55"/>
  <c r="U111" i="55"/>
  <c r="V111" i="55"/>
  <c r="W111" i="55"/>
  <c r="X111" i="55"/>
  <c r="Y111" i="55"/>
  <c r="Z111" i="55"/>
  <c r="AA111" i="55"/>
  <c r="AB111" i="55"/>
  <c r="AC111" i="55"/>
  <c r="AD111" i="55"/>
  <c r="AE111" i="55"/>
  <c r="AF111" i="55"/>
  <c r="H112" i="55"/>
  <c r="I112" i="55"/>
  <c r="J112" i="55"/>
  <c r="K112" i="55"/>
  <c r="L112" i="55"/>
  <c r="M112" i="55"/>
  <c r="N112" i="55"/>
  <c r="O112" i="55"/>
  <c r="P112" i="55"/>
  <c r="Q112" i="55"/>
  <c r="R112" i="55"/>
  <c r="S112" i="55"/>
  <c r="T112" i="55"/>
  <c r="U112" i="55"/>
  <c r="V112" i="55"/>
  <c r="W112" i="55"/>
  <c r="X112" i="55"/>
  <c r="Y112" i="55"/>
  <c r="Z112" i="55"/>
  <c r="AA112" i="55"/>
  <c r="AB112" i="55"/>
  <c r="AC112" i="55"/>
  <c r="AD112" i="55"/>
  <c r="AE112" i="55"/>
  <c r="AF112" i="55"/>
  <c r="H113" i="55"/>
  <c r="I113" i="55"/>
  <c r="J113" i="55"/>
  <c r="K113" i="55"/>
  <c r="L113" i="55"/>
  <c r="M113" i="55"/>
  <c r="N113" i="55"/>
  <c r="O113" i="55"/>
  <c r="P113" i="55"/>
  <c r="Q113" i="55"/>
  <c r="R113" i="55"/>
  <c r="S113" i="55"/>
  <c r="T113" i="55"/>
  <c r="U113" i="55"/>
  <c r="V113" i="55"/>
  <c r="W113" i="55"/>
  <c r="X113" i="55"/>
  <c r="Y113" i="55"/>
  <c r="Z113" i="55"/>
  <c r="AA113" i="55"/>
  <c r="AB113" i="55"/>
  <c r="AC113" i="55"/>
  <c r="AD113" i="55"/>
  <c r="AE113" i="55"/>
  <c r="AF113" i="55"/>
  <c r="H114" i="55"/>
  <c r="I114" i="55"/>
  <c r="J114" i="55"/>
  <c r="K114" i="55"/>
  <c r="L114" i="55"/>
  <c r="M114" i="55"/>
  <c r="N114" i="55"/>
  <c r="O114" i="55"/>
  <c r="P114" i="55"/>
  <c r="Q114" i="55"/>
  <c r="R114" i="55"/>
  <c r="S114" i="55"/>
  <c r="T114" i="55"/>
  <c r="U114" i="55"/>
  <c r="V114" i="55"/>
  <c r="W114" i="55"/>
  <c r="X114" i="55"/>
  <c r="Y114" i="55"/>
  <c r="Z114" i="55"/>
  <c r="AA114" i="55"/>
  <c r="AB114" i="55"/>
  <c r="AC114" i="55"/>
  <c r="AD114" i="55"/>
  <c r="AE114" i="55"/>
  <c r="AF114" i="55"/>
  <c r="H115" i="55"/>
  <c r="I115" i="55"/>
  <c r="J115" i="55"/>
  <c r="K115" i="55"/>
  <c r="L115" i="55"/>
  <c r="M115" i="55"/>
  <c r="N115" i="55"/>
  <c r="O115" i="55"/>
  <c r="P115" i="55"/>
  <c r="Q115" i="55"/>
  <c r="R115" i="55"/>
  <c r="S115" i="55"/>
  <c r="T115" i="55"/>
  <c r="U115" i="55"/>
  <c r="V115" i="55"/>
  <c r="W115" i="55"/>
  <c r="X115" i="55"/>
  <c r="Y115" i="55"/>
  <c r="Z115" i="55"/>
  <c r="AA115" i="55"/>
  <c r="AB115" i="55"/>
  <c r="AC115" i="55"/>
  <c r="AD115" i="55"/>
  <c r="AE115" i="55"/>
  <c r="AF115" i="55"/>
  <c r="H116" i="55"/>
  <c r="I116" i="55"/>
  <c r="J116" i="55"/>
  <c r="K116" i="55"/>
  <c r="L116" i="55"/>
  <c r="M116" i="55"/>
  <c r="N116" i="55"/>
  <c r="O116" i="55"/>
  <c r="P116" i="55"/>
  <c r="Q116" i="55"/>
  <c r="R116" i="55"/>
  <c r="S116" i="55"/>
  <c r="T116" i="55"/>
  <c r="U116" i="55"/>
  <c r="V116" i="55"/>
  <c r="W116" i="55"/>
  <c r="X116" i="55"/>
  <c r="Y116" i="55"/>
  <c r="Z116" i="55"/>
  <c r="AA116" i="55"/>
  <c r="AB116" i="55"/>
  <c r="AC116" i="55"/>
  <c r="AD116" i="55"/>
  <c r="AE116" i="55"/>
  <c r="AF116" i="55"/>
  <c r="H117" i="55"/>
  <c r="I117" i="55"/>
  <c r="J117" i="55"/>
  <c r="K117" i="55"/>
  <c r="L117" i="55"/>
  <c r="M117" i="55"/>
  <c r="N117" i="55"/>
  <c r="O117" i="55"/>
  <c r="P117" i="55"/>
  <c r="Q117" i="55"/>
  <c r="R117" i="55"/>
  <c r="S117" i="55"/>
  <c r="T117" i="55"/>
  <c r="U117" i="55"/>
  <c r="V117" i="55"/>
  <c r="W117" i="55"/>
  <c r="X117" i="55"/>
  <c r="Y117" i="55"/>
  <c r="Z117" i="55"/>
  <c r="AA117" i="55"/>
  <c r="AB117" i="55"/>
  <c r="AC117" i="55"/>
  <c r="AD117" i="55"/>
  <c r="AE117" i="55"/>
  <c r="AF117" i="55"/>
  <c r="H118" i="55"/>
  <c r="I118" i="55"/>
  <c r="J118" i="55"/>
  <c r="K118" i="55"/>
  <c r="L118" i="55"/>
  <c r="M118" i="55"/>
  <c r="N118" i="55"/>
  <c r="O118" i="55"/>
  <c r="P118" i="55"/>
  <c r="Q118" i="55"/>
  <c r="R118" i="55"/>
  <c r="S118" i="55"/>
  <c r="T118" i="55"/>
  <c r="U118" i="55"/>
  <c r="V118" i="55"/>
  <c r="W118" i="55"/>
  <c r="X118" i="55"/>
  <c r="Y118" i="55"/>
  <c r="Z118" i="55"/>
  <c r="AA118" i="55"/>
  <c r="AB118" i="55"/>
  <c r="AC118" i="55"/>
  <c r="AD118" i="55"/>
  <c r="AE118" i="55"/>
  <c r="AF118" i="55"/>
  <c r="H119" i="55"/>
  <c r="I119" i="55"/>
  <c r="J119" i="55"/>
  <c r="K119" i="55"/>
  <c r="L119" i="55"/>
  <c r="M119" i="55"/>
  <c r="N119" i="55"/>
  <c r="O119" i="55"/>
  <c r="P119" i="55"/>
  <c r="Q119" i="55"/>
  <c r="R119" i="55"/>
  <c r="S119" i="55"/>
  <c r="T119" i="55"/>
  <c r="U119" i="55"/>
  <c r="V119" i="55"/>
  <c r="W119" i="55"/>
  <c r="X119" i="55"/>
  <c r="Y119" i="55"/>
  <c r="Z119" i="55"/>
  <c r="AA119" i="55"/>
  <c r="AB119" i="55"/>
  <c r="AC119" i="55"/>
  <c r="AD119" i="55"/>
  <c r="AE119" i="55"/>
  <c r="AF119" i="55"/>
  <c r="H120" i="55"/>
  <c r="I120" i="55"/>
  <c r="J120" i="55"/>
  <c r="K120" i="55"/>
  <c r="L120" i="55"/>
  <c r="M120" i="55"/>
  <c r="N120" i="55"/>
  <c r="O120" i="55"/>
  <c r="P120" i="55"/>
  <c r="Q120" i="55"/>
  <c r="R120" i="55"/>
  <c r="S120" i="55"/>
  <c r="T120" i="55"/>
  <c r="U120" i="55"/>
  <c r="V120" i="55"/>
  <c r="W120" i="55"/>
  <c r="X120" i="55"/>
  <c r="Y120" i="55"/>
  <c r="Z120" i="55"/>
  <c r="AA120" i="55"/>
  <c r="AB120" i="55"/>
  <c r="AC120" i="55"/>
  <c r="AD120" i="55"/>
  <c r="AE120" i="55"/>
  <c r="AF120" i="55"/>
  <c r="H121" i="55"/>
  <c r="I121" i="55"/>
  <c r="J121" i="55"/>
  <c r="K121" i="55"/>
  <c r="L121" i="55"/>
  <c r="M121" i="55"/>
  <c r="N121" i="55"/>
  <c r="O121" i="55"/>
  <c r="P121" i="55"/>
  <c r="Q121" i="55"/>
  <c r="R121" i="55"/>
  <c r="S121" i="55"/>
  <c r="T121" i="55"/>
  <c r="U121" i="55"/>
  <c r="V121" i="55"/>
  <c r="W121" i="55"/>
  <c r="X121" i="55"/>
  <c r="Y121" i="55"/>
  <c r="Z121" i="55"/>
  <c r="AA121" i="55"/>
  <c r="AB121" i="55"/>
  <c r="AC121" i="55"/>
  <c r="AD121" i="55"/>
  <c r="AE121" i="55"/>
  <c r="AF121" i="55"/>
  <c r="H122" i="55"/>
  <c r="I122" i="55"/>
  <c r="J122" i="55"/>
  <c r="K122" i="55"/>
  <c r="L122" i="55"/>
  <c r="M122" i="55"/>
  <c r="N122" i="55"/>
  <c r="O122" i="55"/>
  <c r="P122" i="55"/>
  <c r="Q122" i="55"/>
  <c r="R122" i="55"/>
  <c r="S122" i="55"/>
  <c r="T122" i="55"/>
  <c r="U122" i="55"/>
  <c r="V122" i="55"/>
  <c r="W122" i="55"/>
  <c r="X122" i="55"/>
  <c r="Y122" i="55"/>
  <c r="Z122" i="55"/>
  <c r="AA122" i="55"/>
  <c r="AB122" i="55"/>
  <c r="AC122" i="55"/>
  <c r="AD122" i="55"/>
  <c r="AE122" i="55"/>
  <c r="AF122" i="55"/>
  <c r="H123" i="55"/>
  <c r="I123" i="55"/>
  <c r="J123" i="55"/>
  <c r="K123" i="55"/>
  <c r="L123" i="55"/>
  <c r="M123" i="55"/>
  <c r="N123" i="55"/>
  <c r="O123" i="55"/>
  <c r="P123" i="55"/>
  <c r="Q123" i="55"/>
  <c r="R123" i="55"/>
  <c r="S123" i="55"/>
  <c r="T123" i="55"/>
  <c r="U123" i="55"/>
  <c r="V123" i="55"/>
  <c r="W123" i="55"/>
  <c r="X123" i="55"/>
  <c r="Y123" i="55"/>
  <c r="Z123" i="55"/>
  <c r="AA123" i="55"/>
  <c r="AB123" i="55"/>
  <c r="AC123" i="55"/>
  <c r="AD123" i="55"/>
  <c r="AE123" i="55"/>
  <c r="AF123" i="55"/>
  <c r="H124" i="55"/>
  <c r="I124" i="55"/>
  <c r="J124" i="55"/>
  <c r="K124" i="55"/>
  <c r="L124" i="55"/>
  <c r="M124" i="55"/>
  <c r="N124" i="55"/>
  <c r="O124" i="55"/>
  <c r="P124" i="55"/>
  <c r="Q124" i="55"/>
  <c r="R124" i="55"/>
  <c r="S124" i="55"/>
  <c r="T124" i="55"/>
  <c r="U124" i="55"/>
  <c r="V124" i="55"/>
  <c r="W124" i="55"/>
  <c r="X124" i="55"/>
  <c r="Y124" i="55"/>
  <c r="Z124" i="55"/>
  <c r="AA124" i="55"/>
  <c r="AB124" i="55"/>
  <c r="AC124" i="55"/>
  <c r="AD124" i="55"/>
  <c r="AE124" i="55"/>
  <c r="AF124" i="55"/>
  <c r="H125" i="55"/>
  <c r="I125" i="55"/>
  <c r="J125" i="55"/>
  <c r="K125" i="55"/>
  <c r="L125" i="55"/>
  <c r="M125" i="55"/>
  <c r="N125" i="55"/>
  <c r="O125" i="55"/>
  <c r="P125" i="55"/>
  <c r="Q125" i="55"/>
  <c r="R125" i="55"/>
  <c r="S125" i="55"/>
  <c r="T125" i="55"/>
  <c r="U125" i="55"/>
  <c r="V125" i="55"/>
  <c r="W125" i="55"/>
  <c r="X125" i="55"/>
  <c r="Y125" i="55"/>
  <c r="Z125" i="55"/>
  <c r="AA125" i="55"/>
  <c r="AB125" i="55"/>
  <c r="AC125" i="55"/>
  <c r="AD125" i="55"/>
  <c r="AE125" i="55"/>
  <c r="AF125" i="55"/>
  <c r="H126" i="55"/>
  <c r="I126" i="55"/>
  <c r="J126" i="55"/>
  <c r="K126" i="55"/>
  <c r="L126" i="55"/>
  <c r="M126" i="55"/>
  <c r="N126" i="55"/>
  <c r="O126" i="55"/>
  <c r="P126" i="55"/>
  <c r="Q126" i="55"/>
  <c r="R126" i="55"/>
  <c r="S126" i="55"/>
  <c r="T126" i="55"/>
  <c r="U126" i="55"/>
  <c r="V126" i="55"/>
  <c r="W126" i="55"/>
  <c r="X126" i="55"/>
  <c r="Y126" i="55"/>
  <c r="Z126" i="55"/>
  <c r="AA126" i="55"/>
  <c r="AB126" i="55"/>
  <c r="AC126" i="55"/>
  <c r="AD126" i="55"/>
  <c r="AE126" i="55"/>
  <c r="AF126" i="55"/>
  <c r="H127" i="55"/>
  <c r="I127" i="55"/>
  <c r="J127" i="55"/>
  <c r="K127" i="55"/>
  <c r="L127" i="55"/>
  <c r="M127" i="55"/>
  <c r="N127" i="55"/>
  <c r="O127" i="55"/>
  <c r="P127" i="55"/>
  <c r="Q127" i="55"/>
  <c r="R127" i="55"/>
  <c r="S127" i="55"/>
  <c r="T127" i="55"/>
  <c r="U127" i="55"/>
  <c r="V127" i="55"/>
  <c r="W127" i="55"/>
  <c r="X127" i="55"/>
  <c r="Y127" i="55"/>
  <c r="Z127" i="55"/>
  <c r="AA127" i="55"/>
  <c r="AB127" i="55"/>
  <c r="AC127" i="55"/>
  <c r="AD127" i="55"/>
  <c r="AE127" i="55"/>
  <c r="AF127" i="55"/>
  <c r="H128" i="55"/>
  <c r="I128" i="55"/>
  <c r="J128" i="55"/>
  <c r="K128" i="55"/>
  <c r="L128" i="55"/>
  <c r="M128" i="55"/>
  <c r="N128" i="55"/>
  <c r="O128" i="55"/>
  <c r="P128" i="55"/>
  <c r="Q128" i="55"/>
  <c r="R128" i="55"/>
  <c r="S128" i="55"/>
  <c r="T128" i="55"/>
  <c r="U128" i="55"/>
  <c r="V128" i="55"/>
  <c r="W128" i="55"/>
  <c r="X128" i="55"/>
  <c r="Y128" i="55"/>
  <c r="Z128" i="55"/>
  <c r="AA128" i="55"/>
  <c r="AB128" i="55"/>
  <c r="AC128" i="55"/>
  <c r="AD128" i="55"/>
  <c r="AE128" i="55"/>
  <c r="AF128" i="55"/>
  <c r="H129" i="55"/>
  <c r="I129" i="55"/>
  <c r="J129" i="55"/>
  <c r="K129" i="55"/>
  <c r="L129" i="55"/>
  <c r="M129" i="55"/>
  <c r="N129" i="55"/>
  <c r="O129" i="55"/>
  <c r="P129" i="55"/>
  <c r="Q129" i="55"/>
  <c r="R129" i="55"/>
  <c r="S129" i="55"/>
  <c r="T129" i="55"/>
  <c r="U129" i="55"/>
  <c r="V129" i="55"/>
  <c r="W129" i="55"/>
  <c r="X129" i="55"/>
  <c r="Y129" i="55"/>
  <c r="Z129" i="55"/>
  <c r="AA129" i="55"/>
  <c r="AB129" i="55"/>
  <c r="AC129" i="55"/>
  <c r="AD129" i="55"/>
  <c r="AE129" i="55"/>
  <c r="AF129" i="55"/>
  <c r="H130" i="55"/>
  <c r="I130" i="55"/>
  <c r="J130" i="55"/>
  <c r="K130" i="55"/>
  <c r="L130" i="55"/>
  <c r="M130" i="55"/>
  <c r="N130" i="55"/>
  <c r="O130" i="55"/>
  <c r="P130" i="55"/>
  <c r="Q130" i="55"/>
  <c r="R130" i="55"/>
  <c r="S130" i="55"/>
  <c r="T130" i="55"/>
  <c r="U130" i="55"/>
  <c r="V130" i="55"/>
  <c r="W130" i="55"/>
  <c r="X130" i="55"/>
  <c r="Y130" i="55"/>
  <c r="Z130" i="55"/>
  <c r="AA130" i="55"/>
  <c r="AB130" i="55"/>
  <c r="AC130" i="55"/>
  <c r="AD130" i="55"/>
  <c r="AE130" i="55"/>
  <c r="AF130" i="55"/>
  <c r="H131" i="55"/>
  <c r="I131" i="55"/>
  <c r="J131" i="55"/>
  <c r="K131" i="55"/>
  <c r="L131" i="55"/>
  <c r="M131" i="55"/>
  <c r="N131" i="55"/>
  <c r="O131" i="55"/>
  <c r="P131" i="55"/>
  <c r="Q131" i="55"/>
  <c r="R131" i="55"/>
  <c r="S131" i="55"/>
  <c r="T131" i="55"/>
  <c r="U131" i="55"/>
  <c r="V131" i="55"/>
  <c r="W131" i="55"/>
  <c r="X131" i="55"/>
  <c r="Y131" i="55"/>
  <c r="Z131" i="55"/>
  <c r="AA131" i="55"/>
  <c r="AB131" i="55"/>
  <c r="AC131" i="55"/>
  <c r="AD131" i="55"/>
  <c r="AE131" i="55"/>
  <c r="AF131" i="55"/>
  <c r="H132" i="55"/>
  <c r="I132" i="55"/>
  <c r="J132" i="55"/>
  <c r="K132" i="55"/>
  <c r="L132" i="55"/>
  <c r="M132" i="55"/>
  <c r="N132" i="55"/>
  <c r="O132" i="55"/>
  <c r="P132" i="55"/>
  <c r="Q132" i="55"/>
  <c r="R132" i="55"/>
  <c r="S132" i="55"/>
  <c r="T132" i="55"/>
  <c r="U132" i="55"/>
  <c r="V132" i="55"/>
  <c r="W132" i="55"/>
  <c r="X132" i="55"/>
  <c r="Y132" i="55"/>
  <c r="Z132" i="55"/>
  <c r="AA132" i="55"/>
  <c r="AB132" i="55"/>
  <c r="AC132" i="55"/>
  <c r="AD132" i="55"/>
  <c r="AE132" i="55"/>
  <c r="AF132" i="55"/>
  <c r="H133" i="55"/>
  <c r="I133" i="55"/>
  <c r="J133" i="55"/>
  <c r="K133" i="55"/>
  <c r="L133" i="55"/>
  <c r="M133" i="55"/>
  <c r="N133" i="55"/>
  <c r="O133" i="55"/>
  <c r="P133" i="55"/>
  <c r="Q133" i="55"/>
  <c r="R133" i="55"/>
  <c r="S133" i="55"/>
  <c r="T133" i="55"/>
  <c r="U133" i="55"/>
  <c r="V133" i="55"/>
  <c r="W133" i="55"/>
  <c r="X133" i="55"/>
  <c r="Y133" i="55"/>
  <c r="Z133" i="55"/>
  <c r="AA133" i="55"/>
  <c r="AB133" i="55"/>
  <c r="AC133" i="55"/>
  <c r="AD133" i="55"/>
  <c r="AE133" i="55"/>
  <c r="AF133" i="55"/>
  <c r="H134" i="55"/>
  <c r="I134" i="55"/>
  <c r="J134" i="55"/>
  <c r="K134" i="55"/>
  <c r="L134" i="55"/>
  <c r="M134" i="55"/>
  <c r="N134" i="55"/>
  <c r="O134" i="55"/>
  <c r="P134" i="55"/>
  <c r="Q134" i="55"/>
  <c r="R134" i="55"/>
  <c r="S134" i="55"/>
  <c r="T134" i="55"/>
  <c r="U134" i="55"/>
  <c r="V134" i="55"/>
  <c r="W134" i="55"/>
  <c r="X134" i="55"/>
  <c r="Y134" i="55"/>
  <c r="Z134" i="55"/>
  <c r="AA134" i="55"/>
  <c r="AB134" i="55"/>
  <c r="AC134" i="55"/>
  <c r="AD134" i="55"/>
  <c r="AE134" i="55"/>
  <c r="AF134" i="55"/>
  <c r="H135" i="55"/>
  <c r="I135" i="55"/>
  <c r="J135" i="55"/>
  <c r="K135" i="55"/>
  <c r="L135" i="55"/>
  <c r="M135" i="55"/>
  <c r="N135" i="55"/>
  <c r="O135" i="55"/>
  <c r="P135" i="55"/>
  <c r="Q135" i="55"/>
  <c r="R135" i="55"/>
  <c r="S135" i="55"/>
  <c r="T135" i="55"/>
  <c r="U135" i="55"/>
  <c r="V135" i="55"/>
  <c r="W135" i="55"/>
  <c r="X135" i="55"/>
  <c r="Y135" i="55"/>
  <c r="Z135" i="55"/>
  <c r="AA135" i="55"/>
  <c r="AB135" i="55"/>
  <c r="AC135" i="55"/>
  <c r="AD135" i="55"/>
  <c r="AE135" i="55"/>
  <c r="AF135" i="55"/>
  <c r="H136" i="55"/>
  <c r="I136" i="55"/>
  <c r="J136" i="55"/>
  <c r="K136" i="55"/>
  <c r="L136" i="55"/>
  <c r="M136" i="55"/>
  <c r="N136" i="55"/>
  <c r="O136" i="55"/>
  <c r="P136" i="55"/>
  <c r="Q136" i="55"/>
  <c r="R136" i="55"/>
  <c r="S136" i="55"/>
  <c r="T136" i="55"/>
  <c r="U136" i="55"/>
  <c r="V136" i="55"/>
  <c r="W136" i="55"/>
  <c r="X136" i="55"/>
  <c r="Y136" i="55"/>
  <c r="Z136" i="55"/>
  <c r="AA136" i="55"/>
  <c r="AB136" i="55"/>
  <c r="AC136" i="55"/>
  <c r="AD136" i="55"/>
  <c r="AE136" i="55"/>
  <c r="AF136" i="55"/>
  <c r="H137" i="55"/>
  <c r="I137" i="55"/>
  <c r="J137" i="55"/>
  <c r="K137" i="55"/>
  <c r="L137" i="55"/>
  <c r="M137" i="55"/>
  <c r="N137" i="55"/>
  <c r="O137" i="55"/>
  <c r="P137" i="55"/>
  <c r="Q137" i="55"/>
  <c r="R137" i="55"/>
  <c r="S137" i="55"/>
  <c r="T137" i="55"/>
  <c r="U137" i="55"/>
  <c r="V137" i="55"/>
  <c r="W137" i="55"/>
  <c r="X137" i="55"/>
  <c r="Y137" i="55"/>
  <c r="Z137" i="55"/>
  <c r="AA137" i="55"/>
  <c r="AB137" i="55"/>
  <c r="AC137" i="55"/>
  <c r="AD137" i="55"/>
  <c r="AE137" i="55"/>
  <c r="AF137" i="55"/>
  <c r="H138" i="55"/>
  <c r="I138" i="55"/>
  <c r="J138" i="55"/>
  <c r="K138" i="55"/>
  <c r="L138" i="55"/>
  <c r="M138" i="55"/>
  <c r="N138" i="55"/>
  <c r="O138" i="55"/>
  <c r="P138" i="55"/>
  <c r="Q138" i="55"/>
  <c r="R138" i="55"/>
  <c r="S138" i="55"/>
  <c r="T138" i="55"/>
  <c r="U138" i="55"/>
  <c r="V138" i="55"/>
  <c r="W138" i="55"/>
  <c r="X138" i="55"/>
  <c r="Y138" i="55"/>
  <c r="Z138" i="55"/>
  <c r="AA138" i="55"/>
  <c r="AB138" i="55"/>
  <c r="AC138" i="55"/>
  <c r="AD138" i="55"/>
  <c r="AE138" i="55"/>
  <c r="AF138" i="55"/>
  <c r="H139" i="55"/>
  <c r="I139" i="55"/>
  <c r="J139" i="55"/>
  <c r="K139" i="55"/>
  <c r="L139" i="55"/>
  <c r="M139" i="55"/>
  <c r="N139" i="55"/>
  <c r="O139" i="55"/>
  <c r="P139" i="55"/>
  <c r="Q139" i="55"/>
  <c r="R139" i="55"/>
  <c r="S139" i="55"/>
  <c r="T139" i="55"/>
  <c r="U139" i="55"/>
  <c r="V139" i="55"/>
  <c r="W139" i="55"/>
  <c r="X139" i="55"/>
  <c r="Y139" i="55"/>
  <c r="Z139" i="55"/>
  <c r="AA139" i="55"/>
  <c r="AB139" i="55"/>
  <c r="AC139" i="55"/>
  <c r="AD139" i="55"/>
  <c r="AE139" i="55"/>
  <c r="AF139" i="55"/>
  <c r="H140" i="55"/>
  <c r="I140" i="55"/>
  <c r="J140" i="55"/>
  <c r="K140" i="55"/>
  <c r="L140" i="55"/>
  <c r="M140" i="55"/>
  <c r="N140" i="55"/>
  <c r="O140" i="55"/>
  <c r="P140" i="55"/>
  <c r="Q140" i="55"/>
  <c r="R140" i="55"/>
  <c r="S140" i="55"/>
  <c r="T140" i="55"/>
  <c r="U140" i="55"/>
  <c r="V140" i="55"/>
  <c r="W140" i="55"/>
  <c r="X140" i="55"/>
  <c r="Y140" i="55"/>
  <c r="Z140" i="55"/>
  <c r="AA140" i="55"/>
  <c r="AB140" i="55"/>
  <c r="AC140" i="55"/>
  <c r="AD140" i="55"/>
  <c r="AE140" i="55"/>
  <c r="AF140" i="55"/>
  <c r="H141" i="55"/>
  <c r="I141" i="55"/>
  <c r="J141" i="55"/>
  <c r="K141" i="55"/>
  <c r="L141" i="55"/>
  <c r="M141" i="55"/>
  <c r="N141" i="55"/>
  <c r="O141" i="55"/>
  <c r="P141" i="55"/>
  <c r="Q141" i="55"/>
  <c r="R141" i="55"/>
  <c r="S141" i="55"/>
  <c r="T141" i="55"/>
  <c r="U141" i="55"/>
  <c r="V141" i="55"/>
  <c r="W141" i="55"/>
  <c r="X141" i="55"/>
  <c r="Y141" i="55"/>
  <c r="Z141" i="55"/>
  <c r="AA141" i="55"/>
  <c r="AB141" i="55"/>
  <c r="AC141" i="55"/>
  <c r="AD141" i="55"/>
  <c r="AE141" i="55"/>
  <c r="AF141" i="55"/>
  <c r="H142" i="55"/>
  <c r="I142" i="55"/>
  <c r="J142" i="55"/>
  <c r="K142" i="55"/>
  <c r="L142" i="55"/>
  <c r="M142" i="55"/>
  <c r="N142" i="55"/>
  <c r="O142" i="55"/>
  <c r="P142" i="55"/>
  <c r="Q142" i="55"/>
  <c r="R142" i="55"/>
  <c r="S142" i="55"/>
  <c r="T142" i="55"/>
  <c r="U142" i="55"/>
  <c r="V142" i="55"/>
  <c r="W142" i="55"/>
  <c r="X142" i="55"/>
  <c r="Y142" i="55"/>
  <c r="Z142" i="55"/>
  <c r="AA142" i="55"/>
  <c r="AB142" i="55"/>
  <c r="AC142" i="55"/>
  <c r="AD142" i="55"/>
  <c r="AE142" i="55"/>
  <c r="AF142" i="55"/>
  <c r="H143" i="55"/>
  <c r="I143" i="55"/>
  <c r="J143" i="55"/>
  <c r="K143" i="55"/>
  <c r="L143" i="55"/>
  <c r="M143" i="55"/>
  <c r="N143" i="55"/>
  <c r="O143" i="55"/>
  <c r="P143" i="55"/>
  <c r="Q143" i="55"/>
  <c r="R143" i="55"/>
  <c r="S143" i="55"/>
  <c r="T143" i="55"/>
  <c r="U143" i="55"/>
  <c r="V143" i="55"/>
  <c r="W143" i="55"/>
  <c r="X143" i="55"/>
  <c r="Y143" i="55"/>
  <c r="Z143" i="55"/>
  <c r="AA143" i="55"/>
  <c r="AB143" i="55"/>
  <c r="AC143" i="55"/>
  <c r="AD143" i="55"/>
  <c r="AE143" i="55"/>
  <c r="AF143" i="55"/>
  <c r="H144" i="55"/>
  <c r="I144" i="55"/>
  <c r="J144" i="55"/>
  <c r="K144" i="55"/>
  <c r="L144" i="55"/>
  <c r="M144" i="55"/>
  <c r="N144" i="55"/>
  <c r="O144" i="55"/>
  <c r="P144" i="55"/>
  <c r="Q144" i="55"/>
  <c r="R144" i="55"/>
  <c r="S144" i="55"/>
  <c r="T144" i="55"/>
  <c r="U144" i="55"/>
  <c r="V144" i="55"/>
  <c r="W144" i="55"/>
  <c r="X144" i="55"/>
  <c r="Y144" i="55"/>
  <c r="Z144" i="55"/>
  <c r="AA144" i="55"/>
  <c r="AB144" i="55"/>
  <c r="AC144" i="55"/>
  <c r="AD144" i="55"/>
  <c r="AE144" i="55"/>
  <c r="AF144" i="55"/>
  <c r="H145" i="55"/>
  <c r="I145" i="55"/>
  <c r="J145" i="55"/>
  <c r="K145" i="55"/>
  <c r="L145" i="55"/>
  <c r="M145" i="55"/>
  <c r="N145" i="55"/>
  <c r="O145" i="55"/>
  <c r="P145" i="55"/>
  <c r="Q145" i="55"/>
  <c r="R145" i="55"/>
  <c r="S145" i="55"/>
  <c r="T145" i="55"/>
  <c r="U145" i="55"/>
  <c r="V145" i="55"/>
  <c r="W145" i="55"/>
  <c r="X145" i="55"/>
  <c r="Y145" i="55"/>
  <c r="Z145" i="55"/>
  <c r="AA145" i="55"/>
  <c r="AB145" i="55"/>
  <c r="AC145" i="55"/>
  <c r="AD145" i="55"/>
  <c r="AE145" i="55"/>
  <c r="AF145" i="55"/>
  <c r="H146" i="55"/>
  <c r="I146" i="55"/>
  <c r="J146" i="55"/>
  <c r="K146" i="55"/>
  <c r="L146" i="55"/>
  <c r="M146" i="55"/>
  <c r="N146" i="55"/>
  <c r="O146" i="55"/>
  <c r="P146" i="55"/>
  <c r="Q146" i="55"/>
  <c r="R146" i="55"/>
  <c r="S146" i="55"/>
  <c r="T146" i="55"/>
  <c r="U146" i="55"/>
  <c r="V146" i="55"/>
  <c r="W146" i="55"/>
  <c r="X146" i="55"/>
  <c r="Y146" i="55"/>
  <c r="Z146" i="55"/>
  <c r="AA146" i="55"/>
  <c r="AB146" i="55"/>
  <c r="AC146" i="55"/>
  <c r="AD146" i="55"/>
  <c r="AE146" i="55"/>
  <c r="AF146" i="55"/>
  <c r="H147" i="55"/>
  <c r="I147" i="55"/>
  <c r="J147" i="55"/>
  <c r="K147" i="55"/>
  <c r="L147" i="55"/>
  <c r="M147" i="55"/>
  <c r="N147" i="55"/>
  <c r="O147" i="55"/>
  <c r="P147" i="55"/>
  <c r="Q147" i="55"/>
  <c r="R147" i="55"/>
  <c r="S147" i="55"/>
  <c r="T147" i="55"/>
  <c r="U147" i="55"/>
  <c r="V147" i="55"/>
  <c r="W147" i="55"/>
  <c r="X147" i="55"/>
  <c r="Y147" i="55"/>
  <c r="Z147" i="55"/>
  <c r="AA147" i="55"/>
  <c r="AB147" i="55"/>
  <c r="AC147" i="55"/>
  <c r="AD147" i="55"/>
  <c r="AE147" i="55"/>
  <c r="AF147" i="55"/>
  <c r="H148" i="55"/>
  <c r="I148" i="55"/>
  <c r="J148" i="55"/>
  <c r="K148" i="55"/>
  <c r="L148" i="55"/>
  <c r="M148" i="55"/>
  <c r="N148" i="55"/>
  <c r="O148" i="55"/>
  <c r="P148" i="55"/>
  <c r="Q148" i="55"/>
  <c r="R148" i="55"/>
  <c r="S148" i="55"/>
  <c r="T148" i="55"/>
  <c r="U148" i="55"/>
  <c r="V148" i="55"/>
  <c r="W148" i="55"/>
  <c r="X148" i="55"/>
  <c r="Y148" i="55"/>
  <c r="Z148" i="55"/>
  <c r="AA148" i="55"/>
  <c r="AB148" i="55"/>
  <c r="AC148" i="55"/>
  <c r="AD148" i="55"/>
  <c r="AE148" i="55"/>
  <c r="AF148" i="55"/>
  <c r="H149" i="55"/>
  <c r="I149" i="55"/>
  <c r="J149" i="55"/>
  <c r="K149" i="55"/>
  <c r="L149" i="55"/>
  <c r="M149" i="55"/>
  <c r="N149" i="55"/>
  <c r="O149" i="55"/>
  <c r="P149" i="55"/>
  <c r="Q149" i="55"/>
  <c r="R149" i="55"/>
  <c r="S149" i="55"/>
  <c r="T149" i="55"/>
  <c r="U149" i="55"/>
  <c r="V149" i="55"/>
  <c r="W149" i="55"/>
  <c r="X149" i="55"/>
  <c r="Y149" i="55"/>
  <c r="Z149" i="55"/>
  <c r="AA149" i="55"/>
  <c r="AB149" i="55"/>
  <c r="AC149" i="55"/>
  <c r="AD149" i="55"/>
  <c r="AE149" i="55"/>
  <c r="AF149" i="55"/>
  <c r="H150" i="55"/>
  <c r="I150" i="55"/>
  <c r="J150" i="55"/>
  <c r="K150" i="55"/>
  <c r="L150" i="55"/>
  <c r="M150" i="55"/>
  <c r="N150" i="55"/>
  <c r="O150" i="55"/>
  <c r="P150" i="55"/>
  <c r="Q150" i="55"/>
  <c r="R150" i="55"/>
  <c r="S150" i="55"/>
  <c r="T150" i="55"/>
  <c r="U150" i="55"/>
  <c r="V150" i="55"/>
  <c r="W150" i="55"/>
  <c r="X150" i="55"/>
  <c r="Y150" i="55"/>
  <c r="Z150" i="55"/>
  <c r="AA150" i="55"/>
  <c r="AB150" i="55"/>
  <c r="AC150" i="55"/>
  <c r="AD150" i="55"/>
  <c r="AE150" i="55"/>
  <c r="AF150" i="55"/>
  <c r="H151" i="55"/>
  <c r="I151" i="55"/>
  <c r="J151" i="55"/>
  <c r="K151" i="55"/>
  <c r="L151" i="55"/>
  <c r="M151" i="55"/>
  <c r="N151" i="55"/>
  <c r="O151" i="55"/>
  <c r="P151" i="55"/>
  <c r="Q151" i="55"/>
  <c r="R151" i="55"/>
  <c r="S151" i="55"/>
  <c r="T151" i="55"/>
  <c r="U151" i="55"/>
  <c r="V151" i="55"/>
  <c r="W151" i="55"/>
  <c r="X151" i="55"/>
  <c r="Y151" i="55"/>
  <c r="Z151" i="55"/>
  <c r="AA151" i="55"/>
  <c r="AB151" i="55"/>
  <c r="AC151" i="55"/>
  <c r="AD151" i="55"/>
  <c r="AE151" i="55"/>
  <c r="AF151" i="55"/>
  <c r="H152" i="55"/>
  <c r="I152" i="55"/>
  <c r="J152" i="55"/>
  <c r="K152" i="55"/>
  <c r="L152" i="55"/>
  <c r="M152" i="55"/>
  <c r="N152" i="55"/>
  <c r="O152" i="55"/>
  <c r="P152" i="55"/>
  <c r="Q152" i="55"/>
  <c r="R152" i="55"/>
  <c r="S152" i="55"/>
  <c r="T152" i="55"/>
  <c r="U152" i="55"/>
  <c r="V152" i="55"/>
  <c r="W152" i="55"/>
  <c r="X152" i="55"/>
  <c r="Y152" i="55"/>
  <c r="Z152" i="55"/>
  <c r="AA152" i="55"/>
  <c r="AB152" i="55"/>
  <c r="AC152" i="55"/>
  <c r="AD152" i="55"/>
  <c r="AE152" i="55"/>
  <c r="AF152" i="55"/>
  <c r="H153" i="55"/>
  <c r="I153" i="55"/>
  <c r="J153" i="55"/>
  <c r="K153" i="55"/>
  <c r="L153" i="55"/>
  <c r="M153" i="55"/>
  <c r="N153" i="55"/>
  <c r="O153" i="55"/>
  <c r="P153" i="55"/>
  <c r="Q153" i="55"/>
  <c r="R153" i="55"/>
  <c r="S153" i="55"/>
  <c r="T153" i="55"/>
  <c r="U153" i="55"/>
  <c r="V153" i="55"/>
  <c r="W153" i="55"/>
  <c r="X153" i="55"/>
  <c r="Y153" i="55"/>
  <c r="Z153" i="55"/>
  <c r="AA153" i="55"/>
  <c r="AB153" i="55"/>
  <c r="AC153" i="55"/>
  <c r="AD153" i="55"/>
  <c r="AE153" i="55"/>
  <c r="AF153" i="55"/>
  <c r="H154" i="55"/>
  <c r="I154" i="55"/>
  <c r="J154" i="55"/>
  <c r="K154" i="55"/>
  <c r="L154" i="55"/>
  <c r="M154" i="55"/>
  <c r="N154" i="55"/>
  <c r="O154" i="55"/>
  <c r="P154" i="55"/>
  <c r="Q154" i="55"/>
  <c r="R154" i="55"/>
  <c r="S154" i="55"/>
  <c r="T154" i="55"/>
  <c r="U154" i="55"/>
  <c r="V154" i="55"/>
  <c r="W154" i="55"/>
  <c r="X154" i="55"/>
  <c r="Y154" i="55"/>
  <c r="Z154" i="55"/>
  <c r="AA154" i="55"/>
  <c r="AB154" i="55"/>
  <c r="AC154" i="55"/>
  <c r="AD154" i="55"/>
  <c r="AE154" i="55"/>
  <c r="AF154" i="55"/>
  <c r="H155" i="55"/>
  <c r="I155" i="55"/>
  <c r="J155" i="55"/>
  <c r="K155" i="55"/>
  <c r="L155" i="55"/>
  <c r="M155" i="55"/>
  <c r="N155" i="55"/>
  <c r="O155" i="55"/>
  <c r="P155" i="55"/>
  <c r="Q155" i="55"/>
  <c r="R155" i="55"/>
  <c r="S155" i="55"/>
  <c r="T155" i="55"/>
  <c r="U155" i="55"/>
  <c r="V155" i="55"/>
  <c r="W155" i="55"/>
  <c r="X155" i="55"/>
  <c r="Y155" i="55"/>
  <c r="Z155" i="55"/>
  <c r="AA155" i="55"/>
  <c r="AB155" i="55"/>
  <c r="AC155" i="55"/>
  <c r="AD155" i="55"/>
  <c r="AE155" i="55"/>
  <c r="AF155" i="55"/>
  <c r="H156" i="55"/>
  <c r="I156" i="55"/>
  <c r="J156" i="55"/>
  <c r="K156" i="55"/>
  <c r="L156" i="55"/>
  <c r="M156" i="55"/>
  <c r="N156" i="55"/>
  <c r="O156" i="55"/>
  <c r="P156" i="55"/>
  <c r="Q156" i="55"/>
  <c r="R156" i="55"/>
  <c r="S156" i="55"/>
  <c r="T156" i="55"/>
  <c r="U156" i="55"/>
  <c r="V156" i="55"/>
  <c r="W156" i="55"/>
  <c r="X156" i="55"/>
  <c r="Y156" i="55"/>
  <c r="Z156" i="55"/>
  <c r="AA156" i="55"/>
  <c r="AB156" i="55"/>
  <c r="AC156" i="55"/>
  <c r="AD156" i="55"/>
  <c r="AE156" i="55"/>
  <c r="AF156" i="55"/>
  <c r="H157" i="55"/>
  <c r="I157" i="55"/>
  <c r="J157" i="55"/>
  <c r="K157" i="55"/>
  <c r="L157" i="55"/>
  <c r="M157" i="55"/>
  <c r="N157" i="55"/>
  <c r="O157" i="55"/>
  <c r="P157" i="55"/>
  <c r="Q157" i="55"/>
  <c r="R157" i="55"/>
  <c r="S157" i="55"/>
  <c r="T157" i="55"/>
  <c r="U157" i="55"/>
  <c r="V157" i="55"/>
  <c r="W157" i="55"/>
  <c r="X157" i="55"/>
  <c r="Y157" i="55"/>
  <c r="Z157" i="55"/>
  <c r="AA157" i="55"/>
  <c r="AB157" i="55"/>
  <c r="AC157" i="55"/>
  <c r="AD157" i="55"/>
  <c r="AE157" i="55"/>
  <c r="AF157" i="55"/>
  <c r="H158" i="55"/>
  <c r="I158" i="55"/>
  <c r="J158" i="55"/>
  <c r="K158" i="55"/>
  <c r="L158" i="55"/>
  <c r="M158" i="55"/>
  <c r="N158" i="55"/>
  <c r="O158" i="55"/>
  <c r="P158" i="55"/>
  <c r="Q158" i="55"/>
  <c r="R158" i="55"/>
  <c r="S158" i="55"/>
  <c r="T158" i="55"/>
  <c r="U158" i="55"/>
  <c r="V158" i="55"/>
  <c r="W158" i="55"/>
  <c r="X158" i="55"/>
  <c r="Y158" i="55"/>
  <c r="Z158" i="55"/>
  <c r="AA158" i="55"/>
  <c r="AB158" i="55"/>
  <c r="AC158" i="55"/>
  <c r="AD158" i="55"/>
  <c r="AE158" i="55"/>
  <c r="AF158" i="55"/>
  <c r="H159" i="55"/>
  <c r="I159" i="55"/>
  <c r="J159" i="55"/>
  <c r="K159" i="55"/>
  <c r="L159" i="55"/>
  <c r="M159" i="55"/>
  <c r="N159" i="55"/>
  <c r="O159" i="55"/>
  <c r="P159" i="55"/>
  <c r="Q159" i="55"/>
  <c r="R159" i="55"/>
  <c r="S159" i="55"/>
  <c r="T159" i="55"/>
  <c r="U159" i="55"/>
  <c r="V159" i="55"/>
  <c r="W159" i="55"/>
  <c r="X159" i="55"/>
  <c r="Y159" i="55"/>
  <c r="Z159" i="55"/>
  <c r="AA159" i="55"/>
  <c r="AB159" i="55"/>
  <c r="AC159" i="55"/>
  <c r="AD159" i="55"/>
  <c r="AE159" i="55"/>
  <c r="AF159" i="55"/>
  <c r="H160" i="55"/>
  <c r="I160" i="55"/>
  <c r="J160" i="55"/>
  <c r="K160" i="55"/>
  <c r="L160" i="55"/>
  <c r="M160" i="55"/>
  <c r="N160" i="55"/>
  <c r="O160" i="55"/>
  <c r="P160" i="55"/>
  <c r="Q160" i="55"/>
  <c r="R160" i="55"/>
  <c r="S160" i="55"/>
  <c r="T160" i="55"/>
  <c r="U160" i="55"/>
  <c r="V160" i="55"/>
  <c r="W160" i="55"/>
  <c r="X160" i="55"/>
  <c r="Y160" i="55"/>
  <c r="Z160" i="55"/>
  <c r="AA160" i="55"/>
  <c r="AB160" i="55"/>
  <c r="AC160" i="55"/>
  <c r="AD160" i="55"/>
  <c r="AE160" i="55"/>
  <c r="AF160" i="55"/>
  <c r="H161" i="55"/>
  <c r="I161" i="55"/>
  <c r="J161" i="55"/>
  <c r="K161" i="55"/>
  <c r="L161" i="55"/>
  <c r="M161" i="55"/>
  <c r="N161" i="55"/>
  <c r="O161" i="55"/>
  <c r="P161" i="55"/>
  <c r="Q161" i="55"/>
  <c r="R161" i="55"/>
  <c r="S161" i="55"/>
  <c r="T161" i="55"/>
  <c r="U161" i="55"/>
  <c r="V161" i="55"/>
  <c r="W161" i="55"/>
  <c r="X161" i="55"/>
  <c r="Y161" i="55"/>
  <c r="Z161" i="55"/>
  <c r="AA161" i="55"/>
  <c r="AB161" i="55"/>
  <c r="AC161" i="55"/>
  <c r="AD161" i="55"/>
  <c r="AE161" i="55"/>
  <c r="AF161" i="55"/>
  <c r="H162" i="55"/>
  <c r="I162" i="55"/>
  <c r="J162" i="55"/>
  <c r="K162" i="55"/>
  <c r="L162" i="55"/>
  <c r="M162" i="55"/>
  <c r="N162" i="55"/>
  <c r="O162" i="55"/>
  <c r="P162" i="55"/>
  <c r="Q162" i="55"/>
  <c r="R162" i="55"/>
  <c r="S162" i="55"/>
  <c r="T162" i="55"/>
  <c r="U162" i="55"/>
  <c r="V162" i="55"/>
  <c r="W162" i="55"/>
  <c r="X162" i="55"/>
  <c r="Y162" i="55"/>
  <c r="Z162" i="55"/>
  <c r="AA162" i="55"/>
  <c r="AB162" i="55"/>
  <c r="AC162" i="55"/>
  <c r="AD162" i="55"/>
  <c r="AE162" i="55"/>
  <c r="AF162" i="55"/>
  <c r="H163" i="55"/>
  <c r="I163" i="55"/>
  <c r="J163" i="55"/>
  <c r="K163" i="55"/>
  <c r="L163" i="55"/>
  <c r="M163" i="55"/>
  <c r="N163" i="55"/>
  <c r="O163" i="55"/>
  <c r="P163" i="55"/>
  <c r="Q163" i="55"/>
  <c r="R163" i="55"/>
  <c r="S163" i="55"/>
  <c r="T163" i="55"/>
  <c r="U163" i="55"/>
  <c r="V163" i="55"/>
  <c r="W163" i="55"/>
  <c r="X163" i="55"/>
  <c r="Y163" i="55"/>
  <c r="Z163" i="55"/>
  <c r="AA163" i="55"/>
  <c r="AB163" i="55"/>
  <c r="AC163" i="55"/>
  <c r="AD163" i="55"/>
  <c r="AE163" i="55"/>
  <c r="AF163" i="55"/>
  <c r="H164" i="55"/>
  <c r="I164" i="55"/>
  <c r="J164" i="55"/>
  <c r="K164" i="55"/>
  <c r="L164" i="55"/>
  <c r="M164" i="55"/>
  <c r="N164" i="55"/>
  <c r="O164" i="55"/>
  <c r="P164" i="55"/>
  <c r="Q164" i="55"/>
  <c r="R164" i="55"/>
  <c r="S164" i="55"/>
  <c r="T164" i="55"/>
  <c r="U164" i="55"/>
  <c r="V164" i="55"/>
  <c r="W164" i="55"/>
  <c r="X164" i="55"/>
  <c r="Y164" i="55"/>
  <c r="Z164" i="55"/>
  <c r="AA164" i="55"/>
  <c r="AB164" i="55"/>
  <c r="AC164" i="55"/>
  <c r="AD164" i="55"/>
  <c r="AE164" i="55"/>
  <c r="AF164" i="55"/>
  <c r="H165" i="55"/>
  <c r="I165" i="55"/>
  <c r="J165" i="55"/>
  <c r="K165" i="55"/>
  <c r="L165" i="55"/>
  <c r="M165" i="55"/>
  <c r="N165" i="55"/>
  <c r="O165" i="55"/>
  <c r="P165" i="55"/>
  <c r="Q165" i="55"/>
  <c r="R165" i="55"/>
  <c r="S165" i="55"/>
  <c r="T165" i="55"/>
  <c r="U165" i="55"/>
  <c r="V165" i="55"/>
  <c r="W165" i="55"/>
  <c r="X165" i="55"/>
  <c r="Y165" i="55"/>
  <c r="Z165" i="55"/>
  <c r="AA165" i="55"/>
  <c r="AB165" i="55"/>
  <c r="AC165" i="55"/>
  <c r="AD165" i="55"/>
  <c r="AE165" i="55"/>
  <c r="AF165" i="55"/>
  <c r="H166" i="55"/>
  <c r="I166" i="55"/>
  <c r="J166" i="55"/>
  <c r="K166" i="55"/>
  <c r="L166" i="55"/>
  <c r="M166" i="55"/>
  <c r="N166" i="55"/>
  <c r="O166" i="55"/>
  <c r="P166" i="55"/>
  <c r="Q166" i="55"/>
  <c r="R166" i="55"/>
  <c r="S166" i="55"/>
  <c r="T166" i="55"/>
  <c r="U166" i="55"/>
  <c r="V166" i="55"/>
  <c r="W166" i="55"/>
  <c r="X166" i="55"/>
  <c r="Y166" i="55"/>
  <c r="Z166" i="55"/>
  <c r="AA166" i="55"/>
  <c r="AB166" i="55"/>
  <c r="AC166" i="55"/>
  <c r="AD166" i="55"/>
  <c r="AE166" i="55"/>
  <c r="AF166" i="55"/>
  <c r="H167" i="55"/>
  <c r="I167" i="55"/>
  <c r="J167" i="55"/>
  <c r="K167" i="55"/>
  <c r="L167" i="55"/>
  <c r="M167" i="55"/>
  <c r="N167" i="55"/>
  <c r="O167" i="55"/>
  <c r="P167" i="55"/>
  <c r="Q167" i="55"/>
  <c r="R167" i="55"/>
  <c r="S167" i="55"/>
  <c r="T167" i="55"/>
  <c r="U167" i="55"/>
  <c r="V167" i="55"/>
  <c r="W167" i="55"/>
  <c r="X167" i="55"/>
  <c r="Y167" i="55"/>
  <c r="Z167" i="55"/>
  <c r="AA167" i="55"/>
  <c r="AB167" i="55"/>
  <c r="AC167" i="55"/>
  <c r="AD167" i="55"/>
  <c r="AE167" i="55"/>
  <c r="AF167" i="55"/>
  <c r="H168" i="55"/>
  <c r="I168" i="55"/>
  <c r="J168" i="55"/>
  <c r="K168" i="55"/>
  <c r="L168" i="55"/>
  <c r="M168" i="55"/>
  <c r="N168" i="55"/>
  <c r="O168" i="55"/>
  <c r="P168" i="55"/>
  <c r="Q168" i="55"/>
  <c r="R168" i="55"/>
  <c r="S168" i="55"/>
  <c r="T168" i="55"/>
  <c r="U168" i="55"/>
  <c r="V168" i="55"/>
  <c r="W168" i="55"/>
  <c r="X168" i="55"/>
  <c r="Y168" i="55"/>
  <c r="Z168" i="55"/>
  <c r="AA168" i="55"/>
  <c r="AB168" i="55"/>
  <c r="AC168" i="55"/>
  <c r="AD168" i="55"/>
  <c r="AE168" i="55"/>
  <c r="AF168" i="55"/>
  <c r="H169" i="55"/>
  <c r="I169" i="55"/>
  <c r="J169" i="55"/>
  <c r="K169" i="55"/>
  <c r="L169" i="55"/>
  <c r="M169" i="55"/>
  <c r="N169" i="55"/>
  <c r="O169" i="55"/>
  <c r="P169" i="55"/>
  <c r="Q169" i="55"/>
  <c r="R169" i="55"/>
  <c r="S169" i="55"/>
  <c r="T169" i="55"/>
  <c r="U169" i="55"/>
  <c r="V169" i="55"/>
  <c r="W169" i="55"/>
  <c r="X169" i="55"/>
  <c r="Y169" i="55"/>
  <c r="Z169" i="55"/>
  <c r="AA169" i="55"/>
  <c r="AB169" i="55"/>
  <c r="AC169" i="55"/>
  <c r="AD169" i="55"/>
  <c r="AE169" i="55"/>
  <c r="AF169" i="55"/>
  <c r="H170" i="55"/>
  <c r="I170" i="55"/>
  <c r="J170" i="55"/>
  <c r="K170" i="55"/>
  <c r="L170" i="55"/>
  <c r="M170" i="55"/>
  <c r="N170" i="55"/>
  <c r="O170" i="55"/>
  <c r="P170" i="55"/>
  <c r="Q170" i="55"/>
  <c r="R170" i="55"/>
  <c r="S170" i="55"/>
  <c r="T170" i="55"/>
  <c r="U170" i="55"/>
  <c r="V170" i="55"/>
  <c r="W170" i="55"/>
  <c r="X170" i="55"/>
  <c r="Y170" i="55"/>
  <c r="Z170" i="55"/>
  <c r="AA170" i="55"/>
  <c r="AB170" i="55"/>
  <c r="AC170" i="55"/>
  <c r="AD170" i="55"/>
  <c r="AE170" i="55"/>
  <c r="AF170" i="55"/>
  <c r="H171" i="55"/>
  <c r="I171" i="55"/>
  <c r="J171" i="55"/>
  <c r="K171" i="55"/>
  <c r="L171" i="55"/>
  <c r="M171" i="55"/>
  <c r="N171" i="55"/>
  <c r="O171" i="55"/>
  <c r="P171" i="55"/>
  <c r="Q171" i="55"/>
  <c r="R171" i="55"/>
  <c r="S171" i="55"/>
  <c r="T171" i="55"/>
  <c r="U171" i="55"/>
  <c r="V171" i="55"/>
  <c r="W171" i="55"/>
  <c r="X171" i="55"/>
  <c r="Y171" i="55"/>
  <c r="Z171" i="55"/>
  <c r="AA171" i="55"/>
  <c r="AB171" i="55"/>
  <c r="AC171" i="55"/>
  <c r="AD171" i="55"/>
  <c r="AE171" i="55"/>
  <c r="AF171" i="55"/>
  <c r="H172" i="55"/>
  <c r="I172" i="55"/>
  <c r="J172" i="55"/>
  <c r="K172" i="55"/>
  <c r="L172" i="55"/>
  <c r="M172" i="55"/>
  <c r="N172" i="55"/>
  <c r="O172" i="55"/>
  <c r="P172" i="55"/>
  <c r="Q172" i="55"/>
  <c r="R172" i="55"/>
  <c r="S172" i="55"/>
  <c r="T172" i="55"/>
  <c r="U172" i="55"/>
  <c r="V172" i="55"/>
  <c r="W172" i="55"/>
  <c r="X172" i="55"/>
  <c r="Y172" i="55"/>
  <c r="Z172" i="55"/>
  <c r="AA172" i="55"/>
  <c r="AB172" i="55"/>
  <c r="AC172" i="55"/>
  <c r="AD172" i="55"/>
  <c r="AE172" i="55"/>
  <c r="AF172" i="55"/>
  <c r="H173" i="55"/>
  <c r="I173" i="55"/>
  <c r="J173" i="55"/>
  <c r="K173" i="55"/>
  <c r="L173" i="55"/>
  <c r="M173" i="55"/>
  <c r="N173" i="55"/>
  <c r="O173" i="55"/>
  <c r="P173" i="55"/>
  <c r="Q173" i="55"/>
  <c r="R173" i="55"/>
  <c r="S173" i="55"/>
  <c r="T173" i="55"/>
  <c r="U173" i="55"/>
  <c r="V173" i="55"/>
  <c r="W173" i="55"/>
  <c r="X173" i="55"/>
  <c r="Y173" i="55"/>
  <c r="Z173" i="55"/>
  <c r="AA173" i="55"/>
  <c r="AB173" i="55"/>
  <c r="AC173" i="55"/>
  <c r="AD173" i="55"/>
  <c r="AE173" i="55"/>
  <c r="AF173" i="55"/>
  <c r="H174" i="55"/>
  <c r="I174" i="55"/>
  <c r="J174" i="55"/>
  <c r="K174" i="55"/>
  <c r="L174" i="55"/>
  <c r="M174" i="55"/>
  <c r="N174" i="55"/>
  <c r="O174" i="55"/>
  <c r="P174" i="55"/>
  <c r="Q174" i="55"/>
  <c r="R174" i="55"/>
  <c r="S174" i="55"/>
  <c r="T174" i="55"/>
  <c r="U174" i="55"/>
  <c r="V174" i="55"/>
  <c r="W174" i="55"/>
  <c r="X174" i="55"/>
  <c r="Y174" i="55"/>
  <c r="Z174" i="55"/>
  <c r="AA174" i="55"/>
  <c r="AB174" i="55"/>
  <c r="AC174" i="55"/>
  <c r="AD174" i="55"/>
  <c r="AE174" i="55"/>
  <c r="AF174" i="55"/>
  <c r="H175" i="55"/>
  <c r="I175" i="55"/>
  <c r="J175" i="55"/>
  <c r="K175" i="55"/>
  <c r="L175" i="55"/>
  <c r="M175" i="55"/>
  <c r="N175" i="55"/>
  <c r="O175" i="55"/>
  <c r="P175" i="55"/>
  <c r="Q175" i="55"/>
  <c r="R175" i="55"/>
  <c r="S175" i="55"/>
  <c r="T175" i="55"/>
  <c r="U175" i="55"/>
  <c r="V175" i="55"/>
  <c r="W175" i="55"/>
  <c r="X175" i="55"/>
  <c r="Y175" i="55"/>
  <c r="Z175" i="55"/>
  <c r="AA175" i="55"/>
  <c r="AB175" i="55"/>
  <c r="AC175" i="55"/>
  <c r="AD175" i="55"/>
  <c r="AE175" i="55"/>
  <c r="AF175" i="55"/>
  <c r="H176" i="55"/>
  <c r="I176" i="55"/>
  <c r="J176" i="55"/>
  <c r="K176" i="55"/>
  <c r="L176" i="55"/>
  <c r="M176" i="55"/>
  <c r="N176" i="55"/>
  <c r="O176" i="55"/>
  <c r="P176" i="55"/>
  <c r="Q176" i="55"/>
  <c r="R176" i="55"/>
  <c r="S176" i="55"/>
  <c r="T176" i="55"/>
  <c r="U176" i="55"/>
  <c r="V176" i="55"/>
  <c r="W176" i="55"/>
  <c r="X176" i="55"/>
  <c r="Y176" i="55"/>
  <c r="Z176" i="55"/>
  <c r="AA176" i="55"/>
  <c r="AB176" i="55"/>
  <c r="AC176" i="55"/>
  <c r="AD176" i="55"/>
  <c r="AE176" i="55"/>
  <c r="AF176" i="55"/>
  <c r="H177" i="55"/>
  <c r="I177" i="55"/>
  <c r="J177" i="55"/>
  <c r="K177" i="55"/>
  <c r="L177" i="55"/>
  <c r="M177" i="55"/>
  <c r="N177" i="55"/>
  <c r="O177" i="55"/>
  <c r="P177" i="55"/>
  <c r="Q177" i="55"/>
  <c r="R177" i="55"/>
  <c r="S177" i="55"/>
  <c r="T177" i="55"/>
  <c r="U177" i="55"/>
  <c r="V177" i="55"/>
  <c r="W177" i="55"/>
  <c r="X177" i="55"/>
  <c r="Y177" i="55"/>
  <c r="Z177" i="55"/>
  <c r="AA177" i="55"/>
  <c r="AB177" i="55"/>
  <c r="AC177" i="55"/>
  <c r="AD177" i="55"/>
  <c r="AE177" i="55"/>
  <c r="AF177" i="55"/>
  <c r="H178" i="55"/>
  <c r="I178" i="55"/>
  <c r="J178" i="55"/>
  <c r="K178" i="55"/>
  <c r="L178" i="55"/>
  <c r="M178" i="55"/>
  <c r="N178" i="55"/>
  <c r="O178" i="55"/>
  <c r="P178" i="55"/>
  <c r="Q178" i="55"/>
  <c r="R178" i="55"/>
  <c r="S178" i="55"/>
  <c r="T178" i="55"/>
  <c r="U178" i="55"/>
  <c r="V178" i="55"/>
  <c r="W178" i="55"/>
  <c r="X178" i="55"/>
  <c r="Y178" i="55"/>
  <c r="Z178" i="55"/>
  <c r="AA178" i="55"/>
  <c r="AB178" i="55"/>
  <c r="AC178" i="55"/>
  <c r="AD178" i="55"/>
  <c r="AE178" i="55"/>
  <c r="AF178" i="55"/>
  <c r="H179" i="55"/>
  <c r="I179" i="55"/>
  <c r="J179" i="55"/>
  <c r="K179" i="55"/>
  <c r="L179" i="55"/>
  <c r="M179" i="55"/>
  <c r="N179" i="55"/>
  <c r="O179" i="55"/>
  <c r="P179" i="55"/>
  <c r="Q179" i="55"/>
  <c r="R179" i="55"/>
  <c r="S179" i="55"/>
  <c r="T179" i="55"/>
  <c r="U179" i="55"/>
  <c r="V179" i="55"/>
  <c r="W179" i="55"/>
  <c r="X179" i="55"/>
  <c r="Y179" i="55"/>
  <c r="Z179" i="55"/>
  <c r="AA179" i="55"/>
  <c r="AB179" i="55"/>
  <c r="AC179" i="55"/>
  <c r="AD179" i="55"/>
  <c r="AE179" i="55"/>
  <c r="AF179" i="55"/>
  <c r="H180" i="55"/>
  <c r="I180" i="55"/>
  <c r="J180" i="55"/>
  <c r="K180" i="55"/>
  <c r="L180" i="55"/>
  <c r="M180" i="55"/>
  <c r="N180" i="55"/>
  <c r="O180" i="55"/>
  <c r="P180" i="55"/>
  <c r="Q180" i="55"/>
  <c r="R180" i="55"/>
  <c r="S180" i="55"/>
  <c r="T180" i="55"/>
  <c r="U180" i="55"/>
  <c r="V180" i="55"/>
  <c r="W180" i="55"/>
  <c r="X180" i="55"/>
  <c r="Y180" i="55"/>
  <c r="Z180" i="55"/>
  <c r="AA180" i="55"/>
  <c r="AB180" i="55"/>
  <c r="AC180" i="55"/>
  <c r="AD180" i="55"/>
  <c r="AE180" i="55"/>
  <c r="AF180" i="55"/>
  <c r="H181" i="55"/>
  <c r="I181" i="55"/>
  <c r="J181" i="55"/>
  <c r="K181" i="55"/>
  <c r="L181" i="55"/>
  <c r="M181" i="55"/>
  <c r="N181" i="55"/>
  <c r="O181" i="55"/>
  <c r="P181" i="55"/>
  <c r="Q181" i="55"/>
  <c r="R181" i="55"/>
  <c r="S181" i="55"/>
  <c r="T181" i="55"/>
  <c r="U181" i="55"/>
  <c r="V181" i="55"/>
  <c r="W181" i="55"/>
  <c r="X181" i="55"/>
  <c r="Y181" i="55"/>
  <c r="Z181" i="55"/>
  <c r="AA181" i="55"/>
  <c r="AB181" i="55"/>
  <c r="AC181" i="55"/>
  <c r="AD181" i="55"/>
  <c r="AE181" i="55"/>
  <c r="AF181" i="55"/>
  <c r="H182" i="55"/>
  <c r="I182" i="55"/>
  <c r="J182" i="55"/>
  <c r="K182" i="55"/>
  <c r="L182" i="55"/>
  <c r="M182" i="55"/>
  <c r="N182" i="55"/>
  <c r="O182" i="55"/>
  <c r="P182" i="55"/>
  <c r="Q182" i="55"/>
  <c r="R182" i="55"/>
  <c r="S182" i="55"/>
  <c r="T182" i="55"/>
  <c r="U182" i="55"/>
  <c r="V182" i="55"/>
  <c r="W182" i="55"/>
  <c r="X182" i="55"/>
  <c r="Y182" i="55"/>
  <c r="Z182" i="55"/>
  <c r="AA182" i="55"/>
  <c r="AB182" i="55"/>
  <c r="AC182" i="55"/>
  <c r="AD182" i="55"/>
  <c r="AE182" i="55"/>
  <c r="AF182" i="55"/>
  <c r="H183" i="55"/>
  <c r="I183" i="55"/>
  <c r="J183" i="55"/>
  <c r="K183" i="55"/>
  <c r="L183" i="55"/>
  <c r="M183" i="55"/>
  <c r="N183" i="55"/>
  <c r="O183" i="55"/>
  <c r="P183" i="55"/>
  <c r="Q183" i="55"/>
  <c r="R183" i="55"/>
  <c r="S183" i="55"/>
  <c r="T183" i="55"/>
  <c r="U183" i="55"/>
  <c r="V183" i="55"/>
  <c r="W183" i="55"/>
  <c r="X183" i="55"/>
  <c r="Y183" i="55"/>
  <c r="Z183" i="55"/>
  <c r="AA183" i="55"/>
  <c r="AB183" i="55"/>
  <c r="AC183" i="55"/>
  <c r="AD183" i="55"/>
  <c r="AE183" i="55"/>
  <c r="AF183" i="55"/>
  <c r="H184" i="55"/>
  <c r="I184" i="55"/>
  <c r="J184" i="55"/>
  <c r="K184" i="55"/>
  <c r="L184" i="55"/>
  <c r="M184" i="55"/>
  <c r="N184" i="55"/>
  <c r="O184" i="55"/>
  <c r="P184" i="55"/>
  <c r="Q184" i="55"/>
  <c r="R184" i="55"/>
  <c r="S184" i="55"/>
  <c r="T184" i="55"/>
  <c r="U184" i="55"/>
  <c r="V184" i="55"/>
  <c r="W184" i="55"/>
  <c r="X184" i="55"/>
  <c r="Y184" i="55"/>
  <c r="Z184" i="55"/>
  <c r="AA184" i="55"/>
  <c r="AB184" i="55"/>
  <c r="AC184" i="55"/>
  <c r="AD184" i="55"/>
  <c r="AE184" i="55"/>
  <c r="AF184" i="55"/>
  <c r="H185" i="55"/>
  <c r="I185" i="55"/>
  <c r="J185" i="55"/>
  <c r="K185" i="55"/>
  <c r="L185" i="55"/>
  <c r="M185" i="55"/>
  <c r="N185" i="55"/>
  <c r="O185" i="55"/>
  <c r="P185" i="55"/>
  <c r="Q185" i="55"/>
  <c r="R185" i="55"/>
  <c r="S185" i="55"/>
  <c r="T185" i="55"/>
  <c r="U185" i="55"/>
  <c r="V185" i="55"/>
  <c r="W185" i="55"/>
  <c r="X185" i="55"/>
  <c r="Y185" i="55"/>
  <c r="Z185" i="55"/>
  <c r="AA185" i="55"/>
  <c r="AB185" i="55"/>
  <c r="AC185" i="55"/>
  <c r="AD185" i="55"/>
  <c r="AE185" i="55"/>
  <c r="AF185" i="55"/>
  <c r="H186" i="55"/>
  <c r="I186" i="55"/>
  <c r="J186" i="55"/>
  <c r="K186" i="55"/>
  <c r="L186" i="55"/>
  <c r="M186" i="55"/>
  <c r="N186" i="55"/>
  <c r="O186" i="55"/>
  <c r="P186" i="55"/>
  <c r="Q186" i="55"/>
  <c r="R186" i="55"/>
  <c r="S186" i="55"/>
  <c r="T186" i="55"/>
  <c r="U186" i="55"/>
  <c r="V186" i="55"/>
  <c r="W186" i="55"/>
  <c r="X186" i="55"/>
  <c r="Y186" i="55"/>
  <c r="Z186" i="55"/>
  <c r="AA186" i="55"/>
  <c r="AB186" i="55"/>
  <c r="AC186" i="55"/>
  <c r="AD186" i="55"/>
  <c r="AE186" i="55"/>
  <c r="AF186" i="55"/>
  <c r="H187" i="55"/>
  <c r="I187" i="55"/>
  <c r="J187" i="55"/>
  <c r="K187" i="55"/>
  <c r="L187" i="55"/>
  <c r="M187" i="55"/>
  <c r="N187" i="55"/>
  <c r="O187" i="55"/>
  <c r="P187" i="55"/>
  <c r="Q187" i="55"/>
  <c r="R187" i="55"/>
  <c r="S187" i="55"/>
  <c r="T187" i="55"/>
  <c r="U187" i="55"/>
  <c r="V187" i="55"/>
  <c r="W187" i="55"/>
  <c r="X187" i="55"/>
  <c r="Y187" i="55"/>
  <c r="Z187" i="55"/>
  <c r="AA187" i="55"/>
  <c r="AB187" i="55"/>
  <c r="AC187" i="55"/>
  <c r="AD187" i="55"/>
  <c r="AE187" i="55"/>
  <c r="AF187" i="55"/>
  <c r="H188" i="55"/>
  <c r="I188" i="55"/>
  <c r="J188" i="55"/>
  <c r="K188" i="55"/>
  <c r="L188" i="55"/>
  <c r="M188" i="55"/>
  <c r="N188" i="55"/>
  <c r="O188" i="55"/>
  <c r="P188" i="55"/>
  <c r="Q188" i="55"/>
  <c r="R188" i="55"/>
  <c r="S188" i="55"/>
  <c r="T188" i="55"/>
  <c r="U188" i="55"/>
  <c r="V188" i="55"/>
  <c r="W188" i="55"/>
  <c r="X188" i="55"/>
  <c r="Y188" i="55"/>
  <c r="Z188" i="55"/>
  <c r="AA188" i="55"/>
  <c r="AB188" i="55"/>
  <c r="AC188" i="55"/>
  <c r="AD188" i="55"/>
  <c r="AE188" i="55"/>
  <c r="AF188" i="55"/>
  <c r="H189" i="55"/>
  <c r="I189" i="55"/>
  <c r="J189" i="55"/>
  <c r="K189" i="55"/>
  <c r="L189" i="55"/>
  <c r="M189" i="55"/>
  <c r="N189" i="55"/>
  <c r="O189" i="55"/>
  <c r="P189" i="55"/>
  <c r="Q189" i="55"/>
  <c r="R189" i="55"/>
  <c r="S189" i="55"/>
  <c r="T189" i="55"/>
  <c r="U189" i="55"/>
  <c r="V189" i="55"/>
  <c r="W189" i="55"/>
  <c r="X189" i="55"/>
  <c r="Y189" i="55"/>
  <c r="Z189" i="55"/>
  <c r="AA189" i="55"/>
  <c r="AB189" i="55"/>
  <c r="AC189" i="55"/>
  <c r="AD189" i="55"/>
  <c r="AE189" i="55"/>
  <c r="AF189" i="55"/>
  <c r="H190" i="55"/>
  <c r="I190" i="55"/>
  <c r="J190" i="55"/>
  <c r="K190" i="55"/>
  <c r="L190" i="55"/>
  <c r="M190" i="55"/>
  <c r="N190" i="55"/>
  <c r="O190" i="55"/>
  <c r="P190" i="55"/>
  <c r="Q190" i="55"/>
  <c r="R190" i="55"/>
  <c r="S190" i="55"/>
  <c r="T190" i="55"/>
  <c r="U190" i="55"/>
  <c r="V190" i="55"/>
  <c r="W190" i="55"/>
  <c r="X190" i="55"/>
  <c r="Y190" i="55"/>
  <c r="Z190" i="55"/>
  <c r="AA190" i="55"/>
  <c r="AB190" i="55"/>
  <c r="AC190" i="55"/>
  <c r="AD190" i="55"/>
  <c r="AE190" i="55"/>
  <c r="AF190" i="55"/>
  <c r="H191" i="55"/>
  <c r="I191" i="55"/>
  <c r="J191" i="55"/>
  <c r="K191" i="55"/>
  <c r="L191" i="55"/>
  <c r="M191" i="55"/>
  <c r="N191" i="55"/>
  <c r="O191" i="55"/>
  <c r="P191" i="55"/>
  <c r="Q191" i="55"/>
  <c r="R191" i="55"/>
  <c r="S191" i="55"/>
  <c r="T191" i="55"/>
  <c r="U191" i="55"/>
  <c r="V191" i="55"/>
  <c r="W191" i="55"/>
  <c r="X191" i="55"/>
  <c r="Y191" i="55"/>
  <c r="Z191" i="55"/>
  <c r="AA191" i="55"/>
  <c r="AB191" i="55"/>
  <c r="AC191" i="55"/>
  <c r="AD191" i="55"/>
  <c r="AE191" i="55"/>
  <c r="AF191" i="55"/>
  <c r="H192" i="55"/>
  <c r="I192" i="55"/>
  <c r="J192" i="55"/>
  <c r="K192" i="55"/>
  <c r="L192" i="55"/>
  <c r="M192" i="55"/>
  <c r="N192" i="55"/>
  <c r="O192" i="55"/>
  <c r="P192" i="55"/>
  <c r="Q192" i="55"/>
  <c r="R192" i="55"/>
  <c r="S192" i="55"/>
  <c r="T192" i="55"/>
  <c r="U192" i="55"/>
  <c r="V192" i="55"/>
  <c r="W192" i="55"/>
  <c r="X192" i="55"/>
  <c r="Y192" i="55"/>
  <c r="Z192" i="55"/>
  <c r="AA192" i="55"/>
  <c r="AB192" i="55"/>
  <c r="AC192" i="55"/>
  <c r="AD192" i="55"/>
  <c r="AE192" i="55"/>
  <c r="AF192" i="55"/>
  <c r="H193" i="55"/>
  <c r="I193" i="55"/>
  <c r="J193" i="55"/>
  <c r="K193" i="55"/>
  <c r="L193" i="55"/>
  <c r="M193" i="55"/>
  <c r="N193" i="55"/>
  <c r="O193" i="55"/>
  <c r="P193" i="55"/>
  <c r="Q193" i="55"/>
  <c r="R193" i="55"/>
  <c r="S193" i="55"/>
  <c r="T193" i="55"/>
  <c r="U193" i="55"/>
  <c r="V193" i="55"/>
  <c r="W193" i="55"/>
  <c r="X193" i="55"/>
  <c r="Y193" i="55"/>
  <c r="Z193" i="55"/>
  <c r="AA193" i="55"/>
  <c r="AB193" i="55"/>
  <c r="AC193" i="55"/>
  <c r="AD193" i="55"/>
  <c r="AE193" i="55"/>
  <c r="AF193" i="55"/>
  <c r="H194" i="55"/>
  <c r="I194" i="55"/>
  <c r="J194" i="55"/>
  <c r="K194" i="55"/>
  <c r="L194" i="55"/>
  <c r="M194" i="55"/>
  <c r="N194" i="55"/>
  <c r="O194" i="55"/>
  <c r="P194" i="55"/>
  <c r="Q194" i="55"/>
  <c r="R194" i="55"/>
  <c r="S194" i="55"/>
  <c r="T194" i="55"/>
  <c r="U194" i="55"/>
  <c r="V194" i="55"/>
  <c r="W194" i="55"/>
  <c r="X194" i="55"/>
  <c r="Y194" i="55"/>
  <c r="Z194" i="55"/>
  <c r="AA194" i="55"/>
  <c r="AB194" i="55"/>
  <c r="AC194" i="55"/>
  <c r="AD194" i="55"/>
  <c r="AE194" i="55"/>
  <c r="AF194" i="55"/>
  <c r="H195" i="55"/>
  <c r="I195" i="55"/>
  <c r="J195" i="55"/>
  <c r="K195" i="55"/>
  <c r="L195" i="55"/>
  <c r="M195" i="55"/>
  <c r="N195" i="55"/>
  <c r="O195" i="55"/>
  <c r="P195" i="55"/>
  <c r="Q195" i="55"/>
  <c r="R195" i="55"/>
  <c r="S195" i="55"/>
  <c r="T195" i="55"/>
  <c r="U195" i="55"/>
  <c r="V195" i="55"/>
  <c r="W195" i="55"/>
  <c r="X195" i="55"/>
  <c r="Y195" i="55"/>
  <c r="Z195" i="55"/>
  <c r="AA195" i="55"/>
  <c r="AB195" i="55"/>
  <c r="AC195" i="55"/>
  <c r="AD195" i="55"/>
  <c r="AE195" i="55"/>
  <c r="AF195" i="55"/>
  <c r="H196" i="55"/>
  <c r="I196" i="55"/>
  <c r="J196" i="55"/>
  <c r="K196" i="55"/>
  <c r="L196" i="55"/>
  <c r="M196" i="55"/>
  <c r="N196" i="55"/>
  <c r="O196" i="55"/>
  <c r="P196" i="55"/>
  <c r="Q196" i="55"/>
  <c r="R196" i="55"/>
  <c r="S196" i="55"/>
  <c r="T196" i="55"/>
  <c r="U196" i="55"/>
  <c r="V196" i="55"/>
  <c r="W196" i="55"/>
  <c r="X196" i="55"/>
  <c r="Y196" i="55"/>
  <c r="Z196" i="55"/>
  <c r="AA196" i="55"/>
  <c r="AB196" i="55"/>
  <c r="AC196" i="55"/>
  <c r="AD196" i="55"/>
  <c r="AE196" i="55"/>
  <c r="AF196" i="55"/>
  <c r="H197" i="55"/>
  <c r="I197" i="55"/>
  <c r="J197" i="55"/>
  <c r="K197" i="55"/>
  <c r="L197" i="55"/>
  <c r="M197" i="55"/>
  <c r="N197" i="55"/>
  <c r="O197" i="55"/>
  <c r="P197" i="55"/>
  <c r="Q197" i="55"/>
  <c r="R197" i="55"/>
  <c r="S197" i="55"/>
  <c r="T197" i="55"/>
  <c r="U197" i="55"/>
  <c r="V197" i="55"/>
  <c r="W197" i="55"/>
  <c r="X197" i="55"/>
  <c r="Y197" i="55"/>
  <c r="Z197" i="55"/>
  <c r="AA197" i="55"/>
  <c r="AB197" i="55"/>
  <c r="AC197" i="55"/>
  <c r="AD197" i="55"/>
  <c r="AE197" i="55"/>
  <c r="AF197" i="55"/>
  <c r="H198" i="55"/>
  <c r="I198" i="55"/>
  <c r="J198" i="55"/>
  <c r="K198" i="55"/>
  <c r="L198" i="55"/>
  <c r="M198" i="55"/>
  <c r="N198" i="55"/>
  <c r="O198" i="55"/>
  <c r="P198" i="55"/>
  <c r="Q198" i="55"/>
  <c r="R198" i="55"/>
  <c r="S198" i="55"/>
  <c r="T198" i="55"/>
  <c r="U198" i="55"/>
  <c r="V198" i="55"/>
  <c r="W198" i="55"/>
  <c r="X198" i="55"/>
  <c r="Y198" i="55"/>
  <c r="Z198" i="55"/>
  <c r="AA198" i="55"/>
  <c r="AB198" i="55"/>
  <c r="AC198" i="55"/>
  <c r="AD198" i="55"/>
  <c r="AE198" i="55"/>
  <c r="AF198" i="55"/>
  <c r="H199" i="55"/>
  <c r="I199" i="55"/>
  <c r="J199" i="55"/>
  <c r="K199" i="55"/>
  <c r="L199" i="55"/>
  <c r="M199" i="55"/>
  <c r="N199" i="55"/>
  <c r="O199" i="55"/>
  <c r="P199" i="55"/>
  <c r="Q199" i="55"/>
  <c r="R199" i="55"/>
  <c r="S199" i="55"/>
  <c r="T199" i="55"/>
  <c r="U199" i="55"/>
  <c r="V199" i="55"/>
  <c r="W199" i="55"/>
  <c r="X199" i="55"/>
  <c r="Y199" i="55"/>
  <c r="Z199" i="55"/>
  <c r="AA199" i="55"/>
  <c r="AB199" i="55"/>
  <c r="AC199" i="55"/>
  <c r="AD199" i="55"/>
  <c r="AE199" i="55"/>
  <c r="AF199" i="55"/>
  <c r="H200" i="55"/>
  <c r="I200" i="55"/>
  <c r="J200" i="55"/>
  <c r="K200" i="55"/>
  <c r="L200" i="55"/>
  <c r="M200" i="55"/>
  <c r="N200" i="55"/>
  <c r="O200" i="55"/>
  <c r="P200" i="55"/>
  <c r="Q200" i="55"/>
  <c r="R200" i="55"/>
  <c r="S200" i="55"/>
  <c r="T200" i="55"/>
  <c r="U200" i="55"/>
  <c r="V200" i="55"/>
  <c r="W200" i="55"/>
  <c r="X200" i="55"/>
  <c r="Y200" i="55"/>
  <c r="Z200" i="55"/>
  <c r="AA200" i="55"/>
  <c r="AB200" i="55"/>
  <c r="AC200" i="55"/>
  <c r="AD200" i="55"/>
  <c r="AE200" i="55"/>
  <c r="AF200" i="55"/>
  <c r="H201" i="55"/>
  <c r="I201" i="55"/>
  <c r="J201" i="55"/>
  <c r="K201" i="55"/>
  <c r="L201" i="55"/>
  <c r="M201" i="55"/>
  <c r="N201" i="55"/>
  <c r="O201" i="55"/>
  <c r="P201" i="55"/>
  <c r="Q201" i="55"/>
  <c r="R201" i="55"/>
  <c r="S201" i="55"/>
  <c r="T201" i="55"/>
  <c r="U201" i="55"/>
  <c r="V201" i="55"/>
  <c r="W201" i="55"/>
  <c r="X201" i="55"/>
  <c r="Y201" i="55"/>
  <c r="Z201" i="55"/>
  <c r="AA201" i="55"/>
  <c r="AB201" i="55"/>
  <c r="AC201" i="55"/>
  <c r="AD201" i="55"/>
  <c r="AE201" i="55"/>
  <c r="AF201" i="55"/>
  <c r="H202" i="55"/>
  <c r="I202" i="55"/>
  <c r="J202" i="55"/>
  <c r="K202" i="55"/>
  <c r="L202" i="55"/>
  <c r="M202" i="55"/>
  <c r="N202" i="55"/>
  <c r="O202" i="55"/>
  <c r="P202" i="55"/>
  <c r="Q202" i="55"/>
  <c r="R202" i="55"/>
  <c r="S202" i="55"/>
  <c r="T202" i="55"/>
  <c r="U202" i="55"/>
  <c r="V202" i="55"/>
  <c r="W202" i="55"/>
  <c r="X202" i="55"/>
  <c r="Y202" i="55"/>
  <c r="Z202" i="55"/>
  <c r="AA202" i="55"/>
  <c r="AB202" i="55"/>
  <c r="AC202" i="55"/>
  <c r="AD202" i="55"/>
  <c r="AE202" i="55"/>
  <c r="AF202" i="55"/>
  <c r="H203" i="55"/>
  <c r="I203" i="55"/>
  <c r="J203" i="55"/>
  <c r="K203" i="55"/>
  <c r="L203" i="55"/>
  <c r="M203" i="55"/>
  <c r="N203" i="55"/>
  <c r="O203" i="55"/>
  <c r="P203" i="55"/>
  <c r="Q203" i="55"/>
  <c r="R203" i="55"/>
  <c r="S203" i="55"/>
  <c r="T203" i="55"/>
  <c r="U203" i="55"/>
  <c r="V203" i="55"/>
  <c r="W203" i="55"/>
  <c r="X203" i="55"/>
  <c r="Y203" i="55"/>
  <c r="Z203" i="55"/>
  <c r="AA203" i="55"/>
  <c r="AB203" i="55"/>
  <c r="AC203" i="55"/>
  <c r="AD203" i="55"/>
  <c r="AE203" i="55"/>
  <c r="AF203" i="55"/>
  <c r="H204" i="55"/>
  <c r="I204" i="55"/>
  <c r="J204" i="55"/>
  <c r="K204" i="55"/>
  <c r="L204" i="55"/>
  <c r="M204" i="55"/>
  <c r="N204" i="55"/>
  <c r="O204" i="55"/>
  <c r="P204" i="55"/>
  <c r="Q204" i="55"/>
  <c r="R204" i="55"/>
  <c r="S204" i="55"/>
  <c r="T204" i="55"/>
  <c r="U204" i="55"/>
  <c r="V204" i="55"/>
  <c r="W204" i="55"/>
  <c r="X204" i="55"/>
  <c r="Y204" i="55"/>
  <c r="Z204" i="55"/>
  <c r="AA204" i="55"/>
  <c r="AB204" i="55"/>
  <c r="AC204" i="55"/>
  <c r="AD204" i="55"/>
  <c r="AE204" i="55"/>
  <c r="AF204" i="55"/>
  <c r="H205" i="55"/>
  <c r="I205" i="55"/>
  <c r="J205" i="55"/>
  <c r="K205" i="55"/>
  <c r="L205" i="55"/>
  <c r="M205" i="55"/>
  <c r="N205" i="55"/>
  <c r="O205" i="55"/>
  <c r="P205" i="55"/>
  <c r="Q205" i="55"/>
  <c r="R205" i="55"/>
  <c r="S205" i="55"/>
  <c r="T205" i="55"/>
  <c r="U205" i="55"/>
  <c r="V205" i="55"/>
  <c r="W205" i="55"/>
  <c r="X205" i="55"/>
  <c r="Y205" i="55"/>
  <c r="Z205" i="55"/>
  <c r="AA205" i="55"/>
  <c r="AB205" i="55"/>
  <c r="AC205" i="55"/>
  <c r="AD205" i="55"/>
  <c r="AE205" i="55"/>
  <c r="AF205" i="55"/>
  <c r="H206" i="55"/>
  <c r="I206" i="55"/>
  <c r="J206" i="55"/>
  <c r="K206" i="55"/>
  <c r="L206" i="55"/>
  <c r="M206" i="55"/>
  <c r="N206" i="55"/>
  <c r="O206" i="55"/>
  <c r="P206" i="55"/>
  <c r="Q206" i="55"/>
  <c r="R206" i="55"/>
  <c r="S206" i="55"/>
  <c r="T206" i="55"/>
  <c r="U206" i="55"/>
  <c r="V206" i="55"/>
  <c r="W206" i="55"/>
  <c r="X206" i="55"/>
  <c r="Y206" i="55"/>
  <c r="Z206" i="55"/>
  <c r="AA206" i="55"/>
  <c r="AB206" i="55"/>
  <c r="AC206" i="55"/>
  <c r="AD206" i="55"/>
  <c r="AE206" i="55"/>
  <c r="AF206" i="55"/>
  <c r="H207" i="55"/>
  <c r="I207" i="55"/>
  <c r="J207" i="55"/>
  <c r="K207" i="55"/>
  <c r="L207" i="55"/>
  <c r="M207" i="55"/>
  <c r="N207" i="55"/>
  <c r="O207" i="55"/>
  <c r="P207" i="55"/>
  <c r="Q207" i="55"/>
  <c r="R207" i="55"/>
  <c r="S207" i="55"/>
  <c r="T207" i="55"/>
  <c r="U207" i="55"/>
  <c r="V207" i="55"/>
  <c r="W207" i="55"/>
  <c r="X207" i="55"/>
  <c r="Y207" i="55"/>
  <c r="Z207" i="55"/>
  <c r="AA207" i="55"/>
  <c r="AB207" i="55"/>
  <c r="AC207" i="55"/>
  <c r="AD207" i="55"/>
  <c r="AE207" i="55"/>
  <c r="AF207" i="55"/>
  <c r="H208" i="55"/>
  <c r="I208" i="55"/>
  <c r="J208" i="55"/>
  <c r="K208" i="55"/>
  <c r="L208" i="55"/>
  <c r="M208" i="55"/>
  <c r="N208" i="55"/>
  <c r="O208" i="55"/>
  <c r="P208" i="55"/>
  <c r="Q208" i="55"/>
  <c r="R208" i="55"/>
  <c r="S208" i="55"/>
  <c r="T208" i="55"/>
  <c r="U208" i="55"/>
  <c r="V208" i="55"/>
  <c r="W208" i="55"/>
  <c r="X208" i="55"/>
  <c r="Y208" i="55"/>
  <c r="Z208" i="55"/>
  <c r="AA208" i="55"/>
  <c r="AB208" i="55"/>
  <c r="AC208" i="55"/>
  <c r="AD208" i="55"/>
  <c r="AE208" i="55"/>
  <c r="AF208" i="55"/>
  <c r="H209" i="55"/>
  <c r="I209" i="55"/>
  <c r="J209" i="55"/>
  <c r="K209" i="55"/>
  <c r="L209" i="55"/>
  <c r="M209" i="55"/>
  <c r="N209" i="55"/>
  <c r="O209" i="55"/>
  <c r="P209" i="55"/>
  <c r="Q209" i="55"/>
  <c r="R209" i="55"/>
  <c r="S209" i="55"/>
  <c r="T209" i="55"/>
  <c r="U209" i="55"/>
  <c r="V209" i="55"/>
  <c r="W209" i="55"/>
  <c r="X209" i="55"/>
  <c r="Y209" i="55"/>
  <c r="Z209" i="55"/>
  <c r="AA209" i="55"/>
  <c r="AB209" i="55"/>
  <c r="AC209" i="55"/>
  <c r="AD209" i="55"/>
  <c r="AE209" i="55"/>
  <c r="AF209" i="55"/>
  <c r="H210" i="55"/>
  <c r="I210" i="55"/>
  <c r="J210" i="55"/>
  <c r="K210" i="55"/>
  <c r="L210" i="55"/>
  <c r="M210" i="55"/>
  <c r="N210" i="55"/>
  <c r="O210" i="55"/>
  <c r="P210" i="55"/>
  <c r="Q210" i="55"/>
  <c r="R210" i="55"/>
  <c r="S210" i="55"/>
  <c r="T210" i="55"/>
  <c r="U210" i="55"/>
  <c r="V210" i="55"/>
  <c r="W210" i="55"/>
  <c r="X210" i="55"/>
  <c r="Y210" i="55"/>
  <c r="Z210" i="55"/>
  <c r="AA210" i="55"/>
  <c r="AB210" i="55"/>
  <c r="AC210" i="55"/>
  <c r="AD210" i="55"/>
  <c r="AE210" i="55"/>
  <c r="AF210" i="55"/>
  <c r="H211" i="55"/>
  <c r="I211" i="55"/>
  <c r="J211" i="55"/>
  <c r="K211" i="55"/>
  <c r="L211" i="55"/>
  <c r="M211" i="55"/>
  <c r="N211" i="55"/>
  <c r="O211" i="55"/>
  <c r="P211" i="55"/>
  <c r="Q211" i="55"/>
  <c r="R211" i="55"/>
  <c r="S211" i="55"/>
  <c r="T211" i="55"/>
  <c r="U211" i="55"/>
  <c r="V211" i="55"/>
  <c r="W211" i="55"/>
  <c r="X211" i="55"/>
  <c r="Y211" i="55"/>
  <c r="Z211" i="55"/>
  <c r="AA211" i="55"/>
  <c r="AB211" i="55"/>
  <c r="AC211" i="55"/>
  <c r="AD211" i="55"/>
  <c r="AE211" i="55"/>
  <c r="AF211" i="55"/>
  <c r="H212" i="55"/>
  <c r="I212" i="55"/>
  <c r="J212" i="55"/>
  <c r="K212" i="55"/>
  <c r="L212" i="55"/>
  <c r="M212" i="55"/>
  <c r="N212" i="55"/>
  <c r="O212" i="55"/>
  <c r="P212" i="55"/>
  <c r="Q212" i="55"/>
  <c r="R212" i="55"/>
  <c r="S212" i="55"/>
  <c r="T212" i="55"/>
  <c r="U212" i="55"/>
  <c r="V212" i="55"/>
  <c r="W212" i="55"/>
  <c r="X212" i="55"/>
  <c r="Y212" i="55"/>
  <c r="Z212" i="55"/>
  <c r="AA212" i="55"/>
  <c r="AB212" i="55"/>
  <c r="AC212" i="55"/>
  <c r="AD212" i="55"/>
  <c r="AE212" i="55"/>
  <c r="AF212" i="55"/>
  <c r="AB25" i="55" l="1"/>
  <c r="H15" i="55" l="1"/>
  <c r="H13" i="55"/>
  <c r="H25" i="55"/>
  <c r="H12" i="55" s="1"/>
  <c r="H14" i="55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21" i="1"/>
  <c r="BI22" i="1" s="1"/>
  <c r="BI19" i="1"/>
  <c r="BI20" i="1" s="1"/>
  <c r="BI17" i="1"/>
  <c r="BI18" i="1" s="1"/>
  <c r="BI15" i="1"/>
  <c r="BI16" i="1" s="1"/>
  <c r="BI13" i="1"/>
  <c r="BI14" i="1" s="1"/>
  <c r="BI24" i="1"/>
  <c r="BI30" i="1"/>
  <c r="BI36" i="1"/>
  <c r="BI40" i="1"/>
  <c r="BI61" i="1"/>
  <c r="H17" i="55" l="1"/>
  <c r="BI28" i="1"/>
  <c r="BI26" i="1"/>
  <c r="BI37" i="1"/>
  <c r="BI38" i="1"/>
  <c r="BI27" i="1"/>
  <c r="BI25" i="1"/>
  <c r="I15" i="55"/>
  <c r="I25" i="55"/>
  <c r="I12" i="55" s="1"/>
  <c r="I13" i="55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21" i="1"/>
  <c r="BH22" i="1" s="1"/>
  <c r="BH28" i="1" s="1"/>
  <c r="BH19" i="1"/>
  <c r="BH20" i="1" s="1"/>
  <c r="BH17" i="1"/>
  <c r="BH18" i="1" s="1"/>
  <c r="BH15" i="1"/>
  <c r="BH16" i="1" s="1"/>
  <c r="BH13" i="1"/>
  <c r="BH14" i="1" s="1"/>
  <c r="BH24" i="1"/>
  <c r="BH30" i="1"/>
  <c r="BH36" i="1"/>
  <c r="BH40" i="1"/>
  <c r="I14" i="55" l="1"/>
  <c r="BI33" i="1"/>
  <c r="I17" i="55"/>
  <c r="BH61" i="1"/>
  <c r="BH26" i="1"/>
  <c r="BH37" i="1"/>
  <c r="BH25" i="1"/>
  <c r="BH38" i="1"/>
  <c r="BH27" i="1"/>
  <c r="J25" i="55"/>
  <c r="J12" i="55" s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21" i="1"/>
  <c r="BG22" i="1" s="1"/>
  <c r="BG19" i="1"/>
  <c r="BG20" i="1" s="1"/>
  <c r="BG27" i="1" s="1"/>
  <c r="BG17" i="1"/>
  <c r="BG18" i="1" s="1"/>
  <c r="BG15" i="1"/>
  <c r="BG16" i="1" s="1"/>
  <c r="BG13" i="1"/>
  <c r="BG14" i="1" s="1"/>
  <c r="BE24" i="1"/>
  <c r="BF24" i="1"/>
  <c r="BG24" i="1"/>
  <c r="BG30" i="1"/>
  <c r="BG36" i="1"/>
  <c r="BG40" i="1"/>
  <c r="J15" i="55" l="1"/>
  <c r="J14" i="55"/>
  <c r="J13" i="55"/>
  <c r="BH33" i="1"/>
  <c r="BG61" i="1"/>
  <c r="J17" i="55"/>
  <c r="BG38" i="1"/>
  <c r="BG25" i="1"/>
  <c r="BG37" i="1"/>
  <c r="BG28" i="1"/>
  <c r="BG26" i="1"/>
  <c r="BF40" i="1"/>
  <c r="BE40" i="1"/>
  <c r="BD40" i="1"/>
  <c r="BC40" i="1"/>
  <c r="K25" i="55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21" i="1"/>
  <c r="BF22" i="1" s="1"/>
  <c r="BF19" i="1"/>
  <c r="BF20" i="1" s="1"/>
  <c r="BF17" i="1"/>
  <c r="BF18" i="1" s="1"/>
  <c r="BF15" i="1"/>
  <c r="BF16" i="1" s="1"/>
  <c r="BF13" i="1"/>
  <c r="BF14" i="1" s="1"/>
  <c r="K14" i="55" l="1"/>
  <c r="K15" i="55"/>
  <c r="K12" i="55"/>
  <c r="BG33" i="1"/>
  <c r="K13" i="55"/>
  <c r="K17" i="55"/>
  <c r="BF27" i="1"/>
  <c r="BF30" i="1"/>
  <c r="BF36" i="1"/>
  <c r="BF61" i="1"/>
  <c r="BF38" i="1" l="1"/>
  <c r="BF25" i="1"/>
  <c r="BF37" i="1"/>
  <c r="BF28" i="1"/>
  <c r="BF26" i="1"/>
  <c r="BB49" i="1"/>
  <c r="BC49" i="1"/>
  <c r="BD49" i="1"/>
  <c r="BE49" i="1"/>
  <c r="BF33" i="1" l="1"/>
  <c r="L15" i="55"/>
  <c r="L25" i="55"/>
  <c r="K71" i="1"/>
  <c r="L71" i="1"/>
  <c r="K70" i="1"/>
  <c r="L70" i="1"/>
  <c r="BE17" i="1"/>
  <c r="BE18" i="1" s="1"/>
  <c r="BE15" i="1"/>
  <c r="BE16" i="1" s="1"/>
  <c r="BE59" i="1"/>
  <c r="BE58" i="1"/>
  <c r="BE57" i="1"/>
  <c r="BE56" i="1"/>
  <c r="BE55" i="1"/>
  <c r="BE54" i="1"/>
  <c r="BE53" i="1"/>
  <c r="BE52" i="1"/>
  <c r="BE51" i="1"/>
  <c r="BE50" i="1"/>
  <c r="BE48" i="1"/>
  <c r="BE47" i="1"/>
  <c r="BE46" i="1"/>
  <c r="BE45" i="1"/>
  <c r="BE44" i="1"/>
  <c r="BE43" i="1"/>
  <c r="BE42" i="1"/>
  <c r="BE41" i="1"/>
  <c r="BE21" i="1"/>
  <c r="BE22" i="1" s="1"/>
  <c r="BE28" i="1" s="1"/>
  <c r="BE19" i="1"/>
  <c r="BE20" i="1" s="1"/>
  <c r="BE13" i="1"/>
  <c r="BE14" i="1" s="1"/>
  <c r="BE30" i="1"/>
  <c r="BE36" i="1"/>
  <c r="L14" i="55" l="1"/>
  <c r="L12" i="55"/>
  <c r="L13" i="55"/>
  <c r="BE61" i="1"/>
  <c r="L17" i="55"/>
  <c r="BE26" i="1"/>
  <c r="BE37" i="1"/>
  <c r="BE38" i="1"/>
  <c r="BE27" i="1"/>
  <c r="BE25" i="1"/>
  <c r="M25" i="55"/>
  <c r="BD59" i="1"/>
  <c r="BD58" i="1"/>
  <c r="BD57" i="1"/>
  <c r="BD56" i="1"/>
  <c r="BD55" i="1"/>
  <c r="BD54" i="1"/>
  <c r="BD53" i="1"/>
  <c r="BD52" i="1"/>
  <c r="BD51" i="1"/>
  <c r="BD50" i="1"/>
  <c r="BD48" i="1"/>
  <c r="BD47" i="1"/>
  <c r="BD46" i="1"/>
  <c r="BD45" i="1"/>
  <c r="BD44" i="1"/>
  <c r="BD43" i="1"/>
  <c r="BD42" i="1"/>
  <c r="BD41" i="1"/>
  <c r="BD21" i="1"/>
  <c r="BD22" i="1" s="1"/>
  <c r="BD28" i="1" s="1"/>
  <c r="BD19" i="1"/>
  <c r="BD20" i="1" s="1"/>
  <c r="BD27" i="1" s="1"/>
  <c r="BD17" i="1"/>
  <c r="BD18" i="1" s="1"/>
  <c r="BD15" i="1"/>
  <c r="BD16" i="1" s="1"/>
  <c r="BD13" i="1"/>
  <c r="BD14" i="1" s="1"/>
  <c r="BD24" i="1"/>
  <c r="BD30" i="1"/>
  <c r="BD36" i="1"/>
  <c r="G3" i="55"/>
  <c r="G8" i="55"/>
  <c r="E6" i="55"/>
  <c r="G9" i="55"/>
  <c r="E7" i="55"/>
  <c r="G7" i="55"/>
  <c r="E8" i="55"/>
  <c r="E9" i="55"/>
  <c r="G6" i="55"/>
  <c r="M15" i="55" l="1"/>
  <c r="M13" i="55"/>
  <c r="M12" i="55"/>
  <c r="M14" i="55"/>
  <c r="BD61" i="1"/>
  <c r="BE33" i="1"/>
  <c r="M17" i="55"/>
  <c r="BD25" i="1"/>
  <c r="BD26" i="1"/>
  <c r="BD38" i="1"/>
  <c r="BD37" i="1"/>
  <c r="BB53" i="1"/>
  <c r="BC53" i="1"/>
  <c r="BB47" i="1"/>
  <c r="BC47" i="1"/>
  <c r="B7" i="1"/>
  <c r="C7" i="1" s="1"/>
  <c r="BC13" i="1"/>
  <c r="E3" i="55"/>
  <c r="BD33" i="1" l="1"/>
  <c r="N25" i="55" l="1"/>
  <c r="K66" i="1"/>
  <c r="L66" i="1"/>
  <c r="M66" i="1"/>
  <c r="M69" i="1"/>
  <c r="M68" i="1"/>
  <c r="M67" i="1"/>
  <c r="M65" i="1"/>
  <c r="L69" i="1"/>
  <c r="L68" i="1"/>
  <c r="L67" i="1"/>
  <c r="L65" i="1"/>
  <c r="K69" i="1"/>
  <c r="K68" i="1"/>
  <c r="K67" i="1"/>
  <c r="K65" i="1"/>
  <c r="J73" i="1"/>
  <c r="J72" i="1"/>
  <c r="N15" i="55" l="1"/>
  <c r="M75" i="1"/>
  <c r="N12" i="55"/>
  <c r="N13" i="55"/>
  <c r="N14" i="55"/>
  <c r="N17" i="55"/>
  <c r="BB58" i="1" l="1"/>
  <c r="BC58" i="1"/>
  <c r="BC59" i="1"/>
  <c r="BC57" i="1"/>
  <c r="BC56" i="1"/>
  <c r="BC55" i="1"/>
  <c r="BC54" i="1"/>
  <c r="BC52" i="1"/>
  <c r="BC51" i="1"/>
  <c r="BC50" i="1"/>
  <c r="BC48" i="1"/>
  <c r="BC46" i="1"/>
  <c r="BC45" i="1"/>
  <c r="BC44" i="1"/>
  <c r="BC43" i="1"/>
  <c r="BC42" i="1"/>
  <c r="BC41" i="1"/>
  <c r="BB59" i="1"/>
  <c r="BB57" i="1"/>
  <c r="BB56" i="1"/>
  <c r="BB55" i="1"/>
  <c r="BB54" i="1"/>
  <c r="BB52" i="1"/>
  <c r="BB51" i="1"/>
  <c r="BB50" i="1"/>
  <c r="BB48" i="1"/>
  <c r="BB46" i="1"/>
  <c r="BB45" i="1"/>
  <c r="BB44" i="1"/>
  <c r="BB43" i="1"/>
  <c r="BB42" i="1"/>
  <c r="BB41" i="1"/>
  <c r="BC21" i="1"/>
  <c r="BC22" i="1" s="1"/>
  <c r="BC28" i="1" s="1"/>
  <c r="BC19" i="1"/>
  <c r="BC20" i="1" s="1"/>
  <c r="BC17" i="1"/>
  <c r="BC18" i="1" s="1"/>
  <c r="BC15" i="1"/>
  <c r="BC16" i="1" s="1"/>
  <c r="BC14" i="1"/>
  <c r="BC24" i="1"/>
  <c r="BC30" i="1"/>
  <c r="BC36" i="1"/>
  <c r="BC61" i="1" l="1"/>
  <c r="BC38" i="1"/>
  <c r="BC26" i="1"/>
  <c r="BC37" i="1"/>
  <c r="BC27" i="1"/>
  <c r="BC25" i="1"/>
  <c r="BB61" i="1"/>
  <c r="AZ13" i="1"/>
  <c r="BA13" i="1"/>
  <c r="BB13" i="1"/>
  <c r="BC33" i="1" l="1"/>
  <c r="BB14" i="1"/>
  <c r="O25" i="55" l="1"/>
  <c r="BB21" i="1"/>
  <c r="BB22" i="1" s="1"/>
  <c r="BB19" i="1"/>
  <c r="BB20" i="1" s="1"/>
  <c r="BB17" i="1"/>
  <c r="BB18" i="1" s="1"/>
  <c r="BB15" i="1"/>
  <c r="BB16" i="1" s="1"/>
  <c r="BB24" i="1"/>
  <c r="BB30" i="1"/>
  <c r="BB36" i="1"/>
  <c r="O13" i="55" l="1"/>
  <c r="F7" i="55" s="1"/>
  <c r="O14" i="55"/>
  <c r="F8" i="55" s="1"/>
  <c r="O15" i="55"/>
  <c r="F9" i="55" s="1"/>
  <c r="O12" i="55"/>
  <c r="F6" i="55" s="1"/>
  <c r="BB26" i="1"/>
  <c r="BB37" i="1"/>
  <c r="BB38" i="1"/>
  <c r="BB28" i="1"/>
  <c r="BB27" i="1"/>
  <c r="BB25" i="1"/>
  <c r="AQ17" i="1"/>
  <c r="BB33" i="1" l="1"/>
  <c r="P25" i="55"/>
  <c r="Q25" i="55"/>
  <c r="R25" i="55"/>
  <c r="S25" i="55"/>
  <c r="T25" i="55"/>
  <c r="U25" i="55"/>
  <c r="V25" i="55"/>
  <c r="W25" i="55"/>
  <c r="X25" i="55"/>
  <c r="Y25" i="55"/>
  <c r="Z25" i="55"/>
  <c r="AA25" i="55"/>
  <c r="AC25" i="55"/>
  <c r="AD25" i="55"/>
  <c r="AE25" i="55"/>
  <c r="AF25" i="55"/>
  <c r="P13" i="55" l="1"/>
  <c r="P12" i="55"/>
  <c r="P15" i="55"/>
  <c r="P14" i="55"/>
  <c r="P17" i="55" l="1"/>
  <c r="AU21" i="1"/>
  <c r="AU22" i="1" s="1"/>
  <c r="AU19" i="1"/>
  <c r="AU20" i="1" s="1"/>
  <c r="AU17" i="1"/>
  <c r="AU18" i="1" s="1"/>
  <c r="AU15" i="1"/>
  <c r="AU16" i="1" s="1"/>
  <c r="AU13" i="1"/>
  <c r="AU14" i="1" s="1"/>
  <c r="AU25" i="1" s="1"/>
  <c r="AU24" i="1"/>
  <c r="AU30" i="1"/>
  <c r="AU31" i="1"/>
  <c r="AU36" i="1"/>
  <c r="AV21" i="1"/>
  <c r="AV22" i="1" s="1"/>
  <c r="AV19" i="1"/>
  <c r="AV20" i="1" s="1"/>
  <c r="AV17" i="1"/>
  <c r="AV18" i="1" s="1"/>
  <c r="AV15" i="1"/>
  <c r="AV16" i="1" s="1"/>
  <c r="AV13" i="1"/>
  <c r="AV14" i="1" s="1"/>
  <c r="AV36" i="1"/>
  <c r="AV31" i="1"/>
  <c r="AV30" i="1"/>
  <c r="AV24" i="1"/>
  <c r="AW21" i="1"/>
  <c r="AW22" i="1" s="1"/>
  <c r="AW19" i="1"/>
  <c r="AW20" i="1" s="1"/>
  <c r="AW17" i="1"/>
  <c r="AW18" i="1" s="1"/>
  <c r="AW15" i="1"/>
  <c r="AW16" i="1" s="1"/>
  <c r="AW13" i="1"/>
  <c r="AW14" i="1" s="1"/>
  <c r="AW24" i="1"/>
  <c r="AW30" i="1"/>
  <c r="AW31" i="1"/>
  <c r="AW36" i="1"/>
  <c r="AX21" i="1"/>
  <c r="AX22" i="1" s="1"/>
  <c r="AX19" i="1"/>
  <c r="AX20" i="1" s="1"/>
  <c r="AX17" i="1"/>
  <c r="AX18" i="1" s="1"/>
  <c r="AX15" i="1"/>
  <c r="AX16" i="1" s="1"/>
  <c r="AX13" i="1"/>
  <c r="AX14" i="1" s="1"/>
  <c r="AX25" i="1" s="1"/>
  <c r="AX24" i="1"/>
  <c r="AX30" i="1"/>
  <c r="AX31" i="1"/>
  <c r="AX36" i="1"/>
  <c r="AY21" i="1"/>
  <c r="AY22" i="1" s="1"/>
  <c r="AY19" i="1"/>
  <c r="AY20" i="1" s="1"/>
  <c r="AY17" i="1"/>
  <c r="AY18" i="1" s="1"/>
  <c r="AY15" i="1"/>
  <c r="AY16" i="1" s="1"/>
  <c r="AY13" i="1"/>
  <c r="AY14" i="1" s="1"/>
  <c r="BA21" i="1"/>
  <c r="BA22" i="1" s="1"/>
  <c r="BA19" i="1"/>
  <c r="BA20" i="1" s="1"/>
  <c r="BA17" i="1"/>
  <c r="BA18" i="1" s="1"/>
  <c r="BA15" i="1"/>
  <c r="BA16" i="1" s="1"/>
  <c r="BA14" i="1"/>
  <c r="AZ21" i="1"/>
  <c r="AZ22" i="1" s="1"/>
  <c r="AZ19" i="1"/>
  <c r="AZ20" i="1" s="1"/>
  <c r="AZ15" i="1"/>
  <c r="AZ16" i="1" s="1"/>
  <c r="AY24" i="1"/>
  <c r="AY30" i="1"/>
  <c r="AY31" i="1"/>
  <c r="AY36" i="1"/>
  <c r="AZ17" i="1"/>
  <c r="AZ18" i="1" s="1"/>
  <c r="AZ14" i="1"/>
  <c r="AZ24" i="1"/>
  <c r="AZ30" i="1"/>
  <c r="AZ31" i="1"/>
  <c r="AZ36" i="1"/>
  <c r="BA24" i="1"/>
  <c r="BA30" i="1"/>
  <c r="BA31" i="1"/>
  <c r="BA36" i="1"/>
  <c r="AU37" i="1" l="1"/>
  <c r="AU26" i="1"/>
  <c r="AU38" i="1"/>
  <c r="AU28" i="1"/>
  <c r="AU27" i="1"/>
  <c r="AV38" i="1"/>
  <c r="AV26" i="1"/>
  <c r="AV37" i="1"/>
  <c r="AV28" i="1"/>
  <c r="AV25" i="1"/>
  <c r="AW26" i="1"/>
  <c r="AW27" i="1"/>
  <c r="AW25" i="1"/>
  <c r="AW28" i="1"/>
  <c r="AW38" i="1"/>
  <c r="AX37" i="1"/>
  <c r="AX26" i="1"/>
  <c r="AX38" i="1"/>
  <c r="AX28" i="1"/>
  <c r="AX27" i="1"/>
  <c r="AY25" i="1"/>
  <c r="BA25" i="1"/>
  <c r="BA27" i="1"/>
  <c r="BA28" i="1"/>
  <c r="BA26" i="1"/>
  <c r="BA38" i="1"/>
  <c r="AY26" i="1"/>
  <c r="AY27" i="1"/>
  <c r="AY28" i="1"/>
  <c r="AY38" i="1"/>
  <c r="AZ26" i="1"/>
  <c r="AZ37" i="1"/>
  <c r="AZ38" i="1"/>
  <c r="AZ28" i="1"/>
  <c r="AZ27" i="1"/>
  <c r="AZ25" i="1"/>
  <c r="B11" i="1"/>
  <c r="C11" i="1" s="1"/>
  <c r="H7" i="1"/>
  <c r="I7" i="1" s="1"/>
  <c r="F7" i="1"/>
  <c r="G7" i="1" s="1"/>
  <c r="AH36" i="1"/>
  <c r="AH30" i="1"/>
  <c r="AH24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H28" i="1" s="1"/>
  <c r="AG21" i="1"/>
  <c r="AF21" i="1"/>
  <c r="AE21" i="1"/>
  <c r="AD21" i="1"/>
  <c r="AC21" i="1"/>
  <c r="AB21" i="1"/>
  <c r="AA21" i="1"/>
  <c r="Z21" i="1"/>
  <c r="Y21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H27" i="1" s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Q17" i="1"/>
  <c r="P17" i="1"/>
  <c r="O17" i="1"/>
  <c r="N17" i="1"/>
  <c r="M17" i="1"/>
  <c r="L17" i="1"/>
  <c r="K17" i="1"/>
  <c r="J17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U13" i="1"/>
  <c r="T13" i="1"/>
  <c r="S13" i="1"/>
  <c r="R13" i="1"/>
  <c r="Q13" i="1"/>
  <c r="P13" i="1"/>
  <c r="O13" i="1"/>
  <c r="N13" i="1"/>
  <c r="M13" i="1"/>
  <c r="L13" i="1"/>
  <c r="K13" i="1"/>
  <c r="J13" i="1"/>
  <c r="D7" i="1"/>
  <c r="E7" i="1" s="1"/>
  <c r="AU33" i="1" l="1"/>
  <c r="AV27" i="1"/>
  <c r="AV33" i="1" s="1"/>
  <c r="AW33" i="1"/>
  <c r="AW37" i="1"/>
  <c r="AX33" i="1"/>
  <c r="BA33" i="1"/>
  <c r="BA37" i="1"/>
  <c r="AZ33" i="1"/>
  <c r="AY33" i="1"/>
  <c r="AY37" i="1"/>
  <c r="T13" i="55" l="1"/>
  <c r="T14" i="55" l="1"/>
  <c r="T15" i="55"/>
  <c r="Q13" i="55"/>
  <c r="T12" i="55"/>
  <c r="T17" i="55"/>
  <c r="Q12" i="55"/>
  <c r="Q15" i="55"/>
  <c r="Q14" i="55"/>
  <c r="Q17" i="55"/>
  <c r="R13" i="55" l="1"/>
  <c r="R12" i="55"/>
  <c r="R15" i="55"/>
  <c r="R14" i="55"/>
  <c r="R17" i="55"/>
  <c r="S12" i="55" l="1"/>
  <c r="S13" i="55"/>
  <c r="S14" i="55"/>
  <c r="S15" i="55"/>
  <c r="S17" i="55"/>
  <c r="U15" i="55" l="1"/>
  <c r="U14" i="55"/>
  <c r="U13" i="55"/>
  <c r="U12" i="55"/>
  <c r="U17" i="55"/>
  <c r="V13" i="55" l="1"/>
  <c r="V14" i="55"/>
  <c r="V15" i="55"/>
  <c r="V12" i="55"/>
  <c r="V17" i="55"/>
  <c r="AT18" i="1"/>
  <c r="AT17" i="1"/>
  <c r="AT14" i="1"/>
  <c r="AT13" i="1"/>
  <c r="AT24" i="1"/>
  <c r="AT28" i="1"/>
  <c r="AT30" i="1"/>
  <c r="AT31" i="1"/>
  <c r="AT36" i="1"/>
  <c r="AT25" i="1" l="1"/>
  <c r="AT37" i="1"/>
  <c r="AT26" i="1"/>
  <c r="AT27" i="1"/>
  <c r="W13" i="55"/>
  <c r="W15" i="55"/>
  <c r="AT38" i="1"/>
  <c r="W12" i="55"/>
  <c r="W14" i="55"/>
  <c r="W17" i="55"/>
  <c r="AS28" i="1"/>
  <c r="AS18" i="1"/>
  <c r="AS17" i="1"/>
  <c r="AS14" i="1"/>
  <c r="AS37" i="1" s="1"/>
  <c r="AS13" i="1"/>
  <c r="AS24" i="1"/>
  <c r="AS30" i="1"/>
  <c r="AS31" i="1"/>
  <c r="AS36" i="1"/>
  <c r="AT33" i="1" l="1"/>
  <c r="AS25" i="1"/>
  <c r="X14" i="55"/>
  <c r="X15" i="55"/>
  <c r="AS26" i="1"/>
  <c r="AS27" i="1"/>
  <c r="X13" i="55"/>
  <c r="X12" i="55"/>
  <c r="X17" i="55"/>
  <c r="AS38" i="1"/>
  <c r="AR18" i="1"/>
  <c r="AR17" i="1"/>
  <c r="AR14" i="1"/>
  <c r="AR13" i="1"/>
  <c r="AR24" i="1"/>
  <c r="AR30" i="1"/>
  <c r="AR31" i="1"/>
  <c r="AR36" i="1"/>
  <c r="AR25" i="1" l="1"/>
  <c r="AS33" i="1"/>
  <c r="AR37" i="1"/>
  <c r="AR28" i="1"/>
  <c r="Y13" i="55"/>
  <c r="Y12" i="55"/>
  <c r="Y15" i="55"/>
  <c r="Y14" i="55"/>
  <c r="AR26" i="1"/>
  <c r="AR27" i="1"/>
  <c r="Y17" i="55"/>
  <c r="AR38" i="1"/>
  <c r="AQ28" i="1"/>
  <c r="AQ18" i="1"/>
  <c r="AQ14" i="1"/>
  <c r="AQ13" i="1"/>
  <c r="AQ24" i="1"/>
  <c r="AQ30" i="1"/>
  <c r="AQ31" i="1"/>
  <c r="AQ36" i="1"/>
  <c r="AQ25" i="1" l="1"/>
  <c r="AQ37" i="1"/>
  <c r="AR33" i="1"/>
  <c r="AQ26" i="1"/>
  <c r="AQ27" i="1"/>
  <c r="Z13" i="55"/>
  <c r="Z14" i="55"/>
  <c r="Z12" i="55"/>
  <c r="Z15" i="55"/>
  <c r="Z17" i="55"/>
  <c r="AQ38" i="1"/>
  <c r="AL31" i="1"/>
  <c r="AM31" i="1"/>
  <c r="AN31" i="1"/>
  <c r="AO31" i="1"/>
  <c r="AP31" i="1"/>
  <c r="AK31" i="1"/>
  <c r="AP18" i="1"/>
  <c r="AP17" i="1"/>
  <c r="AP14" i="1"/>
  <c r="AP13" i="1"/>
  <c r="AO13" i="1"/>
  <c r="AO14" i="1"/>
  <c r="AO17" i="1"/>
  <c r="AO18" i="1"/>
  <c r="AO24" i="1"/>
  <c r="AP24" i="1"/>
  <c r="AO30" i="1"/>
  <c r="AP30" i="1"/>
  <c r="AO36" i="1"/>
  <c r="AP36" i="1"/>
  <c r="AB12" i="55"/>
  <c r="AB13" i="55"/>
  <c r="AB14" i="55"/>
  <c r="AB15" i="55"/>
  <c r="AB17" i="55"/>
  <c r="AQ33" i="1" l="1"/>
  <c r="AP25" i="1"/>
  <c r="AA12" i="55"/>
  <c r="AA13" i="55"/>
  <c r="AP26" i="1"/>
  <c r="AP27" i="1"/>
  <c r="AA14" i="55"/>
  <c r="AA15" i="55"/>
  <c r="AP28" i="1"/>
  <c r="AA17" i="55"/>
  <c r="AO25" i="1"/>
  <c r="AO26" i="1"/>
  <c r="AO27" i="1"/>
  <c r="AO37" i="1"/>
  <c r="AO28" i="1"/>
  <c r="AP37" i="1"/>
  <c r="AP38" i="1"/>
  <c r="AO38" i="1"/>
  <c r="AN28" i="1"/>
  <c r="AN18" i="1"/>
  <c r="AN17" i="1"/>
  <c r="AN14" i="1"/>
  <c r="AN13" i="1"/>
  <c r="AM28" i="1"/>
  <c r="AM18" i="1"/>
  <c r="AM17" i="1"/>
  <c r="AM14" i="1"/>
  <c r="AM13" i="1"/>
  <c r="AM27" i="1"/>
  <c r="AM24" i="1"/>
  <c r="AN24" i="1"/>
  <c r="AM30" i="1"/>
  <c r="AN30" i="1"/>
  <c r="AM36" i="1"/>
  <c r="AN36" i="1"/>
  <c r="AP33" i="1" l="1"/>
  <c r="AN37" i="1"/>
  <c r="AM37" i="1"/>
  <c r="AM26" i="1"/>
  <c r="AN25" i="1"/>
  <c r="AN27" i="1"/>
  <c r="Z19" i="55"/>
  <c r="Z20" i="55"/>
  <c r="AN26" i="1"/>
  <c r="AO33" i="1"/>
  <c r="AM25" i="1"/>
  <c r="AN38" i="1"/>
  <c r="AM38" i="1"/>
  <c r="AC14" i="55"/>
  <c r="AC13" i="55"/>
  <c r="AC12" i="55"/>
  <c r="AC15" i="55"/>
  <c r="AC17" i="55"/>
  <c r="AM33" i="1" l="1"/>
  <c r="AN33" i="1"/>
  <c r="Y20" i="55"/>
  <c r="Y19" i="55"/>
  <c r="AD17" i="55"/>
  <c r="AD14" i="55"/>
  <c r="AD12" i="55"/>
  <c r="AD13" i="55"/>
  <c r="AD15" i="55"/>
  <c r="AL18" i="1"/>
  <c r="AL17" i="1"/>
  <c r="AL14" i="1"/>
  <c r="AL37" i="1" s="1"/>
  <c r="AL13" i="1"/>
  <c r="AL28" i="1"/>
  <c r="AL24" i="1"/>
  <c r="AL30" i="1"/>
  <c r="AL36" i="1"/>
  <c r="AL25" i="1" l="1"/>
  <c r="X20" i="55"/>
  <c r="X19" i="55"/>
  <c r="AL26" i="1"/>
  <c r="AL27" i="1"/>
  <c r="AL38" i="1"/>
  <c r="AL33" i="1" l="1"/>
  <c r="W19" i="55"/>
  <c r="W20" i="55"/>
  <c r="V19" i="55" l="1"/>
  <c r="V20" i="55"/>
  <c r="AE13" i="55"/>
  <c r="AE15" i="55"/>
  <c r="AE14" i="55"/>
  <c r="AE12" i="55"/>
  <c r="AE17" i="55"/>
  <c r="U19" i="55" l="1"/>
  <c r="U20" i="55"/>
  <c r="AF13" i="55"/>
  <c r="AF14" i="55"/>
  <c r="AF12" i="55"/>
  <c r="AF15" i="55"/>
  <c r="AF17" i="55"/>
  <c r="AK18" i="1"/>
  <c r="AK17" i="1"/>
  <c r="AK14" i="1"/>
  <c r="AK13" i="1"/>
  <c r="AK24" i="1"/>
  <c r="AK30" i="1"/>
  <c r="AK36" i="1"/>
  <c r="AK25" i="1" l="1"/>
  <c r="T19" i="55"/>
  <c r="T20" i="55"/>
  <c r="S19" i="55"/>
  <c r="S20" i="55"/>
  <c r="AK27" i="1"/>
  <c r="AK37" i="1"/>
  <c r="AK28" i="1"/>
  <c r="AK26" i="1"/>
  <c r="AK38" i="1"/>
  <c r="AJ18" i="1"/>
  <c r="AJ17" i="1"/>
  <c r="AJ14" i="1"/>
  <c r="AJ37" i="1" s="1"/>
  <c r="AJ13" i="1"/>
  <c r="AJ24" i="1"/>
  <c r="AJ30" i="1"/>
  <c r="AJ36" i="1"/>
  <c r="AJ25" i="1" l="1"/>
  <c r="R19" i="55"/>
  <c r="R20" i="55"/>
  <c r="AJ26" i="1"/>
  <c r="AJ28" i="1"/>
  <c r="AJ27" i="1"/>
  <c r="AK33" i="1"/>
  <c r="AJ38" i="1"/>
  <c r="AI18" i="1"/>
  <c r="AI17" i="1"/>
  <c r="AI14" i="1"/>
  <c r="AI13" i="1"/>
  <c r="AI24" i="1"/>
  <c r="AI30" i="1"/>
  <c r="AI36" i="1"/>
  <c r="AJ33" i="1" l="1"/>
  <c r="AI25" i="1"/>
  <c r="Q19" i="55"/>
  <c r="Q20" i="55"/>
  <c r="AI27" i="1"/>
  <c r="AI37" i="1"/>
  <c r="AI28" i="1"/>
  <c r="AI26" i="1"/>
  <c r="AI38" i="1"/>
  <c r="AH18" i="1"/>
  <c r="AH17" i="1"/>
  <c r="AH14" i="1"/>
  <c r="AH37" i="1" s="1"/>
  <c r="AH13" i="1"/>
  <c r="AI33" i="1" l="1"/>
  <c r="P20" i="55"/>
  <c r="P19" i="55"/>
  <c r="AH25" i="1"/>
  <c r="AH38" i="1"/>
  <c r="AH26" i="1"/>
  <c r="AH33" i="1" s="1"/>
  <c r="AG18" i="1"/>
  <c r="AG17" i="1"/>
  <c r="AG14" i="1"/>
  <c r="AG13" i="1"/>
  <c r="AG24" i="1"/>
  <c r="AG30" i="1"/>
  <c r="AG36" i="1"/>
  <c r="AG25" i="1" l="1"/>
  <c r="O17" i="55"/>
  <c r="F3" i="55" s="1"/>
  <c r="O19" i="55"/>
  <c r="O20" i="55"/>
  <c r="AG37" i="1"/>
  <c r="AG26" i="1"/>
  <c r="AG27" i="1"/>
  <c r="AG28" i="1"/>
  <c r="AG38" i="1"/>
  <c r="AF18" i="1"/>
  <c r="AF17" i="1"/>
  <c r="AF14" i="1"/>
  <c r="AF13" i="1"/>
  <c r="AF24" i="1"/>
  <c r="AF28" i="1"/>
  <c r="AF30" i="1"/>
  <c r="AF36" i="1"/>
  <c r="AF25" i="1" l="1"/>
  <c r="AG33" i="1"/>
  <c r="AF37" i="1"/>
  <c r="AF26" i="1"/>
  <c r="AF27" i="1"/>
  <c r="AF38" i="1"/>
  <c r="AF33" i="1"/>
  <c r="AE18" i="1"/>
  <c r="AE17" i="1"/>
  <c r="AE14" i="1"/>
  <c r="AE13" i="1"/>
  <c r="AE24" i="1"/>
  <c r="AE28" i="1"/>
  <c r="AE30" i="1"/>
  <c r="AE36" i="1"/>
  <c r="AE25" i="1" l="1"/>
  <c r="AE37" i="1"/>
  <c r="AE26" i="1"/>
  <c r="AE27" i="1"/>
  <c r="AE38" i="1"/>
  <c r="AD18" i="1"/>
  <c r="AD17" i="1"/>
  <c r="AD14" i="1"/>
  <c r="AD13" i="1"/>
  <c r="AD24" i="1"/>
  <c r="AD28" i="1"/>
  <c r="AD30" i="1"/>
  <c r="AD36" i="1"/>
  <c r="AD25" i="1" l="1"/>
  <c r="AE33" i="1"/>
  <c r="AD37" i="1"/>
  <c r="AD26" i="1"/>
  <c r="AD27" i="1"/>
  <c r="AD38" i="1"/>
  <c r="AC18" i="1"/>
  <c r="AC17" i="1"/>
  <c r="AC14" i="1"/>
  <c r="AC13" i="1"/>
  <c r="AD33" i="1" l="1"/>
  <c r="AC37" i="1"/>
  <c r="AC38" i="1"/>
  <c r="AB18" i="1"/>
  <c r="AB17" i="1"/>
  <c r="AB14" i="1"/>
  <c r="AB37" i="1" s="1"/>
  <c r="AB13" i="1"/>
  <c r="AB38" i="1" s="1"/>
  <c r="AB28" i="1" l="1"/>
  <c r="AC28" i="1"/>
  <c r="AA28" i="1"/>
  <c r="AA18" i="1"/>
  <c r="AA17" i="1"/>
  <c r="AA14" i="1"/>
  <c r="AA13" i="1"/>
  <c r="AA38" i="1" s="1"/>
  <c r="AA37" i="1" l="1"/>
  <c r="Y28" i="1"/>
  <c r="Z28" i="1"/>
  <c r="Z18" i="1"/>
  <c r="Z17" i="1"/>
  <c r="Z14" i="1"/>
  <c r="Z37" i="1" s="1"/>
  <c r="Z13" i="1"/>
  <c r="Z38" i="1" l="1"/>
  <c r="Y18" i="1"/>
  <c r="Y17" i="1"/>
  <c r="Y14" i="1"/>
  <c r="Y13" i="1"/>
  <c r="Y38" i="1" s="1"/>
  <c r="Z25" i="1"/>
  <c r="AA25" i="1"/>
  <c r="AB25" i="1"/>
  <c r="AC25" i="1"/>
  <c r="Z26" i="1"/>
  <c r="AA26" i="1"/>
  <c r="AB26" i="1"/>
  <c r="AC26" i="1"/>
  <c r="Z27" i="1"/>
  <c r="AA27" i="1"/>
  <c r="AB27" i="1"/>
  <c r="AC27" i="1"/>
  <c r="AC33" i="1" l="1"/>
  <c r="AA33" i="1"/>
  <c r="Y37" i="1"/>
  <c r="AB33" i="1"/>
  <c r="Y26" i="1"/>
  <c r="Z33" i="1"/>
  <c r="Y25" i="1"/>
  <c r="Y27" i="1"/>
  <c r="X36" i="1"/>
  <c r="Y36" i="1"/>
  <c r="Z36" i="1"/>
  <c r="AA36" i="1"/>
  <c r="AB36" i="1"/>
  <c r="AC36" i="1"/>
  <c r="X30" i="1"/>
  <c r="Y30" i="1"/>
  <c r="Z30" i="1"/>
  <c r="AA30" i="1"/>
  <c r="AB30" i="1"/>
  <c r="AC30" i="1"/>
  <c r="X24" i="1"/>
  <c r="Y24" i="1"/>
  <c r="Z24" i="1"/>
  <c r="AA24" i="1"/>
  <c r="AB24" i="1"/>
  <c r="AC24" i="1"/>
  <c r="X18" i="1"/>
  <c r="X17" i="1"/>
  <c r="X14" i="1"/>
  <c r="X13" i="1"/>
  <c r="X27" i="1" l="1"/>
  <c r="Y33" i="1"/>
  <c r="X37" i="1"/>
  <c r="X26" i="1"/>
  <c r="X38" i="1"/>
  <c r="X25" i="1"/>
  <c r="W18" i="1"/>
  <c r="W17" i="1"/>
  <c r="W14" i="1"/>
  <c r="W13" i="1"/>
  <c r="X33" i="1" l="1"/>
  <c r="V14" i="1"/>
  <c r="V13" i="1"/>
  <c r="V18" i="1"/>
  <c r="V17" i="1"/>
  <c r="U18" i="1" l="1"/>
  <c r="U17" i="1"/>
  <c r="U14" i="1"/>
  <c r="T18" i="1" l="1"/>
  <c r="T17" i="1"/>
  <c r="T14" i="1"/>
  <c r="E2" i="1"/>
  <c r="S18" i="1" l="1"/>
  <c r="S17" i="1"/>
  <c r="S14" i="1"/>
  <c r="R17" i="1" l="1"/>
  <c r="R18" i="1"/>
  <c r="R14" i="1"/>
  <c r="Q18" i="1" l="1"/>
  <c r="Q14" i="1"/>
  <c r="P18" i="1" l="1"/>
  <c r="P14" i="1"/>
  <c r="O18" i="1" l="1"/>
  <c r="O14" i="1"/>
  <c r="N18" i="1" l="1"/>
  <c r="N14" i="1"/>
  <c r="M18" i="1" l="1"/>
  <c r="M14" i="1"/>
  <c r="L18" i="1" l="1"/>
  <c r="L14" i="1"/>
  <c r="K18" i="1" l="1"/>
  <c r="K14" i="1"/>
  <c r="J18" i="1" l="1"/>
  <c r="J14" i="1"/>
  <c r="K36" i="1" l="1"/>
  <c r="J36" i="1"/>
  <c r="M30" i="1" l="1"/>
  <c r="N30" i="1"/>
  <c r="O30" i="1"/>
  <c r="P30" i="1"/>
  <c r="Q30" i="1"/>
  <c r="R30" i="1"/>
  <c r="S30" i="1"/>
  <c r="T30" i="1"/>
  <c r="U30" i="1"/>
  <c r="V30" i="1"/>
  <c r="W30" i="1"/>
  <c r="N24" i="1"/>
  <c r="O24" i="1"/>
  <c r="P24" i="1"/>
  <c r="Q24" i="1"/>
  <c r="R24" i="1"/>
  <c r="S24" i="1"/>
  <c r="T24" i="1"/>
  <c r="U24" i="1"/>
  <c r="V24" i="1"/>
  <c r="W24" i="1"/>
  <c r="M24" i="1"/>
  <c r="K30" i="1"/>
  <c r="J30" i="1"/>
  <c r="K24" i="1"/>
  <c r="J24" i="1"/>
  <c r="M36" i="1" l="1"/>
  <c r="N36" i="1"/>
  <c r="O36" i="1"/>
  <c r="P36" i="1"/>
  <c r="Q36" i="1"/>
  <c r="R36" i="1"/>
  <c r="S36" i="1"/>
  <c r="T36" i="1"/>
  <c r="U36" i="1"/>
  <c r="V36" i="1"/>
  <c r="W36" i="1"/>
  <c r="L36" i="1"/>
  <c r="L30" i="1"/>
  <c r="L24" i="1"/>
  <c r="L38" i="1" l="1"/>
  <c r="M38" i="1"/>
  <c r="N38" i="1"/>
  <c r="O38" i="1"/>
  <c r="P38" i="1"/>
  <c r="Q38" i="1"/>
  <c r="R38" i="1"/>
  <c r="S38" i="1"/>
  <c r="T38" i="1"/>
  <c r="U38" i="1"/>
  <c r="V38" i="1"/>
  <c r="W38" i="1"/>
  <c r="L37" i="1"/>
  <c r="M37" i="1"/>
  <c r="N37" i="1"/>
  <c r="O37" i="1"/>
  <c r="P37" i="1"/>
  <c r="Q37" i="1"/>
  <c r="R37" i="1"/>
  <c r="S37" i="1"/>
  <c r="T37" i="1"/>
  <c r="U37" i="1"/>
  <c r="V37" i="1"/>
  <c r="W37" i="1"/>
  <c r="J38" i="1"/>
  <c r="L25" i="1"/>
  <c r="K38" i="1"/>
  <c r="M25" i="1"/>
  <c r="N25" i="1"/>
  <c r="O25" i="1"/>
  <c r="P25" i="1"/>
  <c r="Q25" i="1"/>
  <c r="R25" i="1"/>
  <c r="S25" i="1"/>
  <c r="T25" i="1"/>
  <c r="U25" i="1"/>
  <c r="V25" i="1"/>
  <c r="W25" i="1"/>
  <c r="L26" i="1"/>
  <c r="M26" i="1"/>
  <c r="N26" i="1"/>
  <c r="O26" i="1"/>
  <c r="P26" i="1"/>
  <c r="Q26" i="1"/>
  <c r="R26" i="1"/>
  <c r="S26" i="1"/>
  <c r="T26" i="1"/>
  <c r="U26" i="1"/>
  <c r="V26" i="1"/>
  <c r="W26" i="1"/>
  <c r="L27" i="1"/>
  <c r="M27" i="1"/>
  <c r="N27" i="1"/>
  <c r="O27" i="1"/>
  <c r="P27" i="1"/>
  <c r="Q27" i="1"/>
  <c r="R27" i="1"/>
  <c r="S27" i="1"/>
  <c r="T27" i="1"/>
  <c r="U27" i="1"/>
  <c r="V27" i="1"/>
  <c r="W27" i="1"/>
  <c r="K37" i="1"/>
  <c r="J37" i="1"/>
  <c r="P33" i="1" l="1"/>
  <c r="V33" i="1"/>
  <c r="T33" i="1"/>
  <c r="O33" i="1"/>
  <c r="N33" i="1"/>
  <c r="L33" i="1"/>
  <c r="K27" i="1"/>
  <c r="K25" i="1"/>
  <c r="W33" i="1"/>
  <c r="S33" i="1"/>
  <c r="R33" i="1"/>
  <c r="J27" i="1"/>
  <c r="U33" i="1"/>
  <c r="Q33" i="1"/>
  <c r="M33" i="1"/>
  <c r="K26" i="1"/>
  <c r="J26" i="1"/>
  <c r="J25" i="1"/>
  <c r="K33" i="1" l="1"/>
  <c r="J33" i="1"/>
  <c r="N19" i="55"/>
  <c r="N20" i="55"/>
  <c r="M19" i="55" l="1"/>
  <c r="M20" i="55"/>
  <c r="L20" i="55" l="1"/>
  <c r="L19" i="55"/>
  <c r="K19" i="55" l="1"/>
  <c r="K20" i="55"/>
  <c r="J19" i="55" l="1"/>
  <c r="J20" i="55"/>
  <c r="I19" i="55" l="1"/>
  <c r="I20" i="55"/>
  <c r="E5" i="55"/>
  <c r="E4" i="55"/>
  <c r="H19" i="55" l="1"/>
  <c r="H20" i="55"/>
  <c r="AG212" i="55"/>
  <c r="AG211" i="55"/>
  <c r="AG210" i="55"/>
  <c r="AG209" i="55"/>
  <c r="AG208" i="55"/>
  <c r="AG207" i="55"/>
  <c r="AG206" i="55"/>
  <c r="AG205" i="55"/>
  <c r="AG204" i="55"/>
  <c r="AG203" i="55"/>
  <c r="AG202" i="55"/>
  <c r="AG201" i="55"/>
  <c r="AG200" i="55"/>
  <c r="AG199" i="55"/>
  <c r="AG198" i="55"/>
  <c r="AG197" i="55"/>
  <c r="AG196" i="55"/>
  <c r="AG195" i="55"/>
  <c r="AG194" i="55"/>
  <c r="AG193" i="55"/>
  <c r="AG192" i="55"/>
  <c r="AG191" i="55"/>
  <c r="AG189" i="55"/>
  <c r="AG188" i="55"/>
  <c r="AG187" i="55"/>
  <c r="AG186" i="55"/>
  <c r="AG185" i="55"/>
  <c r="AG184" i="55"/>
  <c r="AG183" i="55"/>
  <c r="AG182" i="55"/>
  <c r="AG181" i="55"/>
  <c r="AG180" i="55"/>
  <c r="AG179" i="55"/>
  <c r="AG178" i="55"/>
  <c r="AG177" i="55"/>
  <c r="AG176" i="55"/>
  <c r="AG175" i="55"/>
  <c r="AG174" i="55"/>
  <c r="AG173" i="55"/>
  <c r="AG172" i="55"/>
  <c r="AG171" i="55"/>
  <c r="AG170" i="55"/>
  <c r="AG169" i="55"/>
  <c r="AG168" i="55"/>
  <c r="AG167" i="55"/>
  <c r="AG166" i="55"/>
  <c r="AG165" i="55"/>
  <c r="AG164" i="55"/>
  <c r="AG163" i="55"/>
  <c r="AG162" i="55"/>
  <c r="AG161" i="55"/>
  <c r="AG160" i="55"/>
  <c r="AG159" i="55"/>
  <c r="AG158" i="55"/>
  <c r="AG157" i="55"/>
  <c r="AG156" i="55"/>
  <c r="AG155" i="55"/>
  <c r="AG154" i="55"/>
  <c r="AG153" i="55"/>
  <c r="AG152" i="55"/>
  <c r="AG151" i="55"/>
  <c r="AG150" i="55"/>
  <c r="AG149" i="55"/>
  <c r="AG148" i="55"/>
  <c r="AG147" i="55"/>
  <c r="AG146" i="55"/>
  <c r="AG145" i="55"/>
  <c r="AG144" i="55"/>
  <c r="AG143" i="55"/>
  <c r="AG142" i="55"/>
  <c r="AG141" i="55"/>
  <c r="AG140" i="55"/>
  <c r="AG139" i="55"/>
  <c r="AG138" i="55"/>
  <c r="AG137" i="55"/>
  <c r="AG136" i="55"/>
  <c r="AG135" i="55"/>
  <c r="AG134" i="55"/>
  <c r="AG133" i="55"/>
  <c r="AG132" i="55"/>
  <c r="AG131" i="55"/>
  <c r="AG130" i="55"/>
  <c r="AG129" i="55"/>
  <c r="AG128" i="55"/>
  <c r="AG127" i="55"/>
  <c r="AG126" i="55"/>
  <c r="AG125" i="55"/>
  <c r="AG124" i="55"/>
  <c r="AG123" i="55"/>
  <c r="AG122" i="55"/>
  <c r="AG121" i="55"/>
  <c r="AG120" i="55"/>
  <c r="AG119" i="55"/>
  <c r="AG118" i="55"/>
  <c r="AG117" i="55"/>
  <c r="AG116" i="55"/>
  <c r="AG115" i="55"/>
  <c r="AG114" i="55"/>
  <c r="AG113" i="55"/>
  <c r="AG112" i="55"/>
  <c r="AG111" i="55"/>
  <c r="AG110" i="55"/>
  <c r="AG109" i="55"/>
  <c r="AG108" i="55"/>
  <c r="AG107" i="55"/>
  <c r="AG106" i="55"/>
  <c r="AG105" i="55"/>
  <c r="AG104" i="55"/>
  <c r="AG103" i="55"/>
  <c r="AG102" i="55"/>
  <c r="AG101" i="55"/>
  <c r="AG100" i="55"/>
  <c r="AG99" i="55"/>
  <c r="AG98" i="55"/>
  <c r="AG97" i="55"/>
  <c r="AG96" i="55"/>
  <c r="AG95" i="55"/>
  <c r="AG94" i="55"/>
  <c r="AG93" i="55"/>
  <c r="AG92" i="55"/>
  <c r="AG91" i="55"/>
  <c r="AG90" i="55"/>
  <c r="AG89" i="55"/>
  <c r="AG88" i="55"/>
  <c r="AG87" i="55"/>
  <c r="AG86" i="55"/>
  <c r="AG85" i="55"/>
  <c r="AG84" i="55"/>
  <c r="AG83" i="55"/>
  <c r="AG82" i="55"/>
  <c r="AG81" i="55"/>
  <c r="AG80" i="55"/>
  <c r="AG79" i="55"/>
  <c r="AG78" i="55"/>
  <c r="AG77" i="55"/>
  <c r="AG76" i="55"/>
  <c r="AG75" i="55"/>
  <c r="AG74" i="55"/>
  <c r="AG73" i="55"/>
  <c r="AG72" i="55"/>
  <c r="AG71" i="55"/>
  <c r="AG70" i="55"/>
  <c r="AG69" i="55"/>
  <c r="AG68" i="55"/>
  <c r="AG67" i="55"/>
  <c r="AG66" i="55"/>
  <c r="AG65" i="55"/>
  <c r="AG64" i="55"/>
  <c r="AG63" i="55"/>
  <c r="AG62" i="55"/>
  <c r="AG61" i="55"/>
  <c r="AG60" i="55"/>
  <c r="AG59" i="55"/>
  <c r="AG58" i="55"/>
  <c r="AG57" i="55"/>
  <c r="AG56" i="55"/>
  <c r="AG55" i="55"/>
  <c r="AG54" i="55"/>
  <c r="AG53" i="55"/>
  <c r="AG52" i="55"/>
  <c r="AG51" i="55"/>
  <c r="AG50" i="55"/>
  <c r="AG49" i="55"/>
  <c r="AG48" i="55"/>
  <c r="AG47" i="55"/>
  <c r="AG46" i="55"/>
  <c r="AG45" i="55"/>
  <c r="AG44" i="55"/>
  <c r="AG43" i="55"/>
  <c r="AG42" i="55"/>
  <c r="AG41" i="55"/>
  <c r="AG40" i="55"/>
  <c r="AG39" i="55"/>
  <c r="AG38" i="55"/>
  <c r="AG37" i="55"/>
  <c r="AG36" i="55"/>
  <c r="AG35" i="55"/>
  <c r="AG34" i="55"/>
  <c r="AG33" i="55"/>
  <c r="AG32" i="55"/>
  <c r="AG31" i="55"/>
  <c r="AG30" i="55"/>
  <c r="AG29" i="55"/>
  <c r="AG28" i="55"/>
  <c r="AG27" i="55"/>
  <c r="AG26" i="55"/>
  <c r="AG25" i="55"/>
  <c r="BJ61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38" i="1"/>
  <c r="BJ37" i="1"/>
  <c r="BJ33" i="1"/>
  <c r="BJ31" i="1"/>
  <c r="BJ28" i="1"/>
  <c r="BJ27" i="1"/>
  <c r="BJ26" i="1"/>
  <c r="BJ25" i="1"/>
  <c r="BJ22" i="1"/>
  <c r="BJ21" i="1"/>
  <c r="BJ20" i="1"/>
  <c r="BJ19" i="1"/>
  <c r="BJ18" i="1"/>
  <c r="BJ17" i="1"/>
  <c r="BJ16" i="1"/>
  <c r="BJ15" i="1"/>
  <c r="BJ14" i="1"/>
  <c r="BJ13" i="1"/>
  <c r="G4" i="55"/>
  <c r="G5" i="55"/>
</calcChain>
</file>

<file path=xl/sharedStrings.xml><?xml version="1.0" encoding="utf-8"?>
<sst xmlns="http://schemas.openxmlformats.org/spreadsheetml/2006/main" count="70612" uniqueCount="1561">
  <si>
    <t>Charlotte</t>
  </si>
  <si>
    <t>NC</t>
  </si>
  <si>
    <t>PW1MA071</t>
  </si>
  <si>
    <t>FGVH21F7RW</t>
  </si>
  <si>
    <t>NULL</t>
  </si>
  <si>
    <t>FGPC1244T100</t>
  </si>
  <si>
    <t>PW3RS013</t>
  </si>
  <si>
    <t>GA</t>
  </si>
  <si>
    <t>FGRC0844ST</t>
  </si>
  <si>
    <t>PW3RS010</t>
  </si>
  <si>
    <t>Penney</t>
  </si>
  <si>
    <t>Mike</t>
  </si>
  <si>
    <t>KK99800145</t>
  </si>
  <si>
    <t>784561A72A78</t>
  </si>
  <si>
    <t>2016-10-31 19:40:48.018235</t>
  </si>
  <si>
    <t>Provost</t>
  </si>
  <si>
    <t>Anna</t>
  </si>
  <si>
    <t>Augusta</t>
  </si>
  <si>
    <t>KK99800103</t>
  </si>
  <si>
    <t>784561A72A8A</t>
  </si>
  <si>
    <t>Kotcharlakota</t>
  </si>
  <si>
    <t>Nikhil</t>
  </si>
  <si>
    <t>KK99800009</t>
  </si>
  <si>
    <t>784561A729C9</t>
  </si>
  <si>
    <t>2016-10-30 16:48:05.779698</t>
  </si>
  <si>
    <t>Voas</t>
  </si>
  <si>
    <t>Stan</t>
  </si>
  <si>
    <t>Saint Cloud</t>
  </si>
  <si>
    <t>MN</t>
  </si>
  <si>
    <t>WB61645621</t>
  </si>
  <si>
    <t>ENGH21F7RW0</t>
  </si>
  <si>
    <t>6C0B8419DC1D</t>
  </si>
  <si>
    <t>PW1MA068</t>
  </si>
  <si>
    <t>2016-10-29 13:13:33.847195</t>
  </si>
  <si>
    <t>Stockwell</t>
  </si>
  <si>
    <t>Sam</t>
  </si>
  <si>
    <t>Cornelius</t>
  </si>
  <si>
    <t>KK99800118</t>
  </si>
  <si>
    <t>784561A72792</t>
  </si>
  <si>
    <t>2016-10-27 20:43:59.822875</t>
  </si>
  <si>
    <t>Liebert</t>
  </si>
  <si>
    <t>Benjamin</t>
  </si>
  <si>
    <t>Fort Mill</t>
  </si>
  <si>
    <t>SC</t>
  </si>
  <si>
    <t>KK99800101</t>
  </si>
  <si>
    <t>784561A72948</t>
  </si>
  <si>
    <t>2016-10-27 20:13:52.412598</t>
  </si>
  <si>
    <t>Scott</t>
  </si>
  <si>
    <t>TX</t>
  </si>
  <si>
    <t>Keck</t>
  </si>
  <si>
    <t>Fulgham</t>
  </si>
  <si>
    <t>Rudy</t>
  </si>
  <si>
    <t>Easley</t>
  </si>
  <si>
    <t>PW1MA059</t>
  </si>
  <si>
    <t>Caballero</t>
  </si>
  <si>
    <t>Aldo</t>
  </si>
  <si>
    <t>KK99800098</t>
  </si>
  <si>
    <t>784561A729D9</t>
  </si>
  <si>
    <t>2016-10-26 09:20:00.853714</t>
  </si>
  <si>
    <t>whittington</t>
  </si>
  <si>
    <t>Danielle</t>
  </si>
  <si>
    <t>WB51760684</t>
  </si>
  <si>
    <t>6C0B8418F10C</t>
  </si>
  <si>
    <t>2016-10-25 21:04:53.368674</t>
  </si>
  <si>
    <t>Fuhrman</t>
  </si>
  <si>
    <t>Chad</t>
  </si>
  <si>
    <t>Concord</t>
  </si>
  <si>
    <t>WB61645630</t>
  </si>
  <si>
    <t>6C0B8419DA75</t>
  </si>
  <si>
    <t>2016-10-25 20:40:06.992629</t>
  </si>
  <si>
    <t>FL</t>
  </si>
  <si>
    <t>Haugen</t>
  </si>
  <si>
    <t>Anthony</t>
  </si>
  <si>
    <t>Big Lake</t>
  </si>
  <si>
    <t>WB61645604</t>
  </si>
  <si>
    <t>6C0B8419DD9D</t>
  </si>
  <si>
    <t>2016-10-21 17:58:02.48649</t>
  </si>
  <si>
    <t>WB61645625</t>
  </si>
  <si>
    <t>6C0B8419DF33</t>
  </si>
  <si>
    <t>Long</t>
  </si>
  <si>
    <t>Iona</t>
  </si>
  <si>
    <t>ID</t>
  </si>
  <si>
    <t>KK99800137</t>
  </si>
  <si>
    <t>784561A727E0</t>
  </si>
  <si>
    <t>2016-10-19 20:37:09.308228</t>
  </si>
  <si>
    <t>KK99800123</t>
  </si>
  <si>
    <t>784561A72870</t>
  </si>
  <si>
    <t>2016-10-17 22:02:29.602879</t>
  </si>
  <si>
    <t>Griffin</t>
  </si>
  <si>
    <t>Wade</t>
  </si>
  <si>
    <t>Wesley Chapel</t>
  </si>
  <si>
    <t>KK99800142</t>
  </si>
  <si>
    <t>784561A7279E</t>
  </si>
  <si>
    <t>2016-10-15 21:19:33.100791</t>
  </si>
  <si>
    <t>KK99800144</t>
  </si>
  <si>
    <t>784561A72739</t>
  </si>
  <si>
    <t>2016-10-14 11:03:38.310436</t>
  </si>
  <si>
    <t>David</t>
  </si>
  <si>
    <t>KK99800124</t>
  </si>
  <si>
    <t>784561A72A90</t>
  </si>
  <si>
    <t>2016-10-10 17:10:02.87679</t>
  </si>
  <si>
    <t>Lloyd</t>
  </si>
  <si>
    <t>Guy</t>
  </si>
  <si>
    <t>Lexington</t>
  </si>
  <si>
    <t>Martin</t>
  </si>
  <si>
    <t>Troy</t>
  </si>
  <si>
    <t>Evans</t>
  </si>
  <si>
    <t>KK99800136</t>
  </si>
  <si>
    <t>784561A72768</t>
  </si>
  <si>
    <t>2016-10-07 22:00:07.131185</t>
  </si>
  <si>
    <t>Wray</t>
  </si>
  <si>
    <t>Jane</t>
  </si>
  <si>
    <t>North Augusta</t>
  </si>
  <si>
    <t>WB51760702</t>
  </si>
  <si>
    <t>6C0B8419DDA3</t>
  </si>
  <si>
    <t>2016-10-06 16:09:45.403741</t>
  </si>
  <si>
    <t>Turner</t>
  </si>
  <si>
    <t>James</t>
  </si>
  <si>
    <t>WB51760700</t>
  </si>
  <si>
    <t>6C0B8419DF24</t>
  </si>
  <si>
    <t>Boehm</t>
  </si>
  <si>
    <t>Kenny</t>
  </si>
  <si>
    <t>Greer</t>
  </si>
  <si>
    <t>WB51760693</t>
  </si>
  <si>
    <t>6C0B8419DE0C</t>
  </si>
  <si>
    <t>PW1MA063</t>
  </si>
  <si>
    <t>2016-09-22 19:47:14.675892</t>
  </si>
  <si>
    <t>Farrell</t>
  </si>
  <si>
    <t>KK99900013</t>
  </si>
  <si>
    <t>78456182A909</t>
  </si>
  <si>
    <t>2016-09-15 11:34:00.353206</t>
  </si>
  <si>
    <t>Larson</t>
  </si>
  <si>
    <t>WAYNE</t>
  </si>
  <si>
    <t>Rice</t>
  </si>
  <si>
    <t>WB61645601</t>
  </si>
  <si>
    <t>6C0B8419DC2D</t>
  </si>
  <si>
    <t>2016-09-14 15:02:22.995772</t>
  </si>
  <si>
    <t>Hall</t>
  </si>
  <si>
    <t>Justine</t>
  </si>
  <si>
    <t>WB51758528</t>
  </si>
  <si>
    <t>6C0B8419DE16</t>
  </si>
  <si>
    <t>Amie</t>
  </si>
  <si>
    <t>WB51760713</t>
  </si>
  <si>
    <t>6C0B8419DE34</t>
  </si>
  <si>
    <t>2016-08-12 17:51:50.656774</t>
  </si>
  <si>
    <t>Gaussiran</t>
  </si>
  <si>
    <t>Ellen</t>
  </si>
  <si>
    <t>WB51760712</t>
  </si>
  <si>
    <t>6C0B8419E602</t>
  </si>
  <si>
    <t>2016-08-12 14:14:51.268589</t>
  </si>
  <si>
    <t>Sparks</t>
  </si>
  <si>
    <t>Tyler</t>
  </si>
  <si>
    <t>Sauk Rapids</t>
  </si>
  <si>
    <t>WB61645626</t>
  </si>
  <si>
    <t>6C0B8419ECC6</t>
  </si>
  <si>
    <t>2016-08-11 18:01:29.735926</t>
  </si>
  <si>
    <t>WB51760680</t>
  </si>
  <si>
    <t>FGFH21F7RF</t>
  </si>
  <si>
    <t>6C0B8419DF42</t>
  </si>
  <si>
    <t>PW1MA062</t>
  </si>
  <si>
    <t>2016-08-10 08:16:29.717468</t>
  </si>
  <si>
    <t>Mikulasovich</t>
  </si>
  <si>
    <t>Kate</t>
  </si>
  <si>
    <t>WB61645629</t>
  </si>
  <si>
    <t>6C0B8419D78C</t>
  </si>
  <si>
    <t>Raeker</t>
  </si>
  <si>
    <t>Jared</t>
  </si>
  <si>
    <t>WB61645618</t>
  </si>
  <si>
    <t>6C0B8419E5D5</t>
  </si>
  <si>
    <t>KK99900023</t>
  </si>
  <si>
    <t>78456182A77F</t>
  </si>
  <si>
    <t>2016-07-03 20:31:08.882761</t>
  </si>
  <si>
    <t>Jennifer</t>
  </si>
  <si>
    <t>Anderson</t>
  </si>
  <si>
    <t>Levy</t>
  </si>
  <si>
    <t>Lisa</t>
  </si>
  <si>
    <t>KK99900058</t>
  </si>
  <si>
    <t>78456182A7AB</t>
  </si>
  <si>
    <t>2016-06-21 00:47:43.336473</t>
  </si>
  <si>
    <t>Lawrence</t>
  </si>
  <si>
    <t>Brian</t>
  </si>
  <si>
    <t>Blythewood</t>
  </si>
  <si>
    <t>KK99900039</t>
  </si>
  <si>
    <t>78456182A8FA</t>
  </si>
  <si>
    <t>2016-06-20 13:12:36.10245</t>
  </si>
  <si>
    <t>Teasley</t>
  </si>
  <si>
    <t>Sara</t>
  </si>
  <si>
    <t>KK99900010</t>
  </si>
  <si>
    <t>78456182A939</t>
  </si>
  <si>
    <t>2016-06-17 23:49:19.114019</t>
  </si>
  <si>
    <t>McQuiston</t>
  </si>
  <si>
    <t>Corrina</t>
  </si>
  <si>
    <t>Eden Valley</t>
  </si>
  <si>
    <t>WB61645619</t>
  </si>
  <si>
    <t>6C0B8419DE40</t>
  </si>
  <si>
    <t>2016-06-07 21:17:39.308329</t>
  </si>
  <si>
    <t>Besant</t>
  </si>
  <si>
    <t>Piscataway</t>
  </si>
  <si>
    <t>NJ</t>
  </si>
  <si>
    <t>KK99900006</t>
  </si>
  <si>
    <t>78456182A7D4</t>
  </si>
  <si>
    <t>2016-06-06 15:07:51.800283</t>
  </si>
  <si>
    <t>WB61645628</t>
  </si>
  <si>
    <t>6C0B8419DA2C</t>
  </si>
  <si>
    <t>2016-05-31 19:45:59.905696</t>
  </si>
  <si>
    <t>Huntersville</t>
  </si>
  <si>
    <t>Macias</t>
  </si>
  <si>
    <t>Karina</t>
  </si>
  <si>
    <t>WB51760706</t>
  </si>
  <si>
    <t>4439C4EDE435</t>
  </si>
  <si>
    <t>2016-04-16 18:25:07.094499</t>
  </si>
  <si>
    <t>Burnett</t>
  </si>
  <si>
    <t>Doug</t>
  </si>
  <si>
    <t>WB51760704</t>
  </si>
  <si>
    <t>6C0B8419DE9C</t>
  </si>
  <si>
    <t>2016-04-14 19:07:12.731769</t>
  </si>
  <si>
    <t>Harrison</t>
  </si>
  <si>
    <t>Catherine</t>
  </si>
  <si>
    <t>WB51760701</t>
  </si>
  <si>
    <t>6C0B8419D998</t>
  </si>
  <si>
    <t>2016-04-14 17:15:44.024503</t>
  </si>
  <si>
    <t>WB51760688</t>
  </si>
  <si>
    <t>6C0B8419DC17</t>
  </si>
  <si>
    <t>2015-11-20 18:55:53.003798</t>
  </si>
  <si>
    <t>scott</t>
  </si>
  <si>
    <t>Todd</t>
  </si>
  <si>
    <t>WB51758529</t>
  </si>
  <si>
    <t>6C0B8419E044</t>
  </si>
  <si>
    <t>2015-11-11 22:41:29.196336</t>
  </si>
  <si>
    <t>WB51760696</t>
  </si>
  <si>
    <t>6C0B8419D9EE</t>
  </si>
  <si>
    <t>2015-11-10 09:37:11.575928</t>
  </si>
  <si>
    <t>Masluk</t>
  </si>
  <si>
    <t>Cody</t>
  </si>
  <si>
    <t>Cramerton</t>
  </si>
  <si>
    <t>WB51760687</t>
  </si>
  <si>
    <t>6C0B8419DDFA</t>
  </si>
  <si>
    <t>2015-10-19 06:29:03.957739</t>
  </si>
  <si>
    <t>Varun</t>
  </si>
  <si>
    <t>Anu</t>
  </si>
  <si>
    <t>WB51760690</t>
  </si>
  <si>
    <t>6C0B8419DF0D</t>
  </si>
  <si>
    <t>Grant</t>
  </si>
  <si>
    <t>Will</t>
  </si>
  <si>
    <t>WB51760679</t>
  </si>
  <si>
    <t>6C0B8419DFB1</t>
  </si>
  <si>
    <t>WB51760705</t>
  </si>
  <si>
    <t>6C0B8419D93C</t>
  </si>
  <si>
    <t>2015-10-11 17:35:32.609517</t>
  </si>
  <si>
    <t>barnwell</t>
  </si>
  <si>
    <t>chris</t>
  </si>
  <si>
    <t>Walhalla</t>
  </si>
  <si>
    <t>WB51760682</t>
  </si>
  <si>
    <t>6C0B8419DEA4</t>
  </si>
  <si>
    <t>2015-10-08 19:13:34.896761</t>
  </si>
  <si>
    <t>Jonathan</t>
  </si>
  <si>
    <t>Davidson</t>
  </si>
  <si>
    <t>mckenna</t>
  </si>
  <si>
    <t>Tracey</t>
  </si>
  <si>
    <t>WB51760686</t>
  </si>
  <si>
    <t>6C0B8419DDBE</t>
  </si>
  <si>
    <t>2015-09-17 13:28:37.700151</t>
  </si>
  <si>
    <t>Smith</t>
  </si>
  <si>
    <t>Stephen</t>
  </si>
  <si>
    <t>Waxhaw</t>
  </si>
  <si>
    <t>WB51760692</t>
  </si>
  <si>
    <t>6C0B8418ED37</t>
  </si>
  <si>
    <t>2015-09-16 16:03:45.110036</t>
  </si>
  <si>
    <t>Dandeneau</t>
  </si>
  <si>
    <t>Kristie</t>
  </si>
  <si>
    <t>WB51760697</t>
  </si>
  <si>
    <t>6C0B8419DD93</t>
  </si>
  <si>
    <t>2015-09-16 14:28:07.682463</t>
  </si>
  <si>
    <t>Green</t>
  </si>
  <si>
    <t>Dalvin</t>
  </si>
  <si>
    <t>WB51758530</t>
  </si>
  <si>
    <t>6C0B8419DDCD</t>
  </si>
  <si>
    <t>2015-09-16 10:50:20.732898</t>
  </si>
  <si>
    <t>josefsson</t>
  </si>
  <si>
    <t>Thomas</t>
  </si>
  <si>
    <t>WB51760694</t>
  </si>
  <si>
    <t>6C0B8419DD1B</t>
  </si>
  <si>
    <t>2015-09-16 09:55:34.283017</t>
  </si>
  <si>
    <t>Jacheo</t>
  </si>
  <si>
    <t>Carole</t>
  </si>
  <si>
    <t>Grovetown</t>
  </si>
  <si>
    <t>WB64657027</t>
  </si>
  <si>
    <t>FGVH2177TW0</t>
  </si>
  <si>
    <t>6C0B8419D72C</t>
  </si>
  <si>
    <t>PW1MA071_160907a</t>
  </si>
  <si>
    <t>2017-01-22 14:49:46.62926</t>
  </si>
  <si>
    <t>Duke</t>
  </si>
  <si>
    <t>Erin</t>
  </si>
  <si>
    <t>WB64657013</t>
  </si>
  <si>
    <t>FGVH2177TF0</t>
  </si>
  <si>
    <t>6C0B8419DBF5</t>
  </si>
  <si>
    <t>2017-01-21 18:25:22.515756</t>
  </si>
  <si>
    <t>Rector</t>
  </si>
  <si>
    <t>WB64657007</t>
  </si>
  <si>
    <t>6C0B8419DC8A</t>
  </si>
  <si>
    <t>2017-01-20 21:53:29.771908</t>
  </si>
  <si>
    <t>Hill</t>
  </si>
  <si>
    <t>Michale</t>
  </si>
  <si>
    <t>WB64657008</t>
  </si>
  <si>
    <t>6C0B8419DC5A</t>
  </si>
  <si>
    <t>2017-01-20 20:04:34.018745</t>
  </si>
  <si>
    <t>Larkins</t>
  </si>
  <si>
    <t>Bridgette</t>
  </si>
  <si>
    <t>WB64657028</t>
  </si>
  <si>
    <t>6C0B8419E013</t>
  </si>
  <si>
    <t>2017-01-20 18:44:44.104696</t>
  </si>
  <si>
    <t>Anniss</t>
  </si>
  <si>
    <t>William</t>
  </si>
  <si>
    <t>Simpsonville</t>
  </si>
  <si>
    <t>WB64657012</t>
  </si>
  <si>
    <t>6C0B8419DE3B</t>
  </si>
  <si>
    <t>2017-01-19 06:33:32.483848</t>
  </si>
  <si>
    <t>O'Donnell</t>
  </si>
  <si>
    <t>Elk River</t>
  </si>
  <si>
    <t>WB64657029</t>
  </si>
  <si>
    <t>6C0B8419DC2A</t>
  </si>
  <si>
    <t>2017-01-18 22:28:10.432546</t>
  </si>
  <si>
    <t>Tinehalkovitch</t>
  </si>
  <si>
    <t>Tina</t>
  </si>
  <si>
    <t>WB64657039</t>
  </si>
  <si>
    <t>6C0B8419DCEC</t>
  </si>
  <si>
    <t>2017-01-18 17:58:02.630299</t>
  </si>
  <si>
    <t>Calles</t>
  </si>
  <si>
    <t>Patrice</t>
  </si>
  <si>
    <t>WB64657026</t>
  </si>
  <si>
    <t>6C0B8419DD99</t>
  </si>
  <si>
    <t>2017-01-17 19:26:26.022181</t>
  </si>
  <si>
    <t>2017-01-14 15:57:49.988074</t>
  </si>
  <si>
    <t>Rueda</t>
  </si>
  <si>
    <t>Petro</t>
  </si>
  <si>
    <t>Denton</t>
  </si>
  <si>
    <t>WB64657032</t>
  </si>
  <si>
    <t>6C0B8419DDF0</t>
  </si>
  <si>
    <t>2017-01-14 14:05:09.83446</t>
  </si>
  <si>
    <t>Rodriguez</t>
  </si>
  <si>
    <t>Jose</t>
  </si>
  <si>
    <t>Dallas</t>
  </si>
  <si>
    <t>WB64657042</t>
  </si>
  <si>
    <t>6C0B8419DEED</t>
  </si>
  <si>
    <t>2017-01-13 18:14:46.083791</t>
  </si>
  <si>
    <t>McIntyre</t>
  </si>
  <si>
    <t>Monica</t>
  </si>
  <si>
    <t>WB64657025</t>
  </si>
  <si>
    <t>6C0B8419E06E</t>
  </si>
  <si>
    <t>2017-01-10 13:54:18.203522</t>
  </si>
  <si>
    <t>Salinas</t>
  </si>
  <si>
    <t>Houston</t>
  </si>
  <si>
    <t>WB64657031</t>
  </si>
  <si>
    <t>6C0B8419E5D9</t>
  </si>
  <si>
    <t>2017-01-09 22:31:44.26095</t>
  </si>
  <si>
    <t>Beyer</t>
  </si>
  <si>
    <t>Franz</t>
  </si>
  <si>
    <t>WB64657014</t>
  </si>
  <si>
    <t>6C0B8419DDC6</t>
  </si>
  <si>
    <t>2017-01-08 16:20:26.438314</t>
  </si>
  <si>
    <t>2017-01-08 15:57:40.250563</t>
  </si>
  <si>
    <t>Westmoreland</t>
  </si>
  <si>
    <t>Victoria</t>
  </si>
  <si>
    <t>WB64657036</t>
  </si>
  <si>
    <t>6C0B8418E89E</t>
  </si>
  <si>
    <t>2017-01-06 13:05:42.189313</t>
  </si>
  <si>
    <t>Lewis</t>
  </si>
  <si>
    <t>Richard</t>
  </si>
  <si>
    <t>Rock Hill</t>
  </si>
  <si>
    <t>WB64657021</t>
  </si>
  <si>
    <t>6C0B8419DE50</t>
  </si>
  <si>
    <t>2017-01-04 10:09:18.207104</t>
  </si>
  <si>
    <t>Pike</t>
  </si>
  <si>
    <t>Nolan</t>
  </si>
  <si>
    <t>WB64657006</t>
  </si>
  <si>
    <t>6C0B8419E844</t>
  </si>
  <si>
    <t>2016-12-28 15:12:49.036905</t>
  </si>
  <si>
    <t>Weinstock</t>
  </si>
  <si>
    <t>John</t>
  </si>
  <si>
    <t>WB64657010</t>
  </si>
  <si>
    <t>6C0B8419DBB2</t>
  </si>
  <si>
    <t>2016-12-27 15:46:00.438467</t>
  </si>
  <si>
    <t>Gonzales</t>
  </si>
  <si>
    <t>Joseph</t>
  </si>
  <si>
    <t>WB64657030</t>
  </si>
  <si>
    <t>6C0B8419DDEE</t>
  </si>
  <si>
    <t>2016-12-27 08:24:37.280761</t>
  </si>
  <si>
    <t>Steplyk</t>
  </si>
  <si>
    <t>WB64657034</t>
  </si>
  <si>
    <t>6C0B8419DB9A</t>
  </si>
  <si>
    <t>2016-12-26 14:41:03.292838</t>
  </si>
  <si>
    <t>WB64657011</t>
  </si>
  <si>
    <t>6C0B8419D756</t>
  </si>
  <si>
    <t>2016-12-22 11:28:15.999804</t>
  </si>
  <si>
    <t>Harrisburg</t>
  </si>
  <si>
    <t>KK99800106</t>
  </si>
  <si>
    <t>784561A72759</t>
  </si>
  <si>
    <t>2016-12-20 19:28:22.550016</t>
  </si>
  <si>
    <t>2016-12-20 17:40:53.29545</t>
  </si>
  <si>
    <t>Dawn</t>
  </si>
  <si>
    <t>WB64657003</t>
  </si>
  <si>
    <t>6C0B8419DE6F</t>
  </si>
  <si>
    <t>2016-12-16 23:46:52.333477</t>
  </si>
  <si>
    <t>Grothe</t>
  </si>
  <si>
    <t>WB64657033</t>
  </si>
  <si>
    <t>6C0B8419E464</t>
  </si>
  <si>
    <t>2016-12-13 20:02:23.608694</t>
  </si>
  <si>
    <t>Gendron</t>
  </si>
  <si>
    <t>Tim</t>
  </si>
  <si>
    <t>WB64657018</t>
  </si>
  <si>
    <t>6C0B8419E641</t>
  </si>
  <si>
    <t>2016-12-13 14:21:10.835577</t>
  </si>
  <si>
    <t>WB64657016</t>
  </si>
  <si>
    <t>6C0B8419DF2C</t>
  </si>
  <si>
    <t>2016-12-13 14:08:10.629996</t>
  </si>
  <si>
    <t>Johnson</t>
  </si>
  <si>
    <t>Glenn</t>
  </si>
  <si>
    <t>Cold Spring</t>
  </si>
  <si>
    <t>WB64657035</t>
  </si>
  <si>
    <t>6C0B8419DEA6</t>
  </si>
  <si>
    <t>2016-12-10 20:56:59.995907</t>
  </si>
  <si>
    <t>Rasheed</t>
  </si>
  <si>
    <t>2in1FieldTrial06</t>
  </si>
  <si>
    <t>4439C4EAC52A</t>
  </si>
  <si>
    <t>2016-12-08 16:29:36.051674</t>
  </si>
  <si>
    <t>Brown</t>
  </si>
  <si>
    <t>Chris</t>
  </si>
  <si>
    <t>Becker</t>
  </si>
  <si>
    <t>WB64657023</t>
  </si>
  <si>
    <t>6C0B8419D8EA</t>
  </si>
  <si>
    <t>2016-12-07 20:58:42.306643</t>
  </si>
  <si>
    <t>Hoover</t>
  </si>
  <si>
    <t>Sartell</t>
  </si>
  <si>
    <t>WB64657004</t>
  </si>
  <si>
    <t>6C0B8419D92A</t>
  </si>
  <si>
    <t>2016-12-07 07:54:39.1129</t>
  </si>
  <si>
    <t>2016-11-17 07:25:50.766812</t>
  </si>
  <si>
    <t>WB61645632</t>
  </si>
  <si>
    <t>6C0B8419D86D</t>
  </si>
  <si>
    <t>2016-11-15 11:44:47.539286</t>
  </si>
  <si>
    <t>WB61645633</t>
  </si>
  <si>
    <t>6C0B8419E13B</t>
  </si>
  <si>
    <t>2016-11-15 11:32:03.346478</t>
  </si>
  <si>
    <t>Cadena</t>
  </si>
  <si>
    <t>Jaime</t>
  </si>
  <si>
    <t>KK99800004</t>
  </si>
  <si>
    <t>784561A72ADA</t>
  </si>
  <si>
    <t>2016-11-13 22:08:09.724139</t>
  </si>
  <si>
    <t>Naqvi</t>
  </si>
  <si>
    <t>Abbas</t>
  </si>
  <si>
    <t>KK99800127</t>
  </si>
  <si>
    <t>784561A7293C</t>
  </si>
  <si>
    <t>2016-11-09 10:08:37.730385</t>
  </si>
  <si>
    <t>Folk</t>
  </si>
  <si>
    <t>Douglas</t>
  </si>
  <si>
    <t>Pleasant View</t>
  </si>
  <si>
    <t>TN</t>
  </si>
  <si>
    <t>WB61645631</t>
  </si>
  <si>
    <t>6C0B8419DEC9</t>
  </si>
  <si>
    <t>2016-11-07 18:56:22.894179</t>
  </si>
  <si>
    <t>Simpson</t>
  </si>
  <si>
    <t>Brenda</t>
  </si>
  <si>
    <t>Indian Trail</t>
  </si>
  <si>
    <t>WB61645602</t>
  </si>
  <si>
    <t>6C0B8419E082</t>
  </si>
  <si>
    <t>2016-11-03 20:17:21.664419</t>
  </si>
  <si>
    <t>2016-11-02 21:23:28.425121</t>
  </si>
  <si>
    <t>Maroju</t>
  </si>
  <si>
    <t>Satish</t>
  </si>
  <si>
    <t>KK99800112</t>
  </si>
  <si>
    <t>784561A729E4</t>
  </si>
  <si>
    <t>2016-10-19 21:42:32.507956</t>
  </si>
  <si>
    <t>KK54000007</t>
  </si>
  <si>
    <t>FGRC0844S1</t>
  </si>
  <si>
    <t>6C0B8419ED0E</t>
  </si>
  <si>
    <t>PW1RS317</t>
  </si>
  <si>
    <t>2016-06-21 00:32:29.39078</t>
  </si>
  <si>
    <t>WB61645599</t>
  </si>
  <si>
    <t>6C0B8419D768</t>
  </si>
  <si>
    <t>2016-06-15 20:02:31.995994</t>
  </si>
  <si>
    <t>KK54000018</t>
  </si>
  <si>
    <t>6C0B8419E3A7</t>
  </si>
  <si>
    <t>2016-05-10 23:51:32.585993</t>
  </si>
  <si>
    <t>NIU Version</t>
  </si>
  <si>
    <t>Model #</t>
  </si>
  <si>
    <t>Gen 2</t>
  </si>
  <si>
    <t>2-in-1</t>
  </si>
  <si>
    <t>NIUX</t>
  </si>
  <si>
    <t>Radical RAC</t>
  </si>
  <si>
    <t>Report Generated</t>
  </si>
  <si>
    <t>#</t>
  </si>
  <si>
    <t>Last Name</t>
  </si>
  <si>
    <t>First Name</t>
  </si>
  <si>
    <t>City</t>
  </si>
  <si>
    <t>State</t>
  </si>
  <si>
    <t>Serial #</t>
  </si>
  <si>
    <t>NIU FW Version</t>
  </si>
  <si>
    <t>Last Registration</t>
  </si>
  <si>
    <t>MAC Address</t>
  </si>
  <si>
    <t>New</t>
  </si>
  <si>
    <t>Old</t>
  </si>
  <si>
    <t>Stromboli</t>
  </si>
  <si>
    <t>2-in-1 New</t>
  </si>
  <si>
    <t>2-in-1 Old</t>
  </si>
  <si>
    <t>Radical RAC NIUX New</t>
  </si>
  <si>
    <t>Radical RAC NIUX Old</t>
  </si>
  <si>
    <t>Radical RAC Gen2 New</t>
  </si>
  <si>
    <t>Radical RAC Gen2 Old</t>
  </si>
  <si>
    <t>Stromboli New</t>
  </si>
  <si>
    <t>Stromboli Old</t>
  </si>
  <si>
    <t>2-in-1 Total</t>
  </si>
  <si>
    <t>Radical Rac Total</t>
  </si>
  <si>
    <t>Stromboli Total</t>
  </si>
  <si>
    <t>Total Connected</t>
  </si>
  <si>
    <t>Older FW Versions</t>
  </si>
  <si>
    <t>Newest FW Versions</t>
  </si>
  <si>
    <t>PW1MA074</t>
  </si>
  <si>
    <t>2017-02-06 10:48:04.96888</t>
  </si>
  <si>
    <t>2017-02-03 20:24:35.84703</t>
  </si>
  <si>
    <t>Tester</t>
  </si>
  <si>
    <t>Elux</t>
  </si>
  <si>
    <t>WB44440000</t>
  </si>
  <si>
    <t>4439C4EAC50B</t>
  </si>
  <si>
    <t>PW1MA070</t>
  </si>
  <si>
    <t>2017-02-03 10:13:41.493926</t>
  </si>
  <si>
    <t>2017-02-03 09:36:25.71021</t>
  </si>
  <si>
    <t>KK65281384</t>
  </si>
  <si>
    <t>PW3RS018_170120b</t>
  </si>
  <si>
    <t>C83DD42B5747</t>
  </si>
  <si>
    <t>2017-02-02 10:45:36.525973</t>
  </si>
  <si>
    <t>Cho</t>
  </si>
  <si>
    <t>Nathan</t>
  </si>
  <si>
    <t>NATETEST1</t>
  </si>
  <si>
    <t>FC4DD4F0580A</t>
  </si>
  <si>
    <t>2017-02-01 14:19:38.340351</t>
  </si>
  <si>
    <t>harrison</t>
  </si>
  <si>
    <t>nina</t>
  </si>
  <si>
    <t>WB51760710</t>
  </si>
  <si>
    <t>6C0B8419E05C</t>
  </si>
  <si>
    <t>2017-01-26 18:58:08.1703</t>
  </si>
  <si>
    <t>WB64657009</t>
  </si>
  <si>
    <t>6C0B8419DBE2</t>
  </si>
  <si>
    <t>2017-01-23 18:15:52.569749</t>
  </si>
  <si>
    <t>PW1RS324</t>
  </si>
  <si>
    <t>Kornegay</t>
  </si>
  <si>
    <t>Vernon</t>
  </si>
  <si>
    <t>La Grange</t>
  </si>
  <si>
    <t>KK99900064</t>
  </si>
  <si>
    <t>78456182A84D</t>
  </si>
  <si>
    <t>2016-06-17 14:23:46.48597</t>
  </si>
  <si>
    <t>Target</t>
  </si>
  <si>
    <t>ZGTCNIUX</t>
  </si>
  <si>
    <t>ZFGRC0844S100</t>
  </si>
  <si>
    <t>784561924B29</t>
  </si>
  <si>
    <t>PW3RS019</t>
  </si>
  <si>
    <t>2017-02-17 10:51:48.722043</t>
  </si>
  <si>
    <t>Robert</t>
  </si>
  <si>
    <t>WB64657037</t>
  </si>
  <si>
    <t>FC4DD4F05780</t>
  </si>
  <si>
    <t>2017-02-15 12:28:28.852815</t>
  </si>
  <si>
    <t>2017-02-13 14:50:02.420087</t>
  </si>
  <si>
    <t>Bruce</t>
  </si>
  <si>
    <t>2017-02-06 20:09:33.025516</t>
  </si>
  <si>
    <t>WB70455642</t>
  </si>
  <si>
    <t>6C0B8419E47F</t>
  </si>
  <si>
    <t>2017-02-06 11:10:56.676334</t>
  </si>
  <si>
    <t>Frank</t>
  </si>
  <si>
    <t>Whittington</t>
  </si>
  <si>
    <t>NASATESTRAC</t>
  </si>
  <si>
    <t>PW1RS319</t>
  </si>
  <si>
    <t>4439C48023D4</t>
  </si>
  <si>
    <t>2017-03-02 10:24:44.080302</t>
  </si>
  <si>
    <t>WB64657038</t>
  </si>
  <si>
    <t>6C0B8419D950</t>
  </si>
  <si>
    <t>2017-03-01 12:08:43.761366</t>
  </si>
  <si>
    <t>Rhone</t>
  </si>
  <si>
    <t>Tonii</t>
  </si>
  <si>
    <t>Hephzibah</t>
  </si>
  <si>
    <t>WB64657024</t>
  </si>
  <si>
    <t>6C0B8419E63A</t>
  </si>
  <si>
    <t>2017-02-27 18:54:23.430903</t>
  </si>
  <si>
    <t>GTCTESTRAC</t>
  </si>
  <si>
    <t>FC4DD4F0586F</t>
  </si>
  <si>
    <t>2017-02-27 13:21:19.289726</t>
  </si>
  <si>
    <t>2017-02-26 13:51:14.972494</t>
  </si>
  <si>
    <t>App</t>
  </si>
  <si>
    <t>2in1FieldTrial05</t>
  </si>
  <si>
    <t>PW1MA072</t>
  </si>
  <si>
    <t>4439C4EAC58F</t>
  </si>
  <si>
    <t>2017-02-24 14:45:03.457428</t>
  </si>
  <si>
    <t>Dalton</t>
  </si>
  <si>
    <t>Tangie</t>
  </si>
  <si>
    <t>Pendleton</t>
  </si>
  <si>
    <t>WB61645600</t>
  </si>
  <si>
    <t>6C0B8419E0F9</t>
  </si>
  <si>
    <t>2017-02-23 16:04:28.117257</t>
  </si>
  <si>
    <t>2017-02-22 09:38:28.289441</t>
  </si>
  <si>
    <t>2017-02-21 11:39:17.774711</t>
  </si>
  <si>
    <t>2017-02-21 10:36:09.244757</t>
  </si>
  <si>
    <t>Test</t>
  </si>
  <si>
    <t>Chicago</t>
  </si>
  <si>
    <t>IL</t>
  </si>
  <si>
    <t>KK61604737</t>
  </si>
  <si>
    <t>6C0B84885A24</t>
  </si>
  <si>
    <t>2017-03-06 17:46:38.751338</t>
  </si>
  <si>
    <t>KK61210082</t>
  </si>
  <si>
    <t>6C0B8488FE4E</t>
  </si>
  <si>
    <t>2017-03-06 17:34:29.728953</t>
  </si>
  <si>
    <t>Berry</t>
  </si>
  <si>
    <t>WB64657017</t>
  </si>
  <si>
    <t>6C0B8419DC96</t>
  </si>
  <si>
    <t>2017-03-06 14:29:14.27697</t>
  </si>
  <si>
    <t>H</t>
  </si>
  <si>
    <t>Jarryd</t>
  </si>
  <si>
    <t>2in1FieldTrial08</t>
  </si>
  <si>
    <t>4439C4EAC5EA</t>
  </si>
  <si>
    <t>2017-03-06 09:30:43.277553</t>
  </si>
  <si>
    <t>2017-03-06 09:25:56.404004</t>
  </si>
  <si>
    <t>Garretson</t>
  </si>
  <si>
    <t>SD</t>
  </si>
  <si>
    <t>WB64657022</t>
  </si>
  <si>
    <t>6C0B8419DD32</t>
  </si>
  <si>
    <t>2017-03-04 18:36:46.582836</t>
  </si>
  <si>
    <t>Millet</t>
  </si>
  <si>
    <t>Paul</t>
  </si>
  <si>
    <t>El Paso</t>
  </si>
  <si>
    <t>WB70455641</t>
  </si>
  <si>
    <t>6C0B8419DEEC</t>
  </si>
  <si>
    <t>2017-03-04 15:30:19.625851</t>
  </si>
  <si>
    <t>Gray</t>
  </si>
  <si>
    <t>Jackie</t>
  </si>
  <si>
    <t>WB64657041</t>
  </si>
  <si>
    <t>6C0B8418ECB4</t>
  </si>
  <si>
    <t>2017-03-10 14:59:18.601407</t>
  </si>
  <si>
    <t>2017-03-09 13:10:15.266472</t>
  </si>
  <si>
    <t>2017-03-09 12:51:09.009535</t>
  </si>
  <si>
    <t>2017-03-08 11:13:53.787637</t>
  </si>
  <si>
    <t>2017-03-08 05:05:34.804362</t>
  </si>
  <si>
    <t>WB51758526</t>
  </si>
  <si>
    <t>6C0B8419E2FB</t>
  </si>
  <si>
    <t>2016-10-26 14:27:29.633299</t>
  </si>
  <si>
    <t>Rita</t>
  </si>
  <si>
    <t>Leets</t>
  </si>
  <si>
    <t>KK99900025</t>
  </si>
  <si>
    <t>78456182A80D</t>
  </si>
  <si>
    <t>2016-09-14 16:59:00.519671</t>
  </si>
  <si>
    <t>2017-03-18 16:33:40.557949</t>
  </si>
  <si>
    <t>2017-03-15 20:50:35.358999</t>
  </si>
  <si>
    <t>Mount Holly</t>
  </si>
  <si>
    <t>2017-03-27-10.17.01.617330</t>
  </si>
  <si>
    <t>2017-03-24-10.42.51.003968</t>
  </si>
  <si>
    <t>Ward</t>
  </si>
  <si>
    <t>Charles</t>
  </si>
  <si>
    <t>Pineville</t>
  </si>
  <si>
    <t>WB70455636</t>
  </si>
  <si>
    <t>6C0B8419DF1E</t>
  </si>
  <si>
    <t>2017-03-22-17.19.12.412077</t>
  </si>
  <si>
    <t>2017-03-22-07.44.39.394953</t>
  </si>
  <si>
    <t>2017-03-18-16.33.40.557949</t>
  </si>
  <si>
    <t>2017-03-15-20.50.35.358999</t>
  </si>
  <si>
    <t>2017-03-09-13.10.15.266472</t>
  </si>
  <si>
    <t>2017-03-09-12.51.09.009535</t>
  </si>
  <si>
    <t>2017-03-08-05.05.34.804362</t>
  </si>
  <si>
    <t>2017-03-06-14.29.14.276970</t>
  </si>
  <si>
    <t>2017-03-04-15.30.19.625851</t>
  </si>
  <si>
    <t>2017-03-01-12.08.43.761366</t>
  </si>
  <si>
    <t>PW1MA076</t>
  </si>
  <si>
    <t>2017-02-27-18.54.23.430903</t>
  </si>
  <si>
    <t>2017-02-26-13.51.14.972494</t>
  </si>
  <si>
    <t>2017-02-23-16.04.28.117257</t>
  </si>
  <si>
    <t>2017-02-22-09.38.28.289441</t>
  </si>
  <si>
    <t>2017-02-21-11.39.17.774711</t>
  </si>
  <si>
    <t>2017-02-21-10.36.09.244757</t>
  </si>
  <si>
    <t>2017-02-15-12.28.28.852815</t>
  </si>
  <si>
    <t>2017-02-06-20.09.33.025516</t>
  </si>
  <si>
    <t>2017-02-06-10.48.04.968880</t>
  </si>
  <si>
    <t>2017-02-03-09.36.25.710210</t>
  </si>
  <si>
    <t>2017-01-23-18.15.52.569749</t>
  </si>
  <si>
    <t>2017-01-22-14.49.46.629260</t>
  </si>
  <si>
    <t>2017-01-21-18.25.22.515756</t>
  </si>
  <si>
    <t>2017-01-20-21.53.29.771908</t>
  </si>
  <si>
    <t>2017-01-20-20.04.34.018745</t>
  </si>
  <si>
    <t>2017-01-20-18.44.44.104696</t>
  </si>
  <si>
    <t>2017-01-19-06.33.32.483848</t>
  </si>
  <si>
    <t>2017-01-17-19.26.26.022181</t>
  </si>
  <si>
    <t>2017-01-14-15.57.49.988074</t>
  </si>
  <si>
    <t>2017-01-14-14.05.09.834460</t>
  </si>
  <si>
    <t>2017-01-13-18.14.46.083791</t>
  </si>
  <si>
    <t>2017-01-10-13.54.18.203522</t>
  </si>
  <si>
    <t>2017-01-09-22.31.44.260950</t>
  </si>
  <si>
    <t>2017-01-08-16.20.26.438314</t>
  </si>
  <si>
    <t>2017-01-08-15.57.40.250563</t>
  </si>
  <si>
    <t>2017-01-06-13.05.42.189313</t>
  </si>
  <si>
    <t>2017-01-04-10.09.18.207104</t>
  </si>
  <si>
    <t>2016-12-28-15.12.49.036905</t>
  </si>
  <si>
    <t>2016-12-27-15.46.00.438467</t>
  </si>
  <si>
    <t>2016-12-26-14.41.03.292838</t>
  </si>
  <si>
    <t>2016-12-22-11.28.15.999804</t>
  </si>
  <si>
    <t>2016-12-20-19.28.22.550016</t>
  </si>
  <si>
    <t>2016-12-20-17.40.53.295450</t>
  </si>
  <si>
    <t>2016-12-16-23.46.52.333477</t>
  </si>
  <si>
    <t>2016-12-13-20.02.23.608694</t>
  </si>
  <si>
    <t>2016-12-13-14.08.10.629996</t>
  </si>
  <si>
    <t>2016-12-10-20.56.59.995907</t>
  </si>
  <si>
    <t>2016-12-07-07.54.39.112900</t>
  </si>
  <si>
    <t>2016-11-17-07.25.50.766812</t>
  </si>
  <si>
    <t>2016-11-15-11.44.47.539286</t>
  </si>
  <si>
    <t>2016-11-15-11.32.03.346478</t>
  </si>
  <si>
    <t>2016-11-13-22.08.09.724139</t>
  </si>
  <si>
    <t>2016-11-09-10.08.37.730385</t>
  </si>
  <si>
    <t>2016-11-07-18.56.22.894179</t>
  </si>
  <si>
    <t>2016-11-03-20.17.21.664419</t>
  </si>
  <si>
    <t>2016-11-02-21.23.28.425121</t>
  </si>
  <si>
    <t>2016-10-30-16.48.05.779698</t>
  </si>
  <si>
    <t>2016-10-29-13.13.33.847195</t>
  </si>
  <si>
    <t>2016-10-27-20.43.59.822875</t>
  </si>
  <si>
    <t>2016-10-27-20.13.52.412598</t>
  </si>
  <si>
    <t>2016-10-26-09.20.00.853714</t>
  </si>
  <si>
    <t>2016-10-25-20.40.06.992629</t>
  </si>
  <si>
    <t>2016-10-21-17.58.02.486490</t>
  </si>
  <si>
    <t>2016-10-19-21.42.32.507956</t>
  </si>
  <si>
    <t>2016-10-19-20.37.09.308228</t>
  </si>
  <si>
    <t>2016-10-17-22.02.29.602879</t>
  </si>
  <si>
    <t>2016-10-15-21.19.33.100791</t>
  </si>
  <si>
    <t>2016-10-14-11.03.38.310436</t>
  </si>
  <si>
    <t>2016-10-10-17.10.02.876790</t>
  </si>
  <si>
    <t>2016-10-07-22.00.07.131185</t>
  </si>
  <si>
    <t>2016-10-06-16.09.45.403741</t>
  </si>
  <si>
    <t>2016-09-22-19.47.14.675892</t>
  </si>
  <si>
    <t>2016-09-15-11.34.00.353206</t>
  </si>
  <si>
    <t>2016-09-14-16.59.00.519671</t>
  </si>
  <si>
    <t>2016-09-14-15.02.22.995772</t>
  </si>
  <si>
    <t>2016-08-12-14.14.51.268589</t>
  </si>
  <si>
    <t>2016-08-11-18.01.29.735926</t>
  </si>
  <si>
    <t>2016-08-10-08.16.29.717468</t>
  </si>
  <si>
    <t>2016-07-03-20.31.08.882761</t>
  </si>
  <si>
    <t>2016-06-21-00.47.43.336473</t>
  </si>
  <si>
    <t>2016-06-21-00.32.29.390780</t>
  </si>
  <si>
    <t>2016-06-20-13.12.36.102450</t>
  </si>
  <si>
    <t>2016-06-17-23.49.19.114019</t>
  </si>
  <si>
    <t>2016-06-15-20.02.31.995994</t>
  </si>
  <si>
    <t>2016-06-07-21.17.39.308329</t>
  </si>
  <si>
    <t>2016-06-06-15.07.51.800283</t>
  </si>
  <si>
    <t>2016-05-31-19.45.59.905696</t>
  </si>
  <si>
    <t>2016-05-10-23.51.32.585993</t>
  </si>
  <si>
    <t>2016-04-16-18.25.07.094499</t>
  </si>
  <si>
    <t>2016-04-14-17.15.44.024503</t>
  </si>
  <si>
    <t>2015-11-20-18.55.53.003798</t>
  </si>
  <si>
    <t>2015-11-11-22.41.29.196336</t>
  </si>
  <si>
    <t>2015-11-10-09.37.11.575928</t>
  </si>
  <si>
    <t>2015-10-19-06.29.03.957739</t>
  </si>
  <si>
    <t>2015-10-11-17.35.32.609517</t>
  </si>
  <si>
    <t>2015-10-08-19.13.34.896761</t>
  </si>
  <si>
    <t>2015-09-16-16.03.45.110036</t>
  </si>
  <si>
    <t>2015-09-16-14.28.07.682463</t>
  </si>
  <si>
    <t>2015-09-16-10.50.20.732898</t>
  </si>
  <si>
    <t>2015-09-16-09.55.34.283017</t>
  </si>
  <si>
    <t>2017-02-27-13.21.19.289726</t>
  </si>
  <si>
    <t>2017-01-18-22.28.10.432546</t>
  </si>
  <si>
    <t>KK65281377</t>
  </si>
  <si>
    <t>PW3RS020</t>
  </si>
  <si>
    <t>C83DD4336C71</t>
  </si>
  <si>
    <t>2017-04-07-11.13.00.565729</t>
  </si>
  <si>
    <t>2017-04-05-21.44.50.482835</t>
  </si>
  <si>
    <t>2017-04-05-14.58.32.398825</t>
  </si>
  <si>
    <t>2017-01-18-17.58.02.630299</t>
  </si>
  <si>
    <t>Butcher</t>
  </si>
  <si>
    <t>Eric</t>
  </si>
  <si>
    <t>KK99900060</t>
  </si>
  <si>
    <t>78456182A826</t>
  </si>
  <si>
    <t>2017-04-15-16.28.50.136691</t>
  </si>
  <si>
    <t>Flowers</t>
  </si>
  <si>
    <t>Jobbie</t>
  </si>
  <si>
    <t>KK55312363</t>
  </si>
  <si>
    <t>4439C4EDEBD3</t>
  </si>
  <si>
    <t>2017-04-12-16.17.59.292687</t>
  </si>
  <si>
    <t>OTANIUX</t>
  </si>
  <si>
    <t>7845611FBBFC</t>
  </si>
  <si>
    <t>PW3RS017</t>
  </si>
  <si>
    <t>2017-04-11-16.45.07.932506</t>
  </si>
  <si>
    <t>GEN2OTA</t>
  </si>
  <si>
    <t>FFRE0833Q1</t>
  </si>
  <si>
    <t>2017-04-11-15.30.48.946133</t>
  </si>
  <si>
    <t>2017-04-10-19.00.08.064393</t>
  </si>
  <si>
    <t>2017-04-10-16.04.07.741734</t>
  </si>
  <si>
    <t>2017-04-10-15.16.38.996157</t>
  </si>
  <si>
    <t>Smithson</t>
  </si>
  <si>
    <t>KK99800146</t>
  </si>
  <si>
    <t>PW3RS017_161005a</t>
  </si>
  <si>
    <t>784561A729CB</t>
  </si>
  <si>
    <t>2016-11-09-18.38.12.681842</t>
  </si>
  <si>
    <t>Kearbey</t>
  </si>
  <si>
    <t>Jarrod</t>
  </si>
  <si>
    <t>Marion</t>
  </si>
  <si>
    <t>KK99900001</t>
  </si>
  <si>
    <t>784561924B37</t>
  </si>
  <si>
    <t>2016-10-26-19.23.06.032693</t>
  </si>
  <si>
    <t>Humphrey</t>
  </si>
  <si>
    <t>Steven</t>
  </si>
  <si>
    <t>Deep Run</t>
  </si>
  <si>
    <t>KK99900030</t>
  </si>
  <si>
    <t>78456182A741</t>
  </si>
  <si>
    <t>2016-07-23-22.35.40.627005</t>
  </si>
  <si>
    <t>Herring</t>
  </si>
  <si>
    <t>Brandi</t>
  </si>
  <si>
    <t>KK99800113</t>
  </si>
  <si>
    <t>784561A72A6B</t>
  </si>
  <si>
    <t>2017-04-26-19.20.31.758956</t>
  </si>
  <si>
    <t>Alex</t>
  </si>
  <si>
    <t>2017-04-26-15.38.27.435992</t>
  </si>
  <si>
    <t>2017-04-26-15.35.58.344741</t>
  </si>
  <si>
    <t>Bohnengel</t>
  </si>
  <si>
    <t>Claire</t>
  </si>
  <si>
    <t>Washington</t>
  </si>
  <si>
    <t>DC</t>
  </si>
  <si>
    <t>KK99900036</t>
  </si>
  <si>
    <t>PW3RS016_160831a</t>
  </si>
  <si>
    <t>78456182A859</t>
  </si>
  <si>
    <t>2016-08-24-22.14.50.857208</t>
  </si>
  <si>
    <t>Knight</t>
  </si>
  <si>
    <t>Theresa</t>
  </si>
  <si>
    <t>Adairville</t>
  </si>
  <si>
    <t>KY</t>
  </si>
  <si>
    <t>KK99900003</t>
  </si>
  <si>
    <t>78456182A86E</t>
  </si>
  <si>
    <t>2016-08-02-07.41.02.129179</t>
  </si>
  <si>
    <t>GEN2CNVOTA</t>
  </si>
  <si>
    <t>PW1MA077</t>
  </si>
  <si>
    <t>ZFGVH21F7RW</t>
  </si>
  <si>
    <t>2017-05-04-16.05.11.418973</t>
  </si>
  <si>
    <t>Miller</t>
  </si>
  <si>
    <t>2017-05-04-07.51.00.332690</t>
  </si>
  <si>
    <t>Burriss</t>
  </si>
  <si>
    <t>Jason</t>
  </si>
  <si>
    <t>WB64657019</t>
  </si>
  <si>
    <t>6C0B8419DBD8</t>
  </si>
  <si>
    <t>2017-05-03-18.55.35.481671</t>
  </si>
  <si>
    <t>GEN2310TEST</t>
  </si>
  <si>
    <t>6C0B8419EBCF</t>
  </si>
  <si>
    <t>PW1RS310</t>
  </si>
  <si>
    <t>2017-05-02-16.45.05.993911</t>
  </si>
  <si>
    <t>L</t>
  </si>
  <si>
    <t>A</t>
  </si>
  <si>
    <t>2017-05-02-16.24.09.995909</t>
  </si>
  <si>
    <t>2017-05-02-16.16.39.708770</t>
  </si>
  <si>
    <t>Nistler</t>
  </si>
  <si>
    <t>Criag</t>
  </si>
  <si>
    <t>WB70455639</t>
  </si>
  <si>
    <t>6C0B8419D833</t>
  </si>
  <si>
    <t>2017-05-01-21.43.24.297605</t>
  </si>
  <si>
    <t>NIUX_BB6B</t>
  </si>
  <si>
    <t>7845611FBB6B</t>
  </si>
  <si>
    <t>PW1MA064</t>
  </si>
  <si>
    <t>2017-05-12-10.31.25.767184</t>
  </si>
  <si>
    <t>2017-05-11-10.31.26.494416</t>
  </si>
  <si>
    <t>GEN2CNVNASATEST</t>
  </si>
  <si>
    <t>4439C4EAC4BA</t>
  </si>
  <si>
    <t>2017-05-10-12.03.49.467603</t>
  </si>
  <si>
    <t>Morris</t>
  </si>
  <si>
    <t>Jeremy</t>
  </si>
  <si>
    <t>2in1FieldTrial15</t>
  </si>
  <si>
    <t>4439C4EAC6D4</t>
  </si>
  <si>
    <t>2016-10-19-09.41.20.453121</t>
  </si>
  <si>
    <t>Berrelleza</t>
  </si>
  <si>
    <t>Ramses</t>
  </si>
  <si>
    <t>Morriston</t>
  </si>
  <si>
    <t>WB64657040</t>
  </si>
  <si>
    <t>6C0B8419DA3F</t>
  </si>
  <si>
    <t>2017-05-15-21.52.12.301019</t>
  </si>
  <si>
    <t>Placke</t>
  </si>
  <si>
    <t>Robin</t>
  </si>
  <si>
    <t>Maplewood</t>
  </si>
  <si>
    <t>KK99900047</t>
  </si>
  <si>
    <t>78456182A827</t>
  </si>
  <si>
    <t>2016-08-12-20.08.34.686454</t>
  </si>
  <si>
    <t>Scheer</t>
  </si>
  <si>
    <t>Philip</t>
  </si>
  <si>
    <t>Middletown</t>
  </si>
  <si>
    <t>CT</t>
  </si>
  <si>
    <t>KK99900027</t>
  </si>
  <si>
    <t>78456182A767</t>
  </si>
  <si>
    <t>2016-08-01-23.49.55.879516</t>
  </si>
  <si>
    <t>House</t>
  </si>
  <si>
    <t>KK99900037</t>
  </si>
  <si>
    <t>78456182A96A</t>
  </si>
  <si>
    <t>2016-06-29-19.20.44.335302</t>
  </si>
  <si>
    <t>2in1FieldTrial66</t>
  </si>
  <si>
    <t>2017-05-26-16.28.53.333421</t>
  </si>
  <si>
    <t>WB61645611</t>
  </si>
  <si>
    <t>6C0B8419DA1F</t>
  </si>
  <si>
    <t>2017-05-26-09.43.46.570080</t>
  </si>
  <si>
    <t>Lingayat</t>
  </si>
  <si>
    <t>Priyanka</t>
  </si>
  <si>
    <t>4439C4802452</t>
  </si>
  <si>
    <t>2017-05-16-08.10.46.085123</t>
  </si>
  <si>
    <t>2017-05-30-14.23.53.298085</t>
  </si>
  <si>
    <t>2017-05-30-10.16.42.767371</t>
  </si>
  <si>
    <t>Pat</t>
  </si>
  <si>
    <t>2in1FieldTrial17</t>
  </si>
  <si>
    <t>4439C4EAC597</t>
  </si>
  <si>
    <t>2016-10-19-09.30.18.551420</t>
  </si>
  <si>
    <t>Patil</t>
  </si>
  <si>
    <t>DiLorenzo</t>
  </si>
  <si>
    <t>Ashley</t>
  </si>
  <si>
    <t>KK99900049</t>
  </si>
  <si>
    <t>78456182A929</t>
  </si>
  <si>
    <t>2017-06-11-12.42.16.926165</t>
  </si>
  <si>
    <t>2017-06-10-14.14.20.299497</t>
  </si>
  <si>
    <t>2017-06-09-10.36.35.319157</t>
  </si>
  <si>
    <t>Sutton</t>
  </si>
  <si>
    <t>Kelli</t>
  </si>
  <si>
    <t>Peru</t>
  </si>
  <si>
    <t>IN</t>
  </si>
  <si>
    <t>KK99900054</t>
  </si>
  <si>
    <t>78456182A7D8</t>
  </si>
  <si>
    <t>2016-07-12-20.10.32.667661</t>
  </si>
  <si>
    <t>KK99900044</t>
  </si>
  <si>
    <t>78456182A8C6</t>
  </si>
  <si>
    <t>2016-06-30-18.16.22.768642</t>
  </si>
  <si>
    <t>2017-06-14-21.42.24.182207</t>
  </si>
  <si>
    <t>2017-06-13-10.46.44.842971</t>
  </si>
  <si>
    <t>2017-06-13-10.39.44.661509</t>
  </si>
  <si>
    <t>KK99800005</t>
  </si>
  <si>
    <t>784561A72B02</t>
  </si>
  <si>
    <t>2017-06-08-15.29.14.001468</t>
  </si>
  <si>
    <t>Tanner</t>
  </si>
  <si>
    <t>Judy</t>
  </si>
  <si>
    <t>KK99900015</t>
  </si>
  <si>
    <t>78456182A8E4</t>
  </si>
  <si>
    <t>2016-08-25-22.43.29.711137</t>
  </si>
  <si>
    <t>Zias</t>
  </si>
  <si>
    <t>Terry</t>
  </si>
  <si>
    <t>Glen Cove</t>
  </si>
  <si>
    <t>NY</t>
  </si>
  <si>
    <t>KK99900062</t>
  </si>
  <si>
    <t>78456182A798</t>
  </si>
  <si>
    <t>2016-06-23-14.25.00.482465</t>
  </si>
  <si>
    <t>WB44444444</t>
  </si>
  <si>
    <t>PW1MA078</t>
  </si>
  <si>
    <t>4439C4EAC420</t>
  </si>
  <si>
    <t>PW1MA069</t>
  </si>
  <si>
    <t>2017-06-23-08.30.46.342421</t>
  </si>
  <si>
    <t>Seymour</t>
  </si>
  <si>
    <t>Jim</t>
  </si>
  <si>
    <t>South Haven</t>
  </si>
  <si>
    <t>WB61645620</t>
  </si>
  <si>
    <t>6C0B8419ECC0</t>
  </si>
  <si>
    <t>2017-06-21-19.52.14.366138</t>
  </si>
  <si>
    <t>WB61645615</t>
  </si>
  <si>
    <t>6C0B8419E887</t>
  </si>
  <si>
    <t>2017-06-21-09.19.40.987814</t>
  </si>
  <si>
    <t>2017-06-20-12.19.01.293884</t>
  </si>
  <si>
    <t>2017-06-30-10.30.05.341769</t>
  </si>
  <si>
    <t>Horn</t>
  </si>
  <si>
    <t>Laura</t>
  </si>
  <si>
    <t>2017-06-29-16.02.22.463757</t>
  </si>
  <si>
    <t>2017-06-26-16.14.00.292655</t>
  </si>
  <si>
    <t>Williamston</t>
  </si>
  <si>
    <t>2017-07-07-16.54.34.412696</t>
  </si>
  <si>
    <t>2017-07-14-07.13.52.394863</t>
  </si>
  <si>
    <t>v4.3-1.0</t>
  </si>
  <si>
    <t>KK99800097</t>
  </si>
  <si>
    <t>784561A72AAA</t>
  </si>
  <si>
    <t>2016-10-09-14.46.46.889760</t>
  </si>
  <si>
    <t>2017-07-23-13.03.57.535361</t>
  </si>
  <si>
    <t>2017-07-21-23.43.37.114102</t>
  </si>
  <si>
    <t>2017-07-21-21.49.47.097514</t>
  </si>
  <si>
    <t>2017-07-17-13.38.01.886061</t>
  </si>
  <si>
    <t>Martz</t>
  </si>
  <si>
    <t>Sandy</t>
  </si>
  <si>
    <t>Willoughby</t>
  </si>
  <si>
    <t>OH</t>
  </si>
  <si>
    <t>KK99900040</t>
  </si>
  <si>
    <t>78456182A926</t>
  </si>
  <si>
    <t>2016-06-30-21.35.21.909478</t>
  </si>
  <si>
    <t>Diaz</t>
  </si>
  <si>
    <t>Cherry Hill</t>
  </si>
  <si>
    <t>KK99900063</t>
  </si>
  <si>
    <t>78456182A93A</t>
  </si>
  <si>
    <t>2016-06-19-12.38.06.016159</t>
  </si>
  <si>
    <t>2017-07-30-22.04.16.349955</t>
  </si>
  <si>
    <t>2017-07-28-10.25.12.378301</t>
  </si>
  <si>
    <t>MonsterPants</t>
  </si>
  <si>
    <t>2017-07-24-20.27.39.003229</t>
  </si>
  <si>
    <t>KK99999996</t>
  </si>
  <si>
    <t>784561924A66</t>
  </si>
  <si>
    <t>2017-08-04-13.51.02.862489</t>
  </si>
  <si>
    <t>2017-07-31-20.22.53.111324</t>
  </si>
  <si>
    <t>Baba</t>
  </si>
  <si>
    <t>Paschall</t>
  </si>
  <si>
    <t>Seattle</t>
  </si>
  <si>
    <t>WA</t>
  </si>
  <si>
    <t>KK99900038</t>
  </si>
  <si>
    <t>PW3RS014_160719b</t>
  </si>
  <si>
    <t>78456182A72B</t>
  </si>
  <si>
    <t>2016-07-06-17.41.12.943551</t>
  </si>
  <si>
    <t>2017-08-10-19.45.00.300549</t>
  </si>
  <si>
    <t>cert_tes</t>
  </si>
  <si>
    <t>2017-08-10-11.16.43.733042</t>
  </si>
  <si>
    <t>ZNASANIUX</t>
  </si>
  <si>
    <t>7845611FBB7A</t>
  </si>
  <si>
    <t>2017-08-09-15.51.32.603722</t>
  </si>
  <si>
    <t>2017-08-08-12.01.37.758833</t>
  </si>
  <si>
    <t>Bachaaa</t>
  </si>
  <si>
    <t>Cachhaaaaaa</t>
  </si>
  <si>
    <t>NASADEHUM</t>
  </si>
  <si>
    <t>FGCA7033U1</t>
  </si>
  <si>
    <t>784561924A08</t>
  </si>
  <si>
    <t>PW3RS021</t>
  </si>
  <si>
    <t>2017-08-07-16.59.46.078689</t>
  </si>
  <si>
    <t>2017-08-27-10.18.03.231636</t>
  </si>
  <si>
    <t>2017-08-26-20.53.16.721658</t>
  </si>
  <si>
    <t>KN88800133</t>
  </si>
  <si>
    <t>FGAC7044U10</t>
  </si>
  <si>
    <t>6014B31356C4</t>
  </si>
  <si>
    <t>2017-08-26-02.52.00.782408</t>
  </si>
  <si>
    <t>KN88800155</t>
  </si>
  <si>
    <t>6014B3112C1C</t>
  </si>
  <si>
    <t>2017-08-26-02.25.40.238952</t>
  </si>
  <si>
    <t>PW1MA079</t>
  </si>
  <si>
    <t>2017-08-25-10.35.10.683194</t>
  </si>
  <si>
    <t>M</t>
  </si>
  <si>
    <t>Schenectady</t>
  </si>
  <si>
    <t>MattTestNIUX</t>
  </si>
  <si>
    <t>7845611FBC33</t>
  </si>
  <si>
    <t>2017-08-24-13.51.35.381912</t>
  </si>
  <si>
    <t>2017-08-22-17.31.50.125925</t>
  </si>
  <si>
    <t>KN88800157</t>
  </si>
  <si>
    <t>6014B31132E7</t>
  </si>
  <si>
    <t>2017-09-03-21.43.14.099860</t>
  </si>
  <si>
    <t>KN88800158</t>
  </si>
  <si>
    <t>6014B3112BE0</t>
  </si>
  <si>
    <t>2017-09-03-21.35.23.841289</t>
  </si>
  <si>
    <t>Gu</t>
  </si>
  <si>
    <t>Zhigang</t>
  </si>
  <si>
    <t>Inwood</t>
  </si>
  <si>
    <t>WV</t>
  </si>
  <si>
    <t>KK98980006</t>
  </si>
  <si>
    <t>784561924A81</t>
  </si>
  <si>
    <t>2017-09-03-21.23.31.207700</t>
  </si>
  <si>
    <t>KK41601569</t>
  </si>
  <si>
    <t>PW1RS316</t>
  </si>
  <si>
    <t>4439C48024B3</t>
  </si>
  <si>
    <t>PW1RS308</t>
  </si>
  <si>
    <t>2017-09-02-19.54.35.033208</t>
  </si>
  <si>
    <t>2017-09-01-09.21.02.426066</t>
  </si>
  <si>
    <t>Fuquay Varina</t>
  </si>
  <si>
    <t>2017-08-31-20.44.23.502351</t>
  </si>
  <si>
    <t>2017-08-30-13.23.32.675635</t>
  </si>
  <si>
    <t>2017-08-28-18.51.28.333498</t>
  </si>
  <si>
    <t>PW1RS326</t>
  </si>
  <si>
    <t>2017-09-06-14.15.31.022342</t>
  </si>
  <si>
    <t>KK98980004</t>
  </si>
  <si>
    <t>784561924A95</t>
  </si>
  <si>
    <t>2017-09-06-05.28.29.317841</t>
  </si>
  <si>
    <t>2017-09-05-14.02.50.614772</t>
  </si>
  <si>
    <t>2017-09-18-02.09.10.570450</t>
  </si>
  <si>
    <t>2017-09-17-19.40.57.509835</t>
  </si>
  <si>
    <t>2017-09-17-13.56.04.121275</t>
  </si>
  <si>
    <t>KN88800153</t>
  </si>
  <si>
    <t>6014B313573E</t>
  </si>
  <si>
    <t>2017-09-17-04.52.19.899703</t>
  </si>
  <si>
    <t>KN88800107</t>
  </si>
  <si>
    <t>6014B31131FA</t>
  </si>
  <si>
    <t>2017-09-17-04.50.48.856973</t>
  </si>
  <si>
    <t>KN88800152</t>
  </si>
  <si>
    <t>6014B3113240</t>
  </si>
  <si>
    <t>2017-09-17-04.45.23.915899</t>
  </si>
  <si>
    <t>2017-09-16-20.59.06.189450</t>
  </si>
  <si>
    <t>2017-09-13-19.14.29.430811</t>
  </si>
  <si>
    <t>2017-09-12-21.06.15.370893</t>
  </si>
  <si>
    <t>94db5604</t>
  </si>
  <si>
    <t>austin</t>
  </si>
  <si>
    <t>darcie</t>
  </si>
  <si>
    <t>2017-09-21-23.08.57.612119</t>
  </si>
  <si>
    <t>2017-09-21-18.19.25.006600</t>
  </si>
  <si>
    <t>GEN2CNVGCTTEST</t>
  </si>
  <si>
    <t>2017-09-20-16.29.52.892154</t>
  </si>
  <si>
    <t>GTCTSTFTDVRAC1</t>
  </si>
  <si>
    <t>4439C480242D</t>
  </si>
  <si>
    <t>2017-09-20-13.38.46.474092</t>
  </si>
  <si>
    <t>2017-09-19-16.42.03.166586</t>
  </si>
  <si>
    <t>KN88800154</t>
  </si>
  <si>
    <t>6014B3113424</t>
  </si>
  <si>
    <t>2017-09-18-16.48.15.505527</t>
  </si>
  <si>
    <t>KN88800106</t>
  </si>
  <si>
    <t>6014B311428C</t>
  </si>
  <si>
    <t>2017-10-01-20.53.12.101733</t>
  </si>
  <si>
    <t>Newman</t>
  </si>
  <si>
    <t>Mark</t>
  </si>
  <si>
    <t>Lagrange</t>
  </si>
  <si>
    <t>KN88800109</t>
  </si>
  <si>
    <t>6014B311419B</t>
  </si>
  <si>
    <t>2017-10-01-19.22.45.315360</t>
  </si>
  <si>
    <t>Cook</t>
  </si>
  <si>
    <t>Regan</t>
  </si>
  <si>
    <t>KN88800118</t>
  </si>
  <si>
    <t>6014B3113A79</t>
  </si>
  <si>
    <t>2017-10-01-12.07.48.348715</t>
  </si>
  <si>
    <t>Elisa</t>
  </si>
  <si>
    <t>KN88800116</t>
  </si>
  <si>
    <t>6014B3113A7A</t>
  </si>
  <si>
    <t>2017-09-29-22.55.38.212995</t>
  </si>
  <si>
    <t>KN88800130</t>
  </si>
  <si>
    <t>6014B31125EE</t>
  </si>
  <si>
    <t>2017-09-29-16.00.38.766754</t>
  </si>
  <si>
    <t>2017-09-29-11.15.12.713476</t>
  </si>
  <si>
    <t>KN88800147</t>
  </si>
  <si>
    <t>6014B311217A</t>
  </si>
  <si>
    <t>2017-09-29-10.35.02.146703</t>
  </si>
  <si>
    <t>Burns</t>
  </si>
  <si>
    <t>Fishers</t>
  </si>
  <si>
    <t>KN88800112</t>
  </si>
  <si>
    <t>6014B313573D</t>
  </si>
  <si>
    <t>2017-09-29-09.09.02.710968</t>
  </si>
  <si>
    <t>Swartley</t>
  </si>
  <si>
    <t>Aaron</t>
  </si>
  <si>
    <t>Hickory</t>
  </si>
  <si>
    <t>KN88800121</t>
  </si>
  <si>
    <t>6014B311344E</t>
  </si>
  <si>
    <t>2017-09-28-22.10.05.447784</t>
  </si>
  <si>
    <t>KN88800120</t>
  </si>
  <si>
    <t>6014B313571F</t>
  </si>
  <si>
    <t>2017-09-28-19.45.19.541262</t>
  </si>
  <si>
    <t>KN88800141</t>
  </si>
  <si>
    <t>6014B3112774</t>
  </si>
  <si>
    <t>2017-09-28-14.49.55.260034</t>
  </si>
  <si>
    <t>2017-09-27-22.29.02.572267</t>
  </si>
  <si>
    <t>DHM171005</t>
  </si>
  <si>
    <t>784561924CA4</t>
  </si>
  <si>
    <t>2017-09-27-11.20.53.230757</t>
  </si>
  <si>
    <t xml:space="preserve">PW1MA079 </t>
  </si>
  <si>
    <t>2017-09-19-05.36.31.936380</t>
  </si>
  <si>
    <t>KN88800117</t>
  </si>
  <si>
    <t>6014B313569E</t>
  </si>
  <si>
    <t>2017-10-08-15.55.52.727353</t>
  </si>
  <si>
    <t>v4.4-2-0</t>
  </si>
  <si>
    <t>2017-10-06-15.32.29.007938</t>
  </si>
  <si>
    <t>GTCSTROM</t>
  </si>
  <si>
    <t>C83DD42B5086</t>
  </si>
  <si>
    <t>2017-10-06-09.34.38.740007</t>
  </si>
  <si>
    <t>Linda</t>
  </si>
  <si>
    <t>Kinston</t>
  </si>
  <si>
    <t>KN88800111</t>
  </si>
  <si>
    <t>6014B31131D3</t>
  </si>
  <si>
    <t>2017-10-06-01.49.43.230728</t>
  </si>
  <si>
    <t>Baker</t>
  </si>
  <si>
    <t>Barbara</t>
  </si>
  <si>
    <t>KN88800103</t>
  </si>
  <si>
    <t>6014B31147B7</t>
  </si>
  <si>
    <t>2017-10-05-17.44.52.036647</t>
  </si>
  <si>
    <t>Martinez</t>
  </si>
  <si>
    <t>Gerardo</t>
  </si>
  <si>
    <t>San Antonio</t>
  </si>
  <si>
    <t>KN88800110</t>
  </si>
  <si>
    <t>6014B3111F14</t>
  </si>
  <si>
    <t>2017-10-05-15.25.29.488211</t>
  </si>
  <si>
    <t>2017-10-03-14.56.36.961671</t>
  </si>
  <si>
    <t>KN88800105</t>
  </si>
  <si>
    <t>6014B3134861</t>
  </si>
  <si>
    <t>2017-10-02-18.35.04.515212</t>
  </si>
  <si>
    <t>2017-10-16-04.33.28.382439</t>
  </si>
  <si>
    <t>KK33440003</t>
  </si>
  <si>
    <t>FGRC1044T100</t>
  </si>
  <si>
    <t>784561A72885</t>
  </si>
  <si>
    <t>2017-10-15-23.13.28.981529</t>
  </si>
  <si>
    <t>2017-10-15-15.02.32.237618</t>
  </si>
  <si>
    <t>2017-10-13-11.08.40.072453</t>
  </si>
  <si>
    <t>KN88800146</t>
  </si>
  <si>
    <t>6014B31356FF</t>
  </si>
  <si>
    <t>2017-10-11-07.44.17.096985</t>
  </si>
  <si>
    <t>Hyatt-Lisk</t>
  </si>
  <si>
    <t>Amber</t>
  </si>
  <si>
    <t>KN88800122</t>
  </si>
  <si>
    <t>6014B311217B</t>
  </si>
  <si>
    <t>2017-10-09-20.29.00.195883</t>
  </si>
  <si>
    <t>Ferguson</t>
  </si>
  <si>
    <t>Benton</t>
  </si>
  <si>
    <t>KN88800119</t>
  </si>
  <si>
    <t>6014B311454A</t>
  </si>
  <si>
    <t>2017-10-09-17.45.23.998837</t>
  </si>
  <si>
    <t>Colley</t>
  </si>
  <si>
    <t>Adger</t>
  </si>
  <si>
    <t>Allen</t>
  </si>
  <si>
    <t>KN88800113</t>
  </si>
  <si>
    <t>6014B313573F</t>
  </si>
  <si>
    <t>2017-10-09-16.03.21.004668</t>
  </si>
  <si>
    <t>Stovall</t>
  </si>
  <si>
    <t>Rick</t>
  </si>
  <si>
    <t>Spartanburg</t>
  </si>
  <si>
    <t>KN88800115</t>
  </si>
  <si>
    <t>6014B3135721</t>
  </si>
  <si>
    <t>2017-10-09-13.03.15.445853</t>
  </si>
  <si>
    <t>2017-10-20-18.27.11.576531</t>
  </si>
  <si>
    <t>Collins</t>
  </si>
  <si>
    <t>Ben</t>
  </si>
  <si>
    <t>Baxter</t>
  </si>
  <si>
    <t>KN88800124</t>
  </si>
  <si>
    <t>6014B31131E6</t>
  </si>
  <si>
    <t>2017-10-17-22.09.10.929190</t>
  </si>
  <si>
    <t>Dehum</t>
  </si>
  <si>
    <t>2017-11-02-12.25.15.553321</t>
  </si>
  <si>
    <t>2017-10-31-14.05.46.847257</t>
  </si>
  <si>
    <t>Dehum New</t>
  </si>
  <si>
    <t>Dehum Old</t>
  </si>
  <si>
    <t>Dehum Total</t>
  </si>
  <si>
    <t>2017-11-22-19.39.56.087434</t>
  </si>
  <si>
    <t>KN88800160</t>
  </si>
  <si>
    <t>6014B313586F</t>
  </si>
  <si>
    <t>2017-11-30-09.05.57.488758</t>
  </si>
  <si>
    <t>Rodney</t>
  </si>
  <si>
    <t>WB51760689</t>
  </si>
  <si>
    <t>6C0B8419DF2A</t>
  </si>
  <si>
    <t>2017-11-28-11.42.55.766541</t>
  </si>
  <si>
    <t>2017-12-04-21.57.57.417287</t>
  </si>
  <si>
    <t>Thakur</t>
  </si>
  <si>
    <t>Reena</t>
  </si>
  <si>
    <t>2017-12-15-11.38.01.122792</t>
  </si>
  <si>
    <t>KN88800143</t>
  </si>
  <si>
    <t>6014B3112C50</t>
  </si>
  <si>
    <t>2017-12-14-13.12.14.822406</t>
  </si>
  <si>
    <t>2017-12-11-21.53.56.928571</t>
  </si>
  <si>
    <t>2017-12-11-17.33.16.700610</t>
  </si>
  <si>
    <t>KN88802014</t>
  </si>
  <si>
    <t>FGAC7044U100</t>
  </si>
  <si>
    <t>E82A44025DB0</t>
  </si>
  <si>
    <t>2018-01-08-03.26.04.901353</t>
  </si>
  <si>
    <t>Carpio</t>
  </si>
  <si>
    <t>KK88800005</t>
  </si>
  <si>
    <t>FGRC0844S100</t>
  </si>
  <si>
    <t>6C0B84C5E75F</t>
  </si>
  <si>
    <t>2018-01-06-07.56.47.033014</t>
  </si>
  <si>
    <t>KN88800131</t>
  </si>
  <si>
    <t>v4.5-3-1</t>
  </si>
  <si>
    <t>6014B3114470</t>
  </si>
  <si>
    <t>2018-01-05-16.07.40.341433</t>
  </si>
  <si>
    <t>KK88800306</t>
  </si>
  <si>
    <t>FGRC0844U100</t>
  </si>
  <si>
    <t>E82A44025E7D</t>
  </si>
  <si>
    <t>2018-01-05-00.48.33.427351</t>
  </si>
  <si>
    <t>2018-01-04-17.19.22.796565</t>
  </si>
  <si>
    <t>2018-01-04-17.13.44.415913</t>
  </si>
  <si>
    <t>2018-01-03-18.00.36.095863</t>
  </si>
  <si>
    <t>Hosier</t>
  </si>
  <si>
    <t>Joshua</t>
  </si>
  <si>
    <t>New Castle</t>
  </si>
  <si>
    <t>PA</t>
  </si>
  <si>
    <t>KN88800108</t>
  </si>
  <si>
    <t>6014B31142A8</t>
  </si>
  <si>
    <t>2017-10-09-10.41.06.146801</t>
  </si>
  <si>
    <t>KK88802049</t>
  </si>
  <si>
    <t>E82A44025DCC</t>
  </si>
  <si>
    <t>2018-01-12-02.33.19.218683</t>
  </si>
  <si>
    <t>KK88802035</t>
  </si>
  <si>
    <t>E82A44025CD0</t>
  </si>
  <si>
    <t>2018-01-10-04.19.15.975232</t>
  </si>
  <si>
    <t>2018-01-08-12.54.39.274264</t>
  </si>
  <si>
    <t>v4.5-3b-</t>
  </si>
  <si>
    <t>2018-01-04-17.08.13.919174</t>
  </si>
  <si>
    <t>cho</t>
  </si>
  <si>
    <t>Nate</t>
  </si>
  <si>
    <t>KN88800149</t>
  </si>
  <si>
    <t>6014B3113909</t>
  </si>
  <si>
    <t>2018-01-21-16.51.27.017533</t>
  </si>
  <si>
    <t>2018-01-15-21.51.33.960800</t>
  </si>
  <si>
    <t>Name</t>
  </si>
  <si>
    <t>MAC</t>
  </si>
  <si>
    <t>Original FW</t>
  </si>
  <si>
    <t>Current FW</t>
  </si>
  <si>
    <t>Erin Wright</t>
  </si>
  <si>
    <t>Victoria Westmoreland</t>
  </si>
  <si>
    <t>Justine Hall</t>
  </si>
  <si>
    <t>Todd E Scott</t>
  </si>
  <si>
    <t>Dalvin Green</t>
  </si>
  <si>
    <t>Will Grant</t>
  </si>
  <si>
    <t>Aldo Caballero</t>
  </si>
  <si>
    <t>Chris Barnwell</t>
  </si>
  <si>
    <t>Bruce Whittington (Danielle)</t>
  </si>
  <si>
    <t>Tracey McGowan McKenna</t>
  </si>
  <si>
    <t>Cody Masluk</t>
  </si>
  <si>
    <t>Darcie Austin</t>
  </si>
  <si>
    <t>Varun Rajasekaran</t>
  </si>
  <si>
    <t>Stephen M. Smith</t>
  </si>
  <si>
    <t>Kenny Boehm</t>
  </si>
  <si>
    <t>Thomas Josefsson</t>
  </si>
  <si>
    <t>James Turner</t>
  </si>
  <si>
    <t>Catherine Harrison</t>
  </si>
  <si>
    <t>Jane Wray</t>
  </si>
  <si>
    <t>Rudy Fulgham</t>
  </si>
  <si>
    <t>Jose Macias</t>
  </si>
  <si>
    <t xml:space="preserve">Nina Harrison </t>
  </si>
  <si>
    <t>David Gaussiran</t>
  </si>
  <si>
    <t>Amie Guy</t>
  </si>
  <si>
    <t>Satish Maroju</t>
  </si>
  <si>
    <t>Tangie Dalton</t>
  </si>
  <si>
    <t>Karen Schmidt (Wayne Larson)</t>
  </si>
  <si>
    <t>Brenda Simpson</t>
  </si>
  <si>
    <t>Anthony J Haugen</t>
  </si>
  <si>
    <t>Jared Raeker</t>
  </si>
  <si>
    <t>Corrina McQuiston</t>
  </si>
  <si>
    <t>Jim Seymour</t>
  </si>
  <si>
    <t>Stan Voas (formerly Javier Solis )</t>
  </si>
  <si>
    <t>Anna Provost</t>
  </si>
  <si>
    <t>Tyler Sparks</t>
  </si>
  <si>
    <t>CarolAnn Bailey-Lloyd &amp; Guy</t>
  </si>
  <si>
    <t>Kate Mikulasovich</t>
  </si>
  <si>
    <t>Chad Fuhrman</t>
  </si>
  <si>
    <t>Douglas Folk</t>
  </si>
  <si>
    <t>Lab (provisioned to Tim Gendron)</t>
  </si>
  <si>
    <t>Quality Area-Tim Gendron 
(formerly Ryan Krueger)</t>
  </si>
  <si>
    <t>Dawn Smith</t>
  </si>
  <si>
    <t>Jennifer Hoover</t>
  </si>
  <si>
    <t>Nolan Pike</t>
  </si>
  <si>
    <t>Jonathan Rector</t>
  </si>
  <si>
    <t>Michale Hill</t>
  </si>
  <si>
    <t>David Mannarino</t>
  </si>
  <si>
    <t>John Weinstock</t>
  </si>
  <si>
    <t>David Keck</t>
  </si>
  <si>
    <t>William T. Anniss III</t>
  </si>
  <si>
    <t>Erin Duke</t>
  </si>
  <si>
    <t>Franz Beyer</t>
  </si>
  <si>
    <t xml:space="preserve">Quality Area-Tim Gendron </t>
  </si>
  <si>
    <t>Peggy &amp; John Berry</t>
  </si>
  <si>
    <t>Jason Burriss</t>
  </si>
  <si>
    <t>Richard Lewis</t>
  </si>
  <si>
    <t xml:space="preserve">Tim Gendron </t>
  </si>
  <si>
    <t>Chris Brown</t>
  </si>
  <si>
    <t>Tonii Rhone</t>
  </si>
  <si>
    <t>Monica McIntyre</t>
  </si>
  <si>
    <t>Chaka Calles</t>
  </si>
  <si>
    <t>Carole Jacheo</t>
  </si>
  <si>
    <t>Bridgette Larkins</t>
  </si>
  <si>
    <t>Tom O'Donnell</t>
  </si>
  <si>
    <t>Joseph Gonzalez</t>
  </si>
  <si>
    <t>Jose Salinas</t>
  </si>
  <si>
    <t>Pedro Rueda</t>
  </si>
  <si>
    <t>Danielle Grothe</t>
  </si>
  <si>
    <t>Thomas Steplyk</t>
  </si>
  <si>
    <t>Glenn Johnson</t>
  </si>
  <si>
    <t>Robert Frank</t>
  </si>
  <si>
    <t>John Gracki</t>
  </si>
  <si>
    <t>Tina Tine-Halkovitch</t>
  </si>
  <si>
    <t>Ramses Berrelleza</t>
  </si>
  <si>
    <t>Jose Rodriguez</t>
  </si>
  <si>
    <t>Charles Ward</t>
  </si>
  <si>
    <t>Craig Nistler</t>
  </si>
  <si>
    <t>Paul Miller</t>
  </si>
  <si>
    <t>Stromboli RAC</t>
  </si>
  <si>
    <t>Dehumidifier</t>
  </si>
  <si>
    <t>Jarrod Kearbey</t>
  </si>
  <si>
    <t>Martin Besant</t>
  </si>
  <si>
    <t>Sara Teasley</t>
  </si>
  <si>
    <t>Marisa Indelicato</t>
  </si>
  <si>
    <t>Carmine Dionisio</t>
  </si>
  <si>
    <t>CarolAnn Bailey</t>
  </si>
  <si>
    <t>Rita Leets</t>
  </si>
  <si>
    <t>Phil Scheer</t>
  </si>
  <si>
    <t>Steven Humphrey</t>
  </si>
  <si>
    <t xml:space="preserve">Mark Sewall </t>
  </si>
  <si>
    <t>Sandy Martz</t>
  </si>
  <si>
    <t>Claire Bohnengel</t>
  </si>
  <si>
    <t>David House</t>
  </si>
  <si>
    <t>Paul Paschall</t>
  </si>
  <si>
    <t>Brian Lawrence</t>
  </si>
  <si>
    <t>Kelli Sutton</t>
  </si>
  <si>
    <t>Robin Placke</t>
  </si>
  <si>
    <t>Lisa Levy</t>
  </si>
  <si>
    <t>Terry Zias</t>
  </si>
  <si>
    <t>Vernon Korngay</t>
  </si>
  <si>
    <t>DiLorenzo Ashley</t>
  </si>
  <si>
    <t>Glenn Allen</t>
  </si>
  <si>
    <t>Eric Butcher</t>
  </si>
  <si>
    <t>Theresa Knight</t>
  </si>
  <si>
    <t xml:space="preserve">Scott Ferrell </t>
  </si>
  <si>
    <t>Judy Tanner</t>
  </si>
  <si>
    <t xml:space="preserve">        2-in-1             </t>
  </si>
  <si>
    <t xml:space="preserve">Jaime Cadena </t>
  </si>
  <si>
    <t>Nikhil Kotcharlakota</t>
  </si>
  <si>
    <t>Marty Besant</t>
  </si>
  <si>
    <t>CarolAnn Bailey  Guy</t>
  </si>
  <si>
    <t>Ben Liebert</t>
  </si>
  <si>
    <t>Megan Fisher</t>
  </si>
  <si>
    <t>Scott Smolcich</t>
  </si>
  <si>
    <t>Brandi Herring</t>
  </si>
  <si>
    <t>Robert Barrett</t>
  </si>
  <si>
    <t>Samantha Stockwell</t>
  </si>
  <si>
    <t>Chad Furham</t>
  </si>
  <si>
    <t>Abbas Naqvi</t>
  </si>
  <si>
    <t>Natalya Montoreveskaya</t>
  </si>
  <si>
    <t>Matt Keck</t>
  </si>
  <si>
    <t>Troy Martin</t>
  </si>
  <si>
    <t>Michael Long</t>
  </si>
  <si>
    <t>Wade Griffin</t>
  </si>
  <si>
    <t>Rudolph Fulgham</t>
  </si>
  <si>
    <t>Mike Penney</t>
  </si>
  <si>
    <t>Lisa Smithson</t>
  </si>
  <si>
    <t>Bill Jones</t>
  </si>
  <si>
    <t>Bryan Tice</t>
  </si>
  <si>
    <t>David Gidlof</t>
  </si>
  <si>
    <t>Greg Humble</t>
  </si>
  <si>
    <t>Harvey Watson</t>
  </si>
  <si>
    <t>Josh Keck</t>
  </si>
  <si>
    <t>Katheryn Heath</t>
  </si>
  <si>
    <t xml:space="preserve">Ken Hairrell </t>
  </si>
  <si>
    <t>Kraig Stambaugh</t>
  </si>
  <si>
    <t>Kyle Perkinson</t>
  </si>
  <si>
    <t>Larry Tice</t>
  </si>
  <si>
    <t>Raul Coronado</t>
  </si>
  <si>
    <t>Russell Anderson</t>
  </si>
  <si>
    <t xml:space="preserve">Toby Schwede </t>
  </si>
  <si>
    <t>Barbara Baker</t>
  </si>
  <si>
    <t>Nathan Cho</t>
  </si>
  <si>
    <t>Joshua Hosier</t>
  </si>
  <si>
    <t>Mark Newman</t>
  </si>
  <si>
    <t>Gerardo Martinez</t>
  </si>
  <si>
    <t>Linda Smith</t>
  </si>
  <si>
    <t>Tim Burns</t>
  </si>
  <si>
    <t>Adger Colley</t>
  </si>
  <si>
    <t>Rick Stovall</t>
  </si>
  <si>
    <t>Regan Cook</t>
  </si>
  <si>
    <t>Benton Ferguson</t>
  </si>
  <si>
    <t>Aaron Swartley</t>
  </si>
  <si>
    <t>Amber Hyatt-Lisk</t>
  </si>
  <si>
    <t>Ben Collins</t>
  </si>
  <si>
    <t>Reena Thakur</t>
  </si>
  <si>
    <t>ENGH21F7RW</t>
  </si>
  <si>
    <t xml:space="preserve">WB61645626
</t>
  </si>
  <si>
    <t xml:space="preserve">WB61645631
</t>
  </si>
  <si>
    <t xml:space="preserve">WB61645632
</t>
  </si>
  <si>
    <t>Rodney James</t>
  </si>
  <si>
    <t>78456182A7AD</t>
  </si>
  <si>
    <t>KK99900021</t>
  </si>
  <si>
    <t>78456182A91A</t>
  </si>
  <si>
    <t>KK99900022</t>
  </si>
  <si>
    <t>78456182A85A</t>
  </si>
  <si>
    <t>KK99900033</t>
  </si>
  <si>
    <t>78456182A77E</t>
  </si>
  <si>
    <t>KK99900035</t>
  </si>
  <si>
    <t>78456182A819</t>
  </si>
  <si>
    <t>KK99900053</t>
  </si>
  <si>
    <t>78456182A7C3</t>
  </si>
  <si>
    <t>KK99800096</t>
  </si>
  <si>
    <t>KK99800102</t>
  </si>
  <si>
    <t>KK99800111</t>
  </si>
  <si>
    <t>KK99800115</t>
  </si>
  <si>
    <t>KK99800133</t>
  </si>
  <si>
    <t>KK99800134</t>
  </si>
  <si>
    <t>784561A72A2E</t>
  </si>
  <si>
    <t>784561A7282D</t>
  </si>
  <si>
    <t>784561A72A4E</t>
  </si>
  <si>
    <t>784561A72946</t>
  </si>
  <si>
    <t>784561A72A30</t>
  </si>
  <si>
    <t>784561A72A2A</t>
  </si>
  <si>
    <t>Additions</t>
  </si>
  <si>
    <t>Dropped off</t>
  </si>
  <si>
    <t>2018-02-14-09.26.38.308103</t>
  </si>
  <si>
    <t>2018-02-13-13.41.14.632637</t>
  </si>
  <si>
    <t>2018-03-05-07.07.53.089792</t>
  </si>
  <si>
    <t>Young</t>
  </si>
  <si>
    <t>Curt</t>
  </si>
  <si>
    <t>KN88800135</t>
  </si>
  <si>
    <t>6014B313519D</t>
  </si>
  <si>
    <t>2018-03-03-20.11.41.482613</t>
  </si>
  <si>
    <t>Curt Young</t>
  </si>
  <si>
    <t>2018-03-27-13.56.42.816934</t>
  </si>
  <si>
    <t>2018-04-05-09.05.41.332676</t>
  </si>
  <si>
    <t>2018-04-16-09.45.00.796358</t>
  </si>
  <si>
    <t>Gracki</t>
  </si>
  <si>
    <t>Mannarino</t>
  </si>
  <si>
    <t>v4.6-4-2</t>
  </si>
  <si>
    <t>2018-04-28-19.34.00.358113</t>
  </si>
  <si>
    <t>2018-04-28-19.28.59.535258</t>
  </si>
  <si>
    <t>2018-04-28-19.21.53.918690</t>
  </si>
  <si>
    <t>v4.5-4-1</t>
  </si>
  <si>
    <t>784561924B18</t>
  </si>
  <si>
    <t>2018-04-26-11.34.19.057745</t>
  </si>
  <si>
    <t>2018-05-13-14.36.29.992989</t>
  </si>
  <si>
    <t>2018-05-13-13.23.25.540724</t>
  </si>
  <si>
    <t>2018-05-13-13.19.22.751164</t>
  </si>
  <si>
    <t>Roth</t>
  </si>
  <si>
    <t>Daren</t>
  </si>
  <si>
    <t>Naperville</t>
  </si>
  <si>
    <t>KN88800128</t>
  </si>
  <si>
    <t>6014B3114199</t>
  </si>
  <si>
    <t>2018-05-07-19.44.31.354205</t>
  </si>
  <si>
    <t>.</t>
  </si>
  <si>
    <t>`</t>
  </si>
  <si>
    <t>Gen2 New Firmware</t>
  </si>
  <si>
    <t>NIUx New Firmware</t>
  </si>
  <si>
    <t>Daren Roth</t>
  </si>
  <si>
    <t>Kristie L. Dandeneau</t>
  </si>
  <si>
    <t>Woodman</t>
  </si>
  <si>
    <t>KN88800138</t>
  </si>
  <si>
    <t>6014B3135680</t>
  </si>
  <si>
    <t>2018-05-17-18.51.01.414486</t>
  </si>
  <si>
    <t>2018-05-16-17.10.04.668465</t>
  </si>
  <si>
    <t>2018-05-15-16.42.30.205099</t>
  </si>
  <si>
    <t>David Woodman</t>
  </si>
  <si>
    <t>2in1</t>
  </si>
  <si>
    <t>TOTAL</t>
  </si>
  <si>
    <t>RAC</t>
  </si>
  <si>
    <t>2018-05-23-17.12.15.185636</t>
  </si>
  <si>
    <t>2018-05-21-20.49.29.517857</t>
  </si>
  <si>
    <t>Cannava</t>
  </si>
  <si>
    <t>Alameda</t>
  </si>
  <si>
    <t>CA</t>
  </si>
  <si>
    <t>KN88800134</t>
  </si>
  <si>
    <t>v4.5-5-1</t>
  </si>
  <si>
    <t>6014B31147BC</t>
  </si>
  <si>
    <t>2018-05-17-15.34.05.145674</t>
  </si>
  <si>
    <t>Jason Cannava</t>
  </si>
  <si>
    <t>Firmware</t>
  </si>
  <si>
    <t>Last Week</t>
  </si>
  <si>
    <t>Change</t>
  </si>
  <si>
    <t>This Week</t>
  </si>
  <si>
    <t>Summary</t>
  </si>
  <si>
    <t>2018-06-03-15.22.32.754676</t>
  </si>
  <si>
    <t>2018-05-14-13.41.26.212996</t>
  </si>
  <si>
    <t>Model</t>
  </si>
  <si>
    <t>FW</t>
  </si>
  <si>
    <t>FGVH/ENGH</t>
  </si>
  <si>
    <t>PW1MA</t>
  </si>
  <si>
    <t>FGRC/FFRE</t>
  </si>
  <si>
    <t>v*</t>
  </si>
  <si>
    <t>v*/PW3RS</t>
  </si>
  <si>
    <t>FGPC</t>
  </si>
  <si>
    <t>FGAC</t>
  </si>
  <si>
    <t>Identifiers</t>
  </si>
  <si>
    <t>2018-06-08-18.08.57.926401</t>
  </si>
  <si>
    <t>Matt</t>
  </si>
  <si>
    <t>2016-10-27-11.14.48.709725</t>
  </si>
  <si>
    <t>Zhou</t>
  </si>
  <si>
    <t>Jeff</t>
  </si>
  <si>
    <t>KK88890008</t>
  </si>
  <si>
    <t>505BC210A175</t>
  </si>
  <si>
    <t>v4.4-2-0.000</t>
  </si>
  <si>
    <t>2018-06-18-05.45.13.912833</t>
  </si>
  <si>
    <t>KK88890007</t>
  </si>
  <si>
    <t>505BC210A79A</t>
  </si>
  <si>
    <t>2018-06-18-05.26.20.542206</t>
  </si>
  <si>
    <t>2018-06-12-22.16.13.508783</t>
  </si>
  <si>
    <t>Jeff Zhou</t>
  </si>
  <si>
    <t>Original NIU FW Version</t>
  </si>
  <si>
    <t>Zhang</t>
  </si>
  <si>
    <t>Peng</t>
  </si>
  <si>
    <t>KK88890005</t>
  </si>
  <si>
    <t>9822EF4ADDDE</t>
  </si>
  <si>
    <t>2018-07-02-02.15.57.032069</t>
  </si>
  <si>
    <t>Curtis</t>
  </si>
  <si>
    <t>Brent</t>
  </si>
  <si>
    <t>Terrell</t>
  </si>
  <si>
    <t>2018-06-28-06.42.02.250555</t>
  </si>
  <si>
    <t>Peng Zhang</t>
  </si>
  <si>
    <t>Brent Curtis</t>
  </si>
  <si>
    <t>2018-07-11-19.43.46.003056</t>
  </si>
  <si>
    <t>Irvin</t>
  </si>
  <si>
    <t>Marquitta</t>
  </si>
  <si>
    <t>KN88800148</t>
  </si>
  <si>
    <t>6014B31142A2</t>
  </si>
  <si>
    <t>2018-07-10-10.21.42.459733</t>
  </si>
  <si>
    <t>Jul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</si>
</sst>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00000"/>
    <numFmt numFmtId="166" formatCode="mmm\-dd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Microsoft Sans Serif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trike/>
      <sz val="16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16" fillId="0" borderId="34" applyNumberFormat="0" applyFill="0" applyAlignment="0" applyProtection="0"/>
    <xf numFmtId="0" fontId="17" fillId="17" borderId="0" applyNumberFormat="0" applyBorder="0" applyAlignment="0" applyProtection="0"/>
    <xf numFmtId="0" fontId="21" fillId="0" borderId="0"/>
  </cellStyleXfs>
  <cellXfs count="7156">
    <xf numFmtId="0" fontId="0" fillId="0" borderId="0" xfId="0"/>
    <xf numFmtId="0" fontId="2" fillId="3" borderId="2" xfId="0" applyFont="1" applyFill="1" applyBorder="1"/>
    <xf numFmtId="0" fontId="0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1" fillId="2" borderId="22" xfId="0" applyFont="1" applyFill="1" applyBorder="1"/>
    <xf numFmtId="0" fontId="0" fillId="0" borderId="22" xfId="0" applyBorder="1"/>
    <xf numFmtId="0" fontId="0" fillId="7" borderId="22" xfId="0" applyFont="1" applyFill="1" applyBorder="1"/>
    <xf numFmtId="0" fontId="0" fillId="5" borderId="22" xfId="0" applyFill="1" applyBorder="1"/>
    <xf numFmtId="0" fontId="0" fillId="6" borderId="22" xfId="0" applyFill="1" applyBorder="1"/>
    <xf numFmtId="16" fontId="0" fillId="0" borderId="0" xfId="0" applyNumberFormat="1"/>
    <xf numFmtId="0" fontId="1" fillId="0" borderId="15" xfId="0" applyFont="1" applyBorder="1"/>
    <xf numFmtId="0" fontId="0" fillId="6" borderId="15" xfId="0" applyFill="1" applyBorder="1"/>
    <xf numFmtId="16" fontId="0" fillId="0" borderId="19" xfId="0" applyNumberFormat="1" applyBorder="1"/>
    <xf numFmtId="0" fontId="0" fillId="5" borderId="15" xfId="0" applyFill="1" applyBorder="1"/>
    <xf numFmtId="0" fontId="0" fillId="7" borderId="15" xfId="0" applyFill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/>
    <xf numFmtId="0" fontId="0" fillId="0" borderId="0" xfId="0"/>
    <xf numFmtId="0" fontId="4" fillId="2" borderId="27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8" borderId="22" xfId="0" applyFill="1" applyBorder="1"/>
    <xf numFmtId="0" fontId="0" fillId="8" borderId="21" xfId="0" applyFill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8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0" fillId="0" borderId="0" xfId="0"/>
    <xf numFmtId="0" fontId="6" fillId="0" borderId="0" xfId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5" fontId="7" fillId="2" borderId="0" xfId="1" applyNumberFormat="1" applyFont="1" applyFill="1" applyBorder="1" applyAlignment="1">
      <alignment horizontal="center" vertical="center"/>
    </xf>
    <xf numFmtId="0" fontId="0" fillId="0" borderId="0" xfId="0"/>
    <xf numFmtId="0" fontId="6" fillId="0" borderId="0" xfId="1"/>
    <xf numFmtId="0" fontId="0" fillId="0" borderId="0" xfId="0"/>
    <xf numFmtId="0" fontId="4" fillId="0" borderId="12" xfId="0" applyFont="1" applyBorder="1"/>
    <xf numFmtId="0" fontId="0" fillId="0" borderId="29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3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14" xfId="0" applyFont="1" applyBorder="1"/>
    <xf numFmtId="0" fontId="0" fillId="0" borderId="32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/>
    <xf numFmtId="0" fontId="0" fillId="14" borderId="0" xfId="0" applyFill="1"/>
    <xf numFmtId="0" fontId="9" fillId="14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12" fillId="15" borderId="0" xfId="1" applyFont="1" applyFill="1" applyBorder="1" applyAlignment="1">
      <alignment horizontal="center" vertical="center"/>
    </xf>
    <xf numFmtId="165" fontId="12" fillId="15" borderId="0" xfId="1" applyNumberFormat="1" applyFont="1" applyFill="1" applyBorder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0" xfId="0" applyFont="1" applyFill="1" applyBorder="1" applyAlignment="1">
      <alignment horizontal="center"/>
    </xf>
    <xf numFmtId="0" fontId="0" fillId="0" borderId="0" xfId="0"/>
    <xf numFmtId="0" fontId="0" fillId="0" borderId="2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/>
    <xf numFmtId="0" fontId="18" fillId="18" borderId="0" xfId="4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9" borderId="21" xfId="0" applyFill="1" applyBorder="1"/>
    <xf numFmtId="166" fontId="16" fillId="0" borderId="22" xfId="2" applyNumberFormat="1" applyBorder="1"/>
    <xf numFmtId="0" fontId="0" fillId="19" borderId="35" xfId="0" applyFill="1" applyBorder="1"/>
    <xf numFmtId="0" fontId="0" fillId="15" borderId="37" xfId="0" applyFill="1" applyBorder="1"/>
    <xf numFmtId="0" fontId="0" fillId="15" borderId="35" xfId="0" applyFill="1" applyBorder="1"/>
    <xf numFmtId="0" fontId="0" fillId="0" borderId="0" xfId="0"/>
    <xf numFmtId="0" fontId="0" fillId="0" borderId="30" xfId="0" applyBorder="1"/>
    <xf numFmtId="0" fontId="0" fillId="15" borderId="20" xfId="0" applyFill="1" applyBorder="1"/>
    <xf numFmtId="0" fontId="0" fillId="0" borderId="31" xfId="0" applyBorder="1"/>
    <xf numFmtId="0" fontId="0" fillId="15" borderId="38" xfId="0" applyFill="1" applyBorder="1"/>
    <xf numFmtId="0" fontId="0" fillId="0" borderId="33" xfId="0" applyBorder="1"/>
    <xf numFmtId="0" fontId="0" fillId="0" borderId="0" xfId="0"/>
    <xf numFmtId="164" fontId="10" fillId="0" borderId="0" xfId="3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0" fillId="0" borderId="0" xfId="0"/>
    <xf numFmtId="0" fontId="3" fillId="0" borderId="24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4" fillId="0" borderId="7" xfId="0" applyFont="1" applyBorder="1"/>
    <xf numFmtId="0" fontId="4" fillId="0" borderId="43" xfId="0" applyFont="1" applyBorder="1"/>
    <xf numFmtId="0" fontId="4" fillId="0" borderId="44" xfId="0" applyFont="1" applyBorder="1"/>
    <xf numFmtId="0" fontId="4" fillId="0" borderId="45" xfId="0" applyFont="1" applyBorder="1"/>
    <xf numFmtId="0" fontId="0" fillId="0" borderId="46" xfId="0" applyBorder="1"/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0" borderId="24" xfId="0" applyFont="1" applyBorder="1"/>
    <xf numFmtId="0" fontId="3" fillId="0" borderId="47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0" fillId="0" borderId="22" xfId="2" applyFont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7" fillId="0" borderId="0" xfId="3" applyFill="1" applyBorder="1" applyAlignment="1">
      <alignment horizontal="center" vertical="center"/>
    </xf>
    <xf numFmtId="0" fontId="18" fillId="0" borderId="0" xfId="4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18" fillId="0" borderId="0" xfId="4" applyNumberFormat="1" applyFont="1" applyFill="1" applyBorder="1" applyAlignment="1">
      <alignment horizontal="center" vertical="center"/>
    </xf>
    <xf numFmtId="0" fontId="18" fillId="0" borderId="0" xfId="4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8" fillId="0" borderId="0" xfId="4" applyFont="1" applyFill="1" applyAlignment="1">
      <alignment horizontal="center"/>
    </xf>
    <xf numFmtId="0" fontId="17" fillId="0" borderId="0" xfId="3" applyFill="1" applyAlignment="1">
      <alignment horizontal="center"/>
    </xf>
    <xf numFmtId="164" fontId="17" fillId="17" borderId="0" xfId="3" applyNumberForma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14" fillId="15" borderId="0" xfId="0" applyFont="1" applyFill="1" applyAlignment="1">
      <alignment vertical="top" textRotation="90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14" fillId="15" borderId="0" xfId="0" applyFont="1" applyFill="1" applyAlignment="1">
      <alignment vertical="top" textRotation="90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0" xfId="0"/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10" borderId="0" xfId="0" applyFont="1" applyFill="1" applyAlignment="1">
      <alignment horizontal="left" vertical="top" textRotation="90"/>
    </xf>
    <xf numFmtId="0" fontId="3" fillId="13" borderId="0" xfId="0" applyFont="1" applyFill="1" applyAlignment="1">
      <alignment horizontal="center" vertical="top" textRotation="90"/>
    </xf>
    <xf numFmtId="0" fontId="3" fillId="12" borderId="0" xfId="0" applyFont="1" applyFill="1" applyAlignment="1">
      <alignment horizontal="center" vertical="top" textRotation="90"/>
    </xf>
    <xf numFmtId="0" fontId="3" fillId="11" borderId="0" xfId="0" applyFont="1" applyFill="1" applyAlignment="1">
      <alignment horizontal="center" vertical="top" textRotation="90"/>
    </xf>
    <xf numFmtId="0" fontId="0" fillId="0" borderId="32" xfId="0" applyBorder="1" applyAlignment="1">
      <alignment horizontal="center"/>
    </xf>
  </cellXfs>
  <cellStyles count="5">
    <cellStyle name="Bad" xfId="4" builtinId="27"/>
    <cellStyle name="Good" xfId="3" builtinId="26"/>
    <cellStyle name="Heading 3" xfId="2" builtinId="18"/>
    <cellStyle name="Normal" xfId="0" builtinId="0"/>
    <cellStyle name="Normal 2" xfId="1"/>
  </cellStyles>
  <dxfs count="17"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# Connected by Appliance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Report'!$I$25</c:f>
              <c:strCache>
                <c:ptCount val="1"/>
                <c:pt idx="0">
                  <c:v>2-in-1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Report'!$J$25:$W$25</c:f>
              <c:numCache>
                <c:formatCode>General</c:formatCode>
                <c:ptCount val="14"/>
                <c:pt idx="0">
                  <c:v>73</c:v>
                </c:pt>
                <c:pt idx="1">
                  <c:v>70</c:v>
                </c:pt>
                <c:pt idx="2">
                  <c:v>70</c:v>
                </c:pt>
                <c:pt idx="3">
                  <c:v>67</c:v>
                </c:pt>
                <c:pt idx="4">
                  <c:v>64</c:v>
                </c:pt>
                <c:pt idx="5">
                  <c:v>63</c:v>
                </c:pt>
                <c:pt idx="6">
                  <c:v>65</c:v>
                </c:pt>
                <c:pt idx="7">
                  <c:v>65</c:v>
                </c:pt>
                <c:pt idx="8">
                  <c:v>59</c:v>
                </c:pt>
                <c:pt idx="9">
                  <c:v>63</c:v>
                </c:pt>
                <c:pt idx="10">
                  <c:v>66</c:v>
                </c:pt>
                <c:pt idx="11">
                  <c:v>61</c:v>
                </c:pt>
                <c:pt idx="12">
                  <c:v>57</c:v>
                </c:pt>
                <c:pt idx="13">
                  <c:v>59</c:v>
                </c:pt>
              </c:numCache>
            </c:numRef>
          </c:val>
        </c:ser>
        <c:ser>
          <c:idx val="1"/>
          <c:order val="1"/>
          <c:tx>
            <c:strRef>
              <c:f>'Generated Report'!$I$26</c:f>
              <c:strCache>
                <c:ptCount val="1"/>
                <c:pt idx="0">
                  <c:v>Radical Rac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Report'!$J$26:$W$26</c:f>
              <c:numCache>
                <c:formatCode>General</c:formatCode>
                <c:ptCount val="14"/>
                <c:pt idx="0">
                  <c:v>18</c:v>
                </c:pt>
                <c:pt idx="1">
                  <c:v>20</c:v>
                </c:pt>
                <c:pt idx="2">
                  <c:v>17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</c:numCache>
            </c:numRef>
          </c:val>
        </c:ser>
        <c:ser>
          <c:idx val="2"/>
          <c:order val="2"/>
          <c:tx>
            <c:strRef>
              <c:f>'Generated Report'!$I$27</c:f>
              <c:strCache>
                <c:ptCount val="1"/>
                <c:pt idx="0">
                  <c:v>Stromboli 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Report'!$J$27:$W$27</c:f>
              <c:numCache>
                <c:formatCode>General</c:formatCode>
                <c:ptCount val="14"/>
                <c:pt idx="0">
                  <c:v>15</c:v>
                </c:pt>
                <c:pt idx="1">
                  <c:v>13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18</c:v>
                </c:pt>
                <c:pt idx="12">
                  <c:v>21</c:v>
                </c:pt>
                <c:pt idx="13">
                  <c:v>25</c:v>
                </c:pt>
              </c:numCache>
            </c:numRef>
          </c:val>
        </c:ser>
        <c:ser>
          <c:idx val="3"/>
          <c:order val="3"/>
          <c:tx>
            <c:strRef>
              <c:f>'Generated Report'!$I$28</c:f>
              <c:strCache>
                <c:ptCount val="1"/>
                <c:pt idx="0">
                  <c:v>Dehum 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Report'!$J$28:$W$28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31632"/>
        <c:axId val="158932416"/>
      </c:barChart>
      <c:lineChart>
        <c:grouping val="standard"/>
        <c:varyColors val="0"/>
        <c:ser>
          <c:idx val="4"/>
          <c:order val="4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Report'!$J$31:$W$31</c:f>
              <c:numCache>
                <c:formatCode>General</c:formatCode>
                <c:ptCount val="14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31632"/>
        <c:axId val="158932416"/>
      </c:lineChart>
      <c:dateAx>
        <c:axId val="158931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2416"/>
        <c:crosses val="autoZero"/>
        <c:auto val="1"/>
        <c:lblOffset val="100"/>
        <c:baseTimeUnit val="days"/>
      </c:dateAx>
      <c:valAx>
        <c:axId val="15893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 Connected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'Generated Report'!$I$32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Report'!$J$32:$BB$32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'Generated Report'!$I$33</c:f>
              <c:strCache>
                <c:ptCount val="1"/>
                <c:pt idx="0">
                  <c:v>Total Connected</c:v>
                </c:pt>
              </c:strCache>
            </c:strRef>
          </c:tx>
          <c:spPr>
            <a:solidFill>
              <a:srgbClr val="FF0000">
                <a:alpha val="25000"/>
              </a:srgb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Report'!$J$33:$BB$33</c:f>
              <c:numCache>
                <c:formatCode>General</c:formatCode>
                <c:ptCount val="45"/>
                <c:pt idx="0">
                  <c:v>106</c:v>
                </c:pt>
                <c:pt idx="1">
                  <c:v>103</c:v>
                </c:pt>
                <c:pt idx="2">
                  <c:v>98</c:v>
                </c:pt>
                <c:pt idx="3">
                  <c:v>100</c:v>
                </c:pt>
                <c:pt idx="4">
                  <c:v>96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88</c:v>
                </c:pt>
                <c:pt idx="9">
                  <c:v>86</c:v>
                </c:pt>
                <c:pt idx="10">
                  <c:v>87</c:v>
                </c:pt>
                <c:pt idx="11">
                  <c:v>95</c:v>
                </c:pt>
                <c:pt idx="12">
                  <c:v>96</c:v>
                </c:pt>
                <c:pt idx="13">
                  <c:v>99</c:v>
                </c:pt>
                <c:pt idx="14">
                  <c:v>98</c:v>
                </c:pt>
                <c:pt idx="15">
                  <c:v>92</c:v>
                </c:pt>
                <c:pt idx="16">
                  <c:v>92</c:v>
                </c:pt>
                <c:pt idx="17">
                  <c:v>90</c:v>
                </c:pt>
                <c:pt idx="18">
                  <c:v>88</c:v>
                </c:pt>
                <c:pt idx="19">
                  <c:v>87</c:v>
                </c:pt>
                <c:pt idx="20">
                  <c:v>88</c:v>
                </c:pt>
                <c:pt idx="21">
                  <c:v>82</c:v>
                </c:pt>
                <c:pt idx="22">
                  <c:v>85</c:v>
                </c:pt>
                <c:pt idx="23">
                  <c:v>81</c:v>
                </c:pt>
                <c:pt idx="24">
                  <c:v>82</c:v>
                </c:pt>
                <c:pt idx="25">
                  <c:v>86</c:v>
                </c:pt>
                <c:pt idx="26">
                  <c:v>90</c:v>
                </c:pt>
                <c:pt idx="27">
                  <c:v>92</c:v>
                </c:pt>
                <c:pt idx="28">
                  <c:v>86</c:v>
                </c:pt>
                <c:pt idx="29">
                  <c:v>83</c:v>
                </c:pt>
                <c:pt idx="30">
                  <c:v>80</c:v>
                </c:pt>
                <c:pt idx="31">
                  <c:v>80</c:v>
                </c:pt>
                <c:pt idx="32">
                  <c:v>82</c:v>
                </c:pt>
                <c:pt idx="33">
                  <c:v>80</c:v>
                </c:pt>
                <c:pt idx="34">
                  <c:v>75</c:v>
                </c:pt>
                <c:pt idx="35">
                  <c:v>79</c:v>
                </c:pt>
                <c:pt idx="36">
                  <c:v>75</c:v>
                </c:pt>
                <c:pt idx="37">
                  <c:v>79</c:v>
                </c:pt>
                <c:pt idx="38">
                  <c:v>73</c:v>
                </c:pt>
                <c:pt idx="39">
                  <c:v>75</c:v>
                </c:pt>
                <c:pt idx="40">
                  <c:v>74</c:v>
                </c:pt>
                <c:pt idx="41">
                  <c:v>71</c:v>
                </c:pt>
                <c:pt idx="42">
                  <c:v>78</c:v>
                </c:pt>
                <c:pt idx="43">
                  <c:v>79</c:v>
                </c:pt>
                <c:pt idx="44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58929280"/>
        <c:axId val="158935552"/>
      </c:barChart>
      <c:lineChart>
        <c:grouping val="standard"/>
        <c:varyColors val="0"/>
        <c:ser>
          <c:idx val="0"/>
          <c:order val="0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Report'!$J$31:$BB$31</c:f>
              <c:numCache>
                <c:formatCode>General</c:formatCode>
                <c:ptCount val="45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29280"/>
        <c:axId val="158935552"/>
      </c:lineChart>
      <c:dateAx>
        <c:axId val="1589292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5552"/>
        <c:crosses val="autoZero"/>
        <c:auto val="1"/>
        <c:lblOffset val="100"/>
        <c:baseTimeUnit val="days"/>
      </c:dateAx>
      <c:valAx>
        <c:axId val="1589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29280"/>
        <c:crosses val="autoZero"/>
        <c:crossBetween val="between"/>
      </c:valAx>
      <c:spPr>
        <a:solidFill>
          <a:schemeClr val="bg1"/>
        </a:solidFill>
        <a:ln w="28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u="sng"/>
              <a:t>Connectivity by Firmware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Report'!$I$65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Report'!$J$65:$M$65</c:f>
              <c:numCache>
                <c:formatCode>General</c:formatCode>
                <c:ptCount val="4"/>
                <c:pt idx="0">
                  <c:v>0</c:v>
                </c:pt>
                <c:pt idx="1">
                  <c:v>9</c:v>
                </c:pt>
                <c:pt idx="2">
                  <c:v>3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'Generated Report'!$I$66</c:f>
              <c:strCache>
                <c:ptCount val="1"/>
                <c:pt idx="0">
                  <c:v>v4.5-5-1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Report'!$J$66:$M$66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'Generated Report'!$I$67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Report'!$J$67:$M$67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'Generated Report'!$I$68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Report'!$J$68:$M$68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Report'!$I$69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Report'!$J$69:$M$69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ser>
          <c:idx val="5"/>
          <c:order val="5"/>
          <c:tx>
            <c:strRef>
              <c:f>'Generated Report'!$I$70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Report'!$J$70:$M$70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'Generated Report'!$I$71</c:f>
              <c:strCache>
                <c:ptCount val="1"/>
                <c:pt idx="0">
                  <c:v>PW3RS017_161005a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Report'!$J$71:$M$71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'Generated Report'!$I$72</c:f>
              <c:strCache>
                <c:ptCount val="1"/>
                <c:pt idx="0">
                  <c:v>PW1MA079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Report'!$J$72:$M$72</c:f>
              <c:numCache>
                <c:formatCode>General</c:formatCode>
                <c:ptCount val="4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'Generated Report'!$I$73</c:f>
              <c:strCache>
                <c:ptCount val="1"/>
                <c:pt idx="0">
                  <c:v>PW1MA076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Report'!$J$73:$M$73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215520"/>
        <c:axId val="380217088"/>
      </c:barChart>
      <c:catAx>
        <c:axId val="3802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0217088"/>
        <c:crosses val="autoZero"/>
        <c:auto val="1"/>
        <c:lblAlgn val="ctr"/>
        <c:lblOffset val="100"/>
        <c:noMultiLvlLbl val="0"/>
      </c:catAx>
      <c:valAx>
        <c:axId val="3802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021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0" u="sng"/>
              <a:t>Connectivity</a:t>
            </a:r>
            <a:r>
              <a:rPr lang="en-US" sz="1800" b="0" u="sng" baseline="0"/>
              <a:t> by Appliance</a:t>
            </a:r>
            <a:endParaRPr lang="en-US" sz="1800" b="0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'Generated Report'!$I$25:$I$28</c:f>
              <c:strCache>
                <c:ptCount val="4"/>
                <c:pt idx="0">
                  <c:v>2-in-1 Total</c:v>
                </c:pt>
                <c:pt idx="1">
                  <c:v>Radical Rac Total</c:v>
                </c:pt>
                <c:pt idx="2">
                  <c:v>Stromboli Total</c:v>
                </c:pt>
                <c:pt idx="3">
                  <c:v>Dehum Total</c:v>
                </c:pt>
              </c:strCache>
            </c:strRef>
          </c:cat>
          <c:val>
            <c:numRef>
              <c:f>'Generated Report'!$BI$25:$BI$28</c:f>
              <c:numCache>
                <c:formatCode>General</c:formatCode>
                <c:ptCount val="4"/>
                <c:pt idx="0">
                  <c:v>43</c:v>
                </c:pt>
                <c:pt idx="1">
                  <c:v>14</c:v>
                </c:pt>
                <c:pt idx="2">
                  <c:v>5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Report'!$I$43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'Generated Report'!$BC$43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'Generated Report'!$I$44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'Generated Report'!$BC$44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'Generated Report'!$I$45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'Generated Report'!$BC$45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'Generated Report'!$I$46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'Generated Report'!$BC$46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Report'!$I$48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'Generated Report'!$BC$48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221008"/>
        <c:axId val="380215912"/>
      </c:barChart>
      <c:catAx>
        <c:axId val="38022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5912"/>
        <c:crosses val="autoZero"/>
        <c:auto val="1"/>
        <c:lblAlgn val="ctr"/>
        <c:lblOffset val="100"/>
        <c:noMultiLvlLbl val="0"/>
      </c:catAx>
      <c:valAx>
        <c:axId val="38021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134031</xdr:colOff>
      <xdr:row>153</xdr:row>
      <xdr:rowOff>15647</xdr:rowOff>
    </xdr:from>
    <xdr:to>
      <xdr:col>31</xdr:col>
      <xdr:colOff>404813</xdr:colOff>
      <xdr:row>195</xdr:row>
      <xdr:rowOff>91846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33338</xdr:colOff>
      <xdr:row>109</xdr:row>
      <xdr:rowOff>23812</xdr:rowOff>
    </xdr:from>
    <xdr:to>
      <xdr:col>32</xdr:col>
      <xdr:colOff>268742</xdr:colOff>
      <xdr:row>152</xdr:row>
      <xdr:rowOff>187098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7</xdr:col>
      <xdr:colOff>152400</xdr:colOff>
      <xdr:row>32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14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7</xdr:col>
      <xdr:colOff>152400</xdr:colOff>
      <xdr:row>52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365760</xdr:rowOff>
    </xdr:from>
    <xdr:ext cx="184731" cy="254557"/>
    <xdr:sp macro="" textlink="">
      <xdr:nvSpPr>
        <xdr:cNvPr id="2" name="TextBox 1"/>
        <xdr:cNvSpPr txBox="1"/>
      </xdr:nvSpPr>
      <xdr:spPr>
        <a:xfrm>
          <a:off x="4114800" y="308038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4"/>
  <sheetViews>
    <sheetView tabSelected="1" zoomScale="85" zoomScaleNormal="85" workbookViewId="0">
      <pane xSplit="9" ySplit="7" topLeftCell="J44" activePane="bottomRight" state="frozen"/>
      <selection pane="topRight" activeCell="I1" sqref="I1"/>
      <selection pane="bottomLeft" activeCell="A7" sqref="A7"/>
      <selection pane="bottomRight" activeCell="K76" sqref="K76"/>
    </sheetView>
  </sheetViews>
  <sheetFormatPr defaultRowHeight="15" x14ac:dyDescent="0.25"/>
  <cols>
    <col min="1" max="7" width="9.140625" style="73"/>
    <col min="8" max="8" width="10.42578125" customWidth="1"/>
    <col min="9" max="9" width="21.140625" bestFit="1" customWidth="1"/>
    <col min="10" max="10" width="14.140625" bestFit="1" customWidth="1"/>
    <col min="11" max="11" width="15.140625" bestFit="1" customWidth="1"/>
    <col min="12" max="12" width="15.5703125" bestFit="1" customWidth="1"/>
    <col min="13" max="13" width="8.85546875" customWidth="1"/>
    <col min="14" max="14" width="11" customWidth="1"/>
    <col min="15" max="15" width="12.85546875" bestFit="1" customWidth="1"/>
    <col min="16" max="16" width="9.5703125" customWidth="1"/>
    <col min="17" max="17" width="10.7109375" customWidth="1"/>
    <col min="18" max="18" width="11.42578125" customWidth="1"/>
    <col min="19" max="19" width="10" customWidth="1"/>
    <col min="20" max="20" width="9.42578125" customWidth="1"/>
    <col min="21" max="22" width="10.140625" customWidth="1"/>
    <col min="55" max="55" width="9.140625" style="168"/>
    <col min="56" max="56" width="9.140625" style="187"/>
    <col min="57" max="57" width="9.140625" style="227"/>
    <col min="58" max="58" width="9.140625" style="229"/>
    <col min="59" max="59" width="9.140625" style="233" customWidth="1"/>
    <col min="60" max="60" width="9.140625" style="234" customWidth="1"/>
    <col min="61" max="61" width="9.140625" style="235" customWidth="1"/>
  </cols>
  <sheetData>
    <row r="1" spans="2:62" s="73" customFormat="1" ht="15.75" thickBot="1" x14ac:dyDescent="0.3">
      <c r="G1" s="135"/>
      <c r="BC1" s="168"/>
      <c r="BD1" s="187"/>
      <c r="BE1" s="227"/>
      <c r="BF1" s="229"/>
      <c r="BG1" s="233"/>
      <c r="BH1" s="234"/>
      <c r="BI1" s="235"/>
    </row>
    <row r="2" spans="2:62" ht="16.5" thickBot="1" x14ac:dyDescent="0.3">
      <c r="C2" s="7141" t="s">
        <v>513</v>
      </c>
      <c r="D2" s="7142"/>
      <c r="E2" s="41">
        <f>MAX('Current Report'!$B:$B)</f>
        <v>79</v>
      </c>
      <c r="G2" s="135"/>
    </row>
    <row r="3" spans="2:62" ht="15.75" thickBot="1" x14ac:dyDescent="0.3"/>
    <row r="4" spans="2:62" ht="21" x14ac:dyDescent="0.25">
      <c r="B4" s="7144" t="s">
        <v>486</v>
      </c>
      <c r="C4" s="7145"/>
      <c r="D4" s="7146" t="s">
        <v>488</v>
      </c>
      <c r="E4" s="7147"/>
      <c r="F4" s="7147"/>
      <c r="G4" s="7148"/>
      <c r="H4" s="7132" t="s">
        <v>501</v>
      </c>
      <c r="I4" s="7149"/>
    </row>
    <row r="5" spans="2:62" ht="21" x14ac:dyDescent="0.35">
      <c r="B5" s="10"/>
      <c r="C5" s="11"/>
      <c r="D5" s="7134" t="s">
        <v>487</v>
      </c>
      <c r="E5" s="7135"/>
      <c r="F5" s="7134" t="s">
        <v>485</v>
      </c>
      <c r="G5" s="7135"/>
      <c r="H5" s="11"/>
      <c r="I5" s="12"/>
      <c r="S5" s="71"/>
      <c r="T5" s="71"/>
      <c r="AZ5" s="66"/>
      <c r="BA5" s="66"/>
      <c r="BB5" s="66"/>
      <c r="BC5"/>
      <c r="BD5"/>
    </row>
    <row r="6" spans="2:62" ht="21" x14ac:dyDescent="0.35">
      <c r="B6" s="13" t="s">
        <v>499</v>
      </c>
      <c r="C6" s="14" t="s">
        <v>500</v>
      </c>
      <c r="D6" s="15" t="s">
        <v>499</v>
      </c>
      <c r="E6" s="15" t="s">
        <v>500</v>
      </c>
      <c r="F6" s="15" t="s">
        <v>499</v>
      </c>
      <c r="G6" s="15" t="s">
        <v>500</v>
      </c>
      <c r="H6" s="23" t="s">
        <v>499</v>
      </c>
      <c r="I6" s="16" t="s">
        <v>500</v>
      </c>
      <c r="S6" s="71"/>
      <c r="T6" s="71"/>
      <c r="AZ6" s="66"/>
      <c r="BA6" s="66"/>
      <c r="BB6" s="66"/>
      <c r="BC6" s="135"/>
      <c r="BD6" s="135"/>
      <c r="BE6" s="135"/>
      <c r="BF6" s="135"/>
      <c r="BG6" s="135"/>
      <c r="BH6" s="135"/>
      <c r="BI6" s="135"/>
    </row>
    <row r="7" spans="2:62" ht="21.75" thickBot="1" x14ac:dyDescent="0.4">
      <c r="B7" s="17">
        <f>COUNTIFS('Current Report'!$H:$H,"PW1MA079*")+COUNTIFS('Current Report'!$H:$H,"PW1MA076*")</f>
        <v>43</v>
      </c>
      <c r="C7" s="18">
        <f>(COUNTIF('Current Report'!$H:$H,"PW1MA*")+COUNTIF('Current Report'!$H:$H,"PW3MA*"))-B7</f>
        <v>0</v>
      </c>
      <c r="D7" s="18">
        <f>COUNTIFS('Current Report'!$H:$H,"v4.6-4-2",'Current Report'!$I:$I,"FGRC*")</f>
        <v>9</v>
      </c>
      <c r="E7" s="18">
        <f>(COUNTIFS('Current Report'!$H:$H,"v*",'Current Report'!$I:$I,"FGRC*")+COUNTIFS('Current Report'!$H:$H,"PW3RS*"))-D7</f>
        <v>1</v>
      </c>
      <c r="F7" s="18">
        <f>COUNTIFS('Current Report'!$H:$H,"PW1RS*")</f>
        <v>3</v>
      </c>
      <c r="G7" s="18">
        <f>COUNTIFS('Current Report'!$H:$H,"PW1RS*")-F7</f>
        <v>0</v>
      </c>
      <c r="H7" s="18">
        <f>COUNTIFS('Current Report'!$H:$H,"v4.6-4-2",'Current Report'!$I:$I,"FGPC*")</f>
        <v>3</v>
      </c>
      <c r="I7" s="19">
        <f>COUNTIFS('Current Report'!$I:$I,"FGPC*")-H7</f>
        <v>2</v>
      </c>
      <c r="AZ7" s="66"/>
      <c r="BA7" s="66"/>
      <c r="BB7" s="66"/>
      <c r="BC7" s="135"/>
      <c r="BD7" s="135"/>
      <c r="BE7" s="135"/>
      <c r="BF7" s="135"/>
      <c r="BG7" s="135"/>
      <c r="BH7" s="135"/>
      <c r="BI7" s="135"/>
    </row>
    <row r="8" spans="2:62" ht="21" x14ac:dyDescent="0.25">
      <c r="B8" s="7140" t="s">
        <v>1200</v>
      </c>
      <c r="C8" s="7137"/>
      <c r="E8" s="161"/>
      <c r="M8" s="187"/>
      <c r="N8" s="187"/>
      <c r="O8" s="187"/>
      <c r="P8" s="187"/>
      <c r="Q8" s="187"/>
      <c r="R8" s="187"/>
    </row>
    <row r="9" spans="2:62" ht="21" x14ac:dyDescent="0.35">
      <c r="B9" s="10"/>
      <c r="C9" s="12"/>
      <c r="M9" s="187"/>
      <c r="N9" s="187"/>
      <c r="O9" s="187"/>
      <c r="P9" s="187"/>
      <c r="Q9" s="187"/>
      <c r="R9" s="187"/>
    </row>
    <row r="10" spans="2:62" ht="21" x14ac:dyDescent="0.25">
      <c r="B10" s="13" t="s">
        <v>499</v>
      </c>
      <c r="C10" s="16" t="s">
        <v>500</v>
      </c>
      <c r="D10" s="182"/>
      <c r="I10" t="s">
        <v>1487</v>
      </c>
      <c r="M10" s="187"/>
      <c r="N10" s="187"/>
      <c r="O10" s="187"/>
      <c r="P10" s="187"/>
      <c r="Q10" s="187"/>
      <c r="R10" s="187"/>
      <c r="BA10" s="164" t="s">
        <v>1050</v>
      </c>
      <c r="BB10" s="167" t="s">
        <v>1050</v>
      </c>
      <c r="BC10" s="227" t="s">
        <v>1050</v>
      </c>
      <c r="BD10" s="227" t="s">
        <v>1050</v>
      </c>
      <c r="BE10" s="227" t="s">
        <v>1050</v>
      </c>
      <c r="BF10" s="230" t="s">
        <v>1050</v>
      </c>
      <c r="BG10" s="233" t="s">
        <v>1050</v>
      </c>
      <c r="BH10" s="234" t="s">
        <v>1050</v>
      </c>
      <c r="BI10" s="235" t="s">
        <v>1050</v>
      </c>
    </row>
    <row r="11" spans="2:62" ht="21.75" thickBot="1" x14ac:dyDescent="0.4">
      <c r="B11" s="17">
        <f>COUNTIFS('Current Report'!$H:$H,"v4.6-4-2",'Current Report'!$I:$I,"FGAC*")</f>
        <v>14</v>
      </c>
      <c r="C11" s="19">
        <f>COUNTIFS('Current Report'!$I:$I,"FGAC*")-B11</f>
        <v>4</v>
      </c>
      <c r="I11" t="s">
        <v>1488</v>
      </c>
      <c r="M11" s="187"/>
      <c r="N11" s="187"/>
      <c r="O11" s="187"/>
      <c r="P11" s="187"/>
      <c r="Q11" s="187"/>
      <c r="R11" s="187"/>
      <c r="AT11" s="162"/>
      <c r="AU11" s="162" t="s">
        <v>1257</v>
      </c>
      <c r="AV11" s="162" t="s">
        <v>1257</v>
      </c>
      <c r="AW11" s="162" t="s">
        <v>1257</v>
      </c>
      <c r="AX11" s="162" t="s">
        <v>1257</v>
      </c>
      <c r="AY11" s="162" t="s">
        <v>1257</v>
      </c>
      <c r="AZ11" s="162" t="s">
        <v>1469</v>
      </c>
      <c r="BA11" s="162" t="s">
        <v>1469</v>
      </c>
      <c r="BB11" s="167" t="s">
        <v>1469</v>
      </c>
      <c r="BC11" s="168" t="s">
        <v>1469</v>
      </c>
      <c r="BD11" s="187" t="s">
        <v>1469</v>
      </c>
      <c r="BE11" s="227" t="s">
        <v>1469</v>
      </c>
      <c r="BF11" s="230" t="s">
        <v>1469</v>
      </c>
      <c r="BG11" s="233" t="s">
        <v>1469</v>
      </c>
      <c r="BH11" s="234" t="s">
        <v>1469</v>
      </c>
      <c r="BI11" s="235" t="s">
        <v>1469</v>
      </c>
    </row>
    <row r="12" spans="2:62" ht="15.75" thickBot="1" x14ac:dyDescent="0.3">
      <c r="J12" s="33">
        <v>42933</v>
      </c>
      <c r="K12" s="33">
        <v>42940</v>
      </c>
      <c r="L12" s="33">
        <v>42947</v>
      </c>
      <c r="M12" s="33">
        <v>42954</v>
      </c>
      <c r="N12" s="33">
        <v>42961</v>
      </c>
      <c r="O12" s="33">
        <v>42968</v>
      </c>
      <c r="P12" s="33">
        <v>42975</v>
      </c>
      <c r="Q12" s="33">
        <v>42982</v>
      </c>
      <c r="R12" s="33">
        <v>42989</v>
      </c>
      <c r="S12" s="33">
        <v>42996</v>
      </c>
      <c r="T12" s="33">
        <v>43003</v>
      </c>
      <c r="U12" s="33">
        <v>43010</v>
      </c>
      <c r="V12" s="33">
        <v>43017</v>
      </c>
      <c r="W12" s="33">
        <v>43024</v>
      </c>
      <c r="X12" s="33">
        <v>43031</v>
      </c>
      <c r="Y12" s="33">
        <v>43038</v>
      </c>
      <c r="Z12" s="33">
        <v>43045</v>
      </c>
      <c r="AA12" s="33">
        <v>43052</v>
      </c>
      <c r="AB12" s="33">
        <v>43059</v>
      </c>
      <c r="AC12" s="33">
        <v>43066</v>
      </c>
      <c r="AD12" s="33">
        <v>43073</v>
      </c>
      <c r="AE12" s="33">
        <v>43080</v>
      </c>
      <c r="AF12" s="33">
        <v>43087</v>
      </c>
      <c r="AG12" s="33">
        <v>43094</v>
      </c>
      <c r="AH12" s="33">
        <v>43101</v>
      </c>
      <c r="AI12" s="33">
        <v>43108</v>
      </c>
      <c r="AJ12" s="33">
        <v>43115</v>
      </c>
      <c r="AK12" s="33">
        <v>43122</v>
      </c>
      <c r="AL12" s="33">
        <v>43129</v>
      </c>
      <c r="AM12" s="33">
        <v>43136</v>
      </c>
      <c r="AN12" s="33">
        <v>43143</v>
      </c>
      <c r="AO12" s="33">
        <v>43150</v>
      </c>
      <c r="AP12" s="33">
        <v>43157</v>
      </c>
      <c r="AQ12" s="33">
        <v>43164</v>
      </c>
      <c r="AR12" s="33">
        <v>43171</v>
      </c>
      <c r="AS12" s="33">
        <v>43178</v>
      </c>
      <c r="AT12" s="33">
        <v>43185</v>
      </c>
      <c r="AU12" s="33">
        <v>43192</v>
      </c>
      <c r="AV12" s="33">
        <v>43199</v>
      </c>
      <c r="AW12" s="33">
        <v>43206</v>
      </c>
      <c r="AX12" s="33">
        <v>43213</v>
      </c>
      <c r="AY12" s="33">
        <v>43222</v>
      </c>
      <c r="AZ12" s="33">
        <v>43229</v>
      </c>
      <c r="BA12" s="33">
        <v>43234</v>
      </c>
      <c r="BB12" s="33">
        <v>43241</v>
      </c>
      <c r="BC12" s="33">
        <v>43248</v>
      </c>
      <c r="BD12" s="33">
        <v>43255</v>
      </c>
      <c r="BE12" s="33">
        <v>43262</v>
      </c>
      <c r="BF12" s="33">
        <v>43269</v>
      </c>
      <c r="BG12" s="33">
        <v>43276</v>
      </c>
      <c r="BH12" s="33">
        <v>43283</v>
      </c>
      <c r="BI12" s="33">
        <v>43290</v>
      </c>
      <c r="BJ12" t="s">
        <v>1560</v>
      </c>
    </row>
    <row r="13" spans="2:62" ht="15.75" thickBot="1" x14ac:dyDescent="0.3">
      <c r="I13" s="32" t="s">
        <v>502</v>
      </c>
      <c r="J13" s="36">
        <f>SUM(COUNTIFS('July 17'!$G:$G,"PW1MA076",'July 17'!$H:$H,"ENGH21F7RW0")+COUNTIFS('July 17'!$G:$G,"PW1MA076",'July 17'!$H:$H,"FGFH21F7RF")+COUNTIFS('July 17'!$G:$G,"PW1MA076",'July 17'!$H:$H,"FGVH2177TF0")+COUNTIFS('July 17'!$G:$G,"PW1MA076",'July 17'!$H:$H,"FGVH2177TW0")+COUNTIFS('July 17'!$G:$G,"PW1MA076",'July 17'!$H:$H,"FGVH21F7RW")+COUNTIFS('July 17'!$G:$G,"PW1MA077"))+COUNTIFS('July 17'!$G:$G, "PW1MA078")</f>
        <v>71</v>
      </c>
      <c r="K13" s="36">
        <f>SUM(COUNTIFS('July 24'!$G:$G,"PW1MA076",'July 24'!$H:$H,"ENGH21F7RW0")+COUNTIFS('July 24'!$G:$G,"PW1MA076",'July 24'!$H:$H,"FGFH21F7RF")+COUNTIFS('July 24'!$G:$G,"PW1MA076",'July 24'!$H:$H,"FGVH2177TF0")+COUNTIFS('July 24'!$G:$G,"PW1MA076",'July 24'!$H:$H,"FGVH2177TW0")+COUNTIFS('July 24'!$G:$G,"PW1MA076",'July 24'!$H:$H,"FGVH21F7RW")+COUNTIFS('July 24'!$G:$G,"PW1MA077"))+COUNTIFS('July 24'!$G:$G, "PW1MA078")</f>
        <v>68</v>
      </c>
      <c r="L13" s="36">
        <f>SUM(COUNTIFS('July 31'!$G:$G,"PW1MA076",'July 31'!$H:$H,"ENGH21F7RW0")+COUNTIFS('July 31'!$G:$G,"PW1MA076",'July 31'!$H:$H,"FGFH21F7RF")+COUNTIFS('July 31'!$G:$G,"PW1MA076",'July 31'!$H:$H,"FGVH2177TF0")+COUNTIFS('July 31'!$G:$G,"PW1MA076",'July 31'!$H:$H,"FGVH2177TW0")+COUNTIFS('July 31'!$G:$G,"PW1MA076",'July 31'!$H:$H,"FGVH21F7RW")+COUNTIFS('July 31'!$G:$G,"PW1MA077"))+COUNTIFS('July 31'!$G:$G, "PW1MA078")</f>
        <v>68</v>
      </c>
      <c r="M13" s="36">
        <f>SUM(COUNTIFS('Aug 7'!$G:$G,"PW1MA076",'Aug 7'!$H:$H,"ENGH21F7RW0")+COUNTIFS('Aug 7'!$G:$G,"PW1MA076",'Aug 7'!$H:$H,"FGFH21F7RF")+COUNTIFS('Aug 7'!$G:$G,"PW1MA076",'Aug 7'!$H:$H,"FGVH2177TF0")+COUNTIFS('Aug 7'!$G:$G,"PW1MA076",'Aug 7'!$H:$H,"FGVH2177TW0")+COUNTIFS('Aug 7'!$G:$G,"PW1MA076",'Aug 7'!$H:$H,"FGVH21F7RW")+COUNTIFS('Aug 7'!$G:$G,"PW1MA077"))+COUNTIFS('Aug 7'!$G:$G, "PW1MA078")</f>
        <v>65</v>
      </c>
      <c r="N13" s="36">
        <f>SUM(COUNTIFS('Aug 14'!$G:$G,"PW1MA076",'Aug 14'!$H:$H,"ENGH21F7RW0")+COUNTIFS('Aug 14'!$G:$G,"PW1MA076",'Aug 14'!$H:$H,"FGFH21F7RF")+COUNTIFS('Aug 14'!$G:$G,"PW1MA076",'Aug 14'!$H:$H,"FGVH2177TF0")+COUNTIFS('Aug 14'!$G:$G,"PW1MA076",'Aug 14'!$H:$H,"FGVH2177TW0")+COUNTIFS('Aug 14'!$G:$G,"PW1MA076",'Aug 14'!$H:$H,"FGVH21F7RW")+COUNTIFS('Aug 14'!$G:$G,"PW1MA077"))+COUNTIFS('Aug 14'!$G:$G, "PW1MA078")</f>
        <v>63</v>
      </c>
      <c r="O13" s="36">
        <f>SUM(COUNTIFS('Aug 21'!$G:$G,"PW1MA076",'Aug 21'!$H:$H,"ENGH21F7RW0")+COUNTIFS('Aug 21'!$G:$G,"PW1MA076",'Aug 21'!$H:$H,"FGFH21F7RF")+COUNTIFS('Aug 21'!$G:$G,"PW1MA076",'Aug 21'!$H:$H,"FGVH2177TF0")+COUNTIFS('Aug 21'!$G:$G,"PW1MA076",'Aug 21'!$H:$H,"FGVH2177TW0")+COUNTIFS('Aug 21'!$G:$G,"PW1MA076",'Aug 21'!$H:$H,"FGVH21F7RW")+COUNTIFS('Aug 21'!$G:$G,"PW1MA077"))+COUNTIFS('Aug 21'!$G:$G, "PW1MA078")</f>
        <v>62</v>
      </c>
      <c r="P13" s="36">
        <f>SUM(COUNTIFS('Aug 28'!$G:$G,"PW1MA076",'Aug 28'!$H:$H,"ENGH21F7RW0")+COUNTIFS('Aug 28'!$G:$G,"PW1MA076",'Aug 28'!$H:$H,"FGFH21F7RF")+COUNTIFS('Aug 28'!$G:$G,"PW1MA076",'Aug 28'!$H:$H,"FGVH2177TF0")+COUNTIFS('Aug 28'!$G:$G,"PW1MA076",'Aug 28'!$H:$H,"FGVH2177TW0")+COUNTIFS('Aug 28'!$G:$G,"PW1MA076",'Aug 28'!$H:$H,"FGVH21F7RW")+COUNTIFS('Aug 28'!$G:$G,"PW1MA077"))+COUNTIFS('Aug 28'!$G:$G, "PW1MA078")+COUNTIFS('Aug 28'!$G:$G,"PW1MA079")</f>
        <v>65</v>
      </c>
      <c r="Q13" s="36">
        <f>SUM(COUNTIFS('Sep 4'!$G:$G,"PW1MA076",'Sep 4'!$H:$H,"ENGH21F7RW0")+COUNTIFS('Sep 4'!$G:$G,"PW1MA076",'Sep 4'!$H:$H,"FGFH21F7RF")+COUNTIFS('Sep 4'!$G:$G,"PW1MA076",'Sep 4'!$H:$H,"FGVH2177TF0")+COUNTIFS('Sep 4'!$G:$G,"PW1MA076",'Sep 4'!$H:$H,"FGVH2177TW0")+COUNTIFS('Sep 4'!$G:$G,"PW1MA076",'Sep 4'!$H:$H,"FGVH21F7RW")+COUNTIFS('Sep 4'!$G:$G,"PW1MA077"))+COUNTIFS('Sep 4'!$G:$G, "PW1MA078")+COUNTIFS('Sep 4'!$G:$G,"PW1MA079")</f>
        <v>65</v>
      </c>
      <c r="R13" s="36">
        <f>SUM(COUNTIFS('Sep 11'!$G:$G,"PW1MA076",'Sep 11'!$H:$H,"ENGH21F7RW0")+COUNTIFS('Sep 11'!$G:$G,"PW1MA076",'Sep 11'!$H:$H,"FGFH21F7RF")+COUNTIFS('Sep 11'!$G:$G,"PW1MA076",'Sep 11'!$H:$H,"FGVH2177TF0")+COUNTIFS('Sep 11'!$G:$G,"PW1MA076",'Sep 11'!$H:$H,"FGVH2177TW0")+COUNTIFS('Sep 11'!$G:$G,"PW1MA076",'Sep 11'!$H:$H,"FGVH21F7RW")+COUNTIFS('Sep 11'!$G:$G,"PW1MA077"))+COUNTIFS('Sep 11'!$G:$G, "PW1MA078")+COUNTIFS('Sep 11'!$G:$G,"PW1MA079")</f>
        <v>59</v>
      </c>
      <c r="S13" s="36">
        <f>SUM(COUNTIFS('Sep 18'!$G:$G,"PW1MA076",'Sep 18'!$H:$H,"ENGH21F7RW0")+COUNTIFS('Sep 18'!$G:$G,"PW1MA076",'Sep 18'!$H:$H,"FGFH21F7RF")+COUNTIFS('Sep 18'!$G:$G,"PW1MA076",'Sep 18'!$H:$H,"FGVH2177TF0")+COUNTIFS('Sep 18'!$G:$G,"PW1MA076",'Sep 18'!$H:$H,"FGVH2177TW0")+COUNTIFS('Sep 18'!$G:$G,"PW1MA076",'Sep 18'!$H:$H,"FGVH21F7RW")+COUNTIFS('Sep 18'!$G:$G,"PW1MA077"))+COUNTIFS('Sep 18'!$G:$G, "PW1MA078")+COUNTIFS('Sep 18'!$G:$G,"PW1MA079")</f>
        <v>63</v>
      </c>
      <c r="T13" s="36">
        <f>SUM(COUNTIFS('Sep 25'!$G:$G,"PW1MA076",'Sep 25'!$H:$H,"ENGH21F7RW0")+COUNTIFS('Sep 25'!$G:$G,"PW1MA076",'Sep 25'!$H:$H,"FGFH21F7RF")+COUNTIFS('Sep 25'!$G:$G,"PW1MA076",'Sep 25'!$H:$H,"FGVH2177TF0")+COUNTIFS('Sep 25'!$G:$G,"PW1MA076",'Sep 25'!$H:$H,"FGVH2177TW0")+COUNTIFS('Sep 25'!$G:$G,"PW1MA076",'Sep 25'!$H:$H,"FGVH21F7RW")+COUNTIFS('Sep 25'!$G:$G,"PW1MA077"))+COUNTIFS('Sep 25'!$G:$G, "PW1MA078")+COUNTIFS('Sep 25'!$G:$G,"PW1MA079")</f>
        <v>66</v>
      </c>
      <c r="U13" s="84">
        <f>SUM(COUNTIFS('Oct 2'!$G:$G,"PW1MA076",'Oct 2'!$H:$H,"ENGH21F7RW0")+COUNTIFS('Oct 2'!$G:$G,"PW1MA076",'Oct 2'!$H:$H,"FGFH21F7RF")+COUNTIFS('Oct 2'!$G:$G,"PW1MA076",'Oct 2'!$H:$H,"FGVH2177TF0")+COUNTIFS('Oct 2'!$G:$G,"PW1MA076",'Oct 2'!$H:$H,"FGVH2177TW0")+COUNTIFS('Oct 2'!$G:$G,"PW1MA076",'Oct 2'!$H:$H,"FGVH21F7RW")+COUNTIFS('Oct 2'!$G:$G,"PW1MA077"))+COUNTIFS('Oct 2'!$G:$G, "PW1MA078")+COUNTIFS('Oct 2'!$G:$G,"PW1MA079")</f>
        <v>61</v>
      </c>
      <c r="V13" s="36">
        <f>COUNTIF('Oct 9'!$G:$G,"PW1MA079")</f>
        <v>45</v>
      </c>
      <c r="W13" s="36">
        <f>COUNTIF('Oct 16'!$G:$G,"PW1MA079")</f>
        <v>47</v>
      </c>
      <c r="X13" s="36">
        <f>COUNTIF('Oct 23'!$G:$G,"PW1MA079")</f>
        <v>47</v>
      </c>
      <c r="Y13" s="36">
        <f>COUNTIF('Oct 30'!$G:$G,"PW1MA079")</f>
        <v>47</v>
      </c>
      <c r="Z13" s="36">
        <f>COUNTIF('Nov 6'!$G:$G,"PW1MA079")</f>
        <v>47</v>
      </c>
      <c r="AA13" s="36">
        <f>COUNTIF('Nov 13'!$G:$G,"PW1MA079")</f>
        <v>47</v>
      </c>
      <c r="AB13" s="36">
        <f>COUNTIF('Nov 20'!$G:$G,"PW1MA079")</f>
        <v>46</v>
      </c>
      <c r="AC13" s="36">
        <f>COUNTIF('Nov 27'!$G:$G,"PW1MA079")</f>
        <v>45</v>
      </c>
      <c r="AD13" s="36">
        <f>COUNTIF('Dec 4'!$G:$G,"PW1MA079")</f>
        <v>45</v>
      </c>
      <c r="AE13" s="36">
        <f>COUNTIF('Dec 11'!$G:$G,"PW1MA079")</f>
        <v>44</v>
      </c>
      <c r="AF13" s="36">
        <f>COUNTIF('Dec 18'!$G:$G,"PW1MA079")</f>
        <v>44</v>
      </c>
      <c r="AG13" s="36">
        <f>COUNTIF('Dec 25'!$G:$G,"PW1MA079")</f>
        <v>43</v>
      </c>
      <c r="AH13" s="36">
        <f>COUNTIF('Jan 1'!$G:$G,"PW1MA079")</f>
        <v>44</v>
      </c>
      <c r="AI13" s="36">
        <f>COUNTIF('Jan 8'!$G:$G,"PW1MA079")</f>
        <v>44</v>
      </c>
      <c r="AJ13" s="36">
        <f>COUNTIF('Jan 15'!$G:$G,"PW1MA079")</f>
        <v>45</v>
      </c>
      <c r="AK13" s="36">
        <f>COUNTIF('Jan 22'!$G:$G,"PW1MA079")</f>
        <v>45</v>
      </c>
      <c r="AL13" s="36">
        <f>COUNTIF('Jan 29'!$G:$G,"PW1MA079")</f>
        <v>44</v>
      </c>
      <c r="AM13" s="36">
        <f>COUNTIF('Feb 5'!$G:$G,"PW1MA079")</f>
        <v>42</v>
      </c>
      <c r="AN13" s="36">
        <f>COUNTIF('Feb 12'!$G:$G,"PW1MA079")</f>
        <v>42</v>
      </c>
      <c r="AO13" s="36">
        <f>COUNTIF('Feb 12'!$G:$G,"PW1MA079")</f>
        <v>42</v>
      </c>
      <c r="AP13" s="36">
        <f>COUNTIF('Feb 26'!$G:$G,"PW1MA079")</f>
        <v>42</v>
      </c>
      <c r="AQ13" s="36">
        <f>COUNTIF('Mar 5'!$G:$G,"PW1MA079")</f>
        <v>42</v>
      </c>
      <c r="AR13" s="36">
        <f>COUNTIF('Mar 12'!$G:$G,"PW1MA079")</f>
        <v>41</v>
      </c>
      <c r="AS13" s="36">
        <f>COUNTIF('Mar 19'!$G:$G,"PW1MA079")</f>
        <v>42</v>
      </c>
      <c r="AT13" s="36">
        <f>COUNTIF('Mar 26'!$G:$G,"PW1MA079")</f>
        <v>42</v>
      </c>
      <c r="AU13" s="36">
        <f>COUNTIFS('Apr 2'!$G:$G,"PW1MA079")+COUNTIFS('Apr 2'!$G:$G,"PW1MA076")</f>
        <v>45</v>
      </c>
      <c r="AV13" s="36">
        <f>COUNTIFS('Apr 9'!$G:$G,"PW1MA079")+COUNTIFS('Apr 9'!$G:$G,"PW1MA076")</f>
        <v>43</v>
      </c>
      <c r="AW13" s="36">
        <f>COUNTIFS('Apr 16'!$G:$G,"PW1MA079")+COUNTIFS('Apr 16'!$G:$G,"PW1MA076")</f>
        <v>45</v>
      </c>
      <c r="AX13" s="36">
        <f>COUNTIFS('Apr 23'!$G:$G,"PW1MA079")+COUNTIFS('Apr 23'!$G:$G,"PW1MA076")</f>
        <v>44</v>
      </c>
      <c r="AY13" s="36">
        <f>COUNTIFS('May 2'!$G:$G,"PW1MA079")+COUNTIFS('May 2'!$G:$G,"PW1MA076")</f>
        <v>41</v>
      </c>
      <c r="AZ13" s="36">
        <f>COUNTIFS('May 9'!$G:$G,"PW1MA079")+COUNTIFS('May 9'!$G:$G,"PW1MA076")</f>
        <v>44</v>
      </c>
      <c r="BA13" s="36">
        <f>COUNTIFS('May 14'!$G:$G,"PW1MA079")+COUNTIFS('May 14'!$G:$G,"PW1MA076")</f>
        <v>45</v>
      </c>
      <c r="BB13" s="36">
        <f>COUNTIFS('May 21'!$G:$G,"PW1MA079"&amp;"*")+COUNTIFS('May 21'!$G:$G,"PW1MA076")</f>
        <v>44</v>
      </c>
      <c r="BC13" s="36">
        <f>COUNTIFS('May 28'!$G:$G,"PW1MA079*")+COUNTIFS('May 28'!$G:$G,"PW1MA076*")</f>
        <v>45</v>
      </c>
      <c r="BD13" s="36">
        <f>COUNTIFS('Jun 4'!$G:$G,"PW1MA079*")+COUNTIFS('Jun 4'!$G:$G,"PW1MA076*")</f>
        <v>45</v>
      </c>
      <c r="BE13" s="36">
        <f>COUNTIFS('Jun 11'!$G:$G,"PW1MA079*")+COUNTIFS('Jun 11'!$G:$G,"PW1MA076*")</f>
        <v>44</v>
      </c>
      <c r="BF13" s="36">
        <f>COUNTIFS('Jun 18'!$G:$G,"PW1MA079*")+COUNTIFS('Jun 18'!$G:$G,"PW1MA076*")</f>
        <v>44</v>
      </c>
      <c r="BG13" s="36">
        <f>COUNTIFS('Jun 25'!$G:$G,"PW1MA079*")+COUNTIFS('Jun 25'!$G:$G,"PW1MA076*")</f>
        <v>45</v>
      </c>
      <c r="BH13" s="36">
        <f>COUNTIFS('Jul 2'!$G:$G,"PW1MA079*")+COUNTIFS('Jul 2'!$G:$G,"PW1MA076*")</f>
        <v>44</v>
      </c>
      <c r="BI13" s="36">
        <f>COUNTIFS('Jul 9'!$G:$G,"PW1MA079*")+COUNTIFS('Jul 9'!$G:$G,"PW1MA076*")</f>
        <v>43</v>
      </c>
      <c r="BJ13">
        <f>COUNTIFS('Jul 16'!$G:$G,"PW1MA079*")+COUNTIFS('Jul 16'!$G:$G,"PW1MA076*")</f>
        <v>43</v>
      </c>
    </row>
    <row r="14" spans="2:62" ht="15.75" thickBot="1" x14ac:dyDescent="0.3">
      <c r="I14" s="32" t="s">
        <v>503</v>
      </c>
      <c r="J14" s="37">
        <f>COUNTIF('July 17'!$G:$G,"PW1MA071")+COUNTIF('July 17'!$G:$G,"PW1MA072")+COUNTIF('July 17'!$G:$G,"PW1MA070")+COUNTIF('July 17'!$G:$G,"PW1MA074")</f>
        <v>2</v>
      </c>
      <c r="K14" s="37">
        <f>COUNTIF('July 24'!$G:$G,"PW1MA071")+COUNTIF('July 24'!$G:$G,"PW1MA072")+COUNTIF('July 24'!$G:$G,"PW1MA070")+COUNTIF('July 24'!$G:$G,"PW1MA074")</f>
        <v>2</v>
      </c>
      <c r="L14" s="37">
        <f>COUNTIF('July 31'!$G:$G,"PW1MA071")+COUNTIF('July 31'!$G:$G,"PW1MA072")+COUNTIF('July 31'!$G:$G,"PW1MA070")+COUNTIF('July 31'!$G:$G,"PW1MA074")</f>
        <v>2</v>
      </c>
      <c r="M14" s="37">
        <f>COUNTIF('Aug 7'!$G:$G,"PW1MA071")+COUNTIF('Aug 7'!$G:$G,"PW1MA072")+COUNTIF('Aug 7'!$G:$G,"PW1MA070")+COUNTIF('Aug 7'!$G:$G,"PW1MA074")</f>
        <v>2</v>
      </c>
      <c r="N14" s="37">
        <f>COUNTIF('Aug 14'!$G:$G,"PW1MA071")+COUNTIF('Aug 14'!$G:$G,"PW1MA072")+COUNTIF('Aug 14'!$G:$G,"PW1MA070")+COUNTIF('Aug 14'!$G:$G,"PW1MA074")</f>
        <v>1</v>
      </c>
      <c r="O14" s="37">
        <f>COUNTIF('Aug 21'!$G:$G,"PW1MA071")+COUNTIF('Aug 21'!$G:$G,"PW1MA072")+COUNTIF('Aug 21'!$G:$G,"PW1MA070")+COUNTIF('Aug 21'!$G:$G,"PW1MA074")</f>
        <v>1</v>
      </c>
      <c r="P14" s="37">
        <f>COUNTIF('Aug 28'!$G:$G,"PW1MA071")+COUNTIF('Aug 28'!$G:$G,"PW1MA072")+COUNTIF('Aug 28'!$G:$G,"PW1MA070")+COUNTIF('Aug 28'!$G:$G,"PW1MA074")</f>
        <v>0</v>
      </c>
      <c r="Q14" s="37">
        <f>COUNTIF('Sep 4'!$G:$G,"PW1MA071")+COUNTIF('Sep 4'!$G:$G,"PW1MA072")+COUNTIF('Sep 4'!$G:$G,"PW1MA070")+COUNTIF('Sep 4'!$G:$G,"PW1MA074")</f>
        <v>0</v>
      </c>
      <c r="R14" s="37">
        <f>COUNTIF('Sep 11'!$G:$G,"PW1MA071")+COUNTIF('Sep 11'!$G:$G,"PW1MA072")+COUNTIF('Sep 11'!$G:$G,"PW1MA070")+COUNTIF('Sep 11'!$G:$G,"PW1MA074")</f>
        <v>0</v>
      </c>
      <c r="S14" s="37">
        <f>COUNTIF('Sep 18'!$G:$G,"PW1MA071")+COUNTIF('Sep 18'!$G:$G,"PW1MA072")+COUNTIF('Sep 18'!$G:$G,"PW1MA070")+COUNTIF('Sep 18'!$G:$G,"PW1MA074")</f>
        <v>0</v>
      </c>
      <c r="T14" s="37">
        <f>COUNTIF('Sep 25'!$G:$G,"PW1MA071")+COUNTIF('Sep 25'!$G:$G,"PW1MA072")+COUNTIF('Sep 25'!$G:$G,"PW1MA070")+COUNTIF('Sep 25'!$G:$G,"PW1MA074")</f>
        <v>0</v>
      </c>
      <c r="U14" s="85">
        <f>COUNTIF('Oct 2'!$G:$G,"PW1MA071")+COUNTIF('Oct 2'!$G:$G,"PW1MA072")+COUNTIF('Oct 2'!$G:$G,"PW1MA070")+COUNTIF('Oct 2'!$G:$G,"PW1MA074")</f>
        <v>0</v>
      </c>
      <c r="V14" s="37">
        <f>COUNTIF('Oct 9'!$G:$G,"PW1MA071")+COUNTIF('Oct 9'!$G:$G,"PW1MA072")+COUNTIF('Oct 9'!$G:$G,"PW1MA070")+COUNTIF('Oct 9'!$G:$G,"PW1MA074")+COUNTIF('Oct 9'!$G:$G,"PW1MA076")+COUNTIF('Oct 9'!$G:$G,"PW1MA078")</f>
        <v>12</v>
      </c>
      <c r="W14" s="37">
        <f>COUNTIF('Oct 16'!$G:$G,"PW1MA071")+COUNTIF('Oct 16'!$G:$G,"PW1MA072")+COUNTIF('Oct 16'!$G:$G,"PW1MA070")+COUNTIF('Oct 16'!$G:$G,"PW1MA074")+COUNTIF('Oct 16'!$G:$G,"PW1MA076")+COUNTIF('Oct 16'!$G:$G,"PW1MA078")</f>
        <v>12</v>
      </c>
      <c r="X14" s="37">
        <f>COUNTIF('Oct 23'!$G:$G,"PW1MA071")+COUNTIF('Oct 23'!$G:$G,"PW1MA072")+COUNTIF('Oct 23'!$G:$G,"PW1MA070")+COUNTIF('Oct 23'!$G:$G,"PW1MA074")+COUNTIF('Oct 23'!$G:$G,"PW1MA076")+COUNTIF('Oct 23'!$G:$G,"PW1MA078")</f>
        <v>11</v>
      </c>
      <c r="Y14" s="37">
        <f>COUNTIF('Oct 30'!$G:$G,"PW1MA071")+COUNTIF('Oct 30'!$G:$G,"PW1MA072")+COUNTIF('Oct 30'!$G:$G,"PW1MA070")+COUNTIF('Oct 30'!$G:$G,"PW1MA074")+COUNTIF('Oct 30'!$G:$G,"PW1MA076")+COUNTIF('Oct 30'!$G:$G,"PW1MA078")</f>
        <v>11</v>
      </c>
      <c r="Z14" s="37">
        <f>COUNTIF('Nov 6'!$G:$G,"PW1MA071")+COUNTIF('Nov 6'!$G:$G,"PW1MA072")+COUNTIF('Nov 6'!$G:$G,"PW1MA070")+COUNTIF('Nov 6'!$G:$G,"PW1MA074")+COUNTIF('Nov 6'!$G:$G,"PW1MA076")+COUNTIF('Nov 6'!$G:$G,"PW1MA078")</f>
        <v>11</v>
      </c>
      <c r="AA14" s="37">
        <f>COUNTIF('Nov 13'!$G:$G,"PW1MA071")+COUNTIF('Nov 13'!$G:$G,"PW1MA072")+COUNTIF('Nov 13'!$G:$G,"PW1MA070")+COUNTIF('Nov 13'!$G:$G,"PW1MA074")+COUNTIF('Nov 13'!$G:$G,"PW1MA076")+COUNTIF('Nov 13'!$G:$G,"PW1MA078")</f>
        <v>10</v>
      </c>
      <c r="AB14" s="37">
        <f>COUNTIF('Nov 20'!$G:$G,"PW1MA071")+COUNTIF('Nov 20'!$G:$G,"PW1MA072")+COUNTIF('Nov 20'!$G:$G,"PW1MA070")+COUNTIF('Nov 20'!$G:$G,"PW1MA074")+COUNTIF('Nov 20'!$G:$G,"PW1MA076")+COUNTIF('Nov 20'!$G:$G,"PW1MA078")</f>
        <v>10</v>
      </c>
      <c r="AC14" s="37">
        <f>COUNTIF('Nov 27'!$G:$G,"PW1MA071")+COUNTIF('Nov 27'!$G:$G,"PW1MA072")+COUNTIF('Nov 27'!$G:$G,"PW1MA070")+COUNTIF('Nov 27'!$G:$G,"PW1MA074")+COUNTIF('Nov 27'!$G:$G,"PW1MA076")+COUNTIF('Nov 27'!$G:$G,"PW1MA078")</f>
        <v>10</v>
      </c>
      <c r="AD14" s="37">
        <f>COUNTIF('Dec 4'!$G:$G,"PW1MA071")+COUNTIF('Dec 4'!$G:$G,"PW1MA072")+COUNTIF('Dec 4'!$G:$G,"PW1MA070")+COUNTIF('Dec 4'!$G:$G,"PW1MA074")+COUNTIF('Dec 4'!$G:$G,"PW1MA076")+COUNTIF('Dec 4'!$G:$G,"PW1MA078")</f>
        <v>10</v>
      </c>
      <c r="AE14" s="37">
        <f>COUNTIF('Dec 11'!$G:$G,"PW1MA071")+COUNTIF('Dec 11'!$G:$G,"PW1MA072")+COUNTIF('Dec 11'!$G:$G,"PW1MA070")+COUNTIF('Dec 11'!$G:$G,"PW1MA074")+COUNTIF('Dec 11'!$G:$G,"PW1MA076")+COUNTIF('Dec 11'!$G:$G,"PW1MA078")</f>
        <v>10</v>
      </c>
      <c r="AF14" s="37">
        <f>COUNTIF('Dec 18'!$G:$G,"PW1MA071")+COUNTIF('Dec 18'!$G:$G,"PW1MA072")+COUNTIF('Dec 18'!$G:$G,"PW1MA070")+COUNTIF('Dec 18'!$G:$G,"PW1MA074")+COUNTIF('Dec 18'!$G:$G,"PW1MA076")+COUNTIF('Dec 18'!$G:$G,"PW1MA078")</f>
        <v>10</v>
      </c>
      <c r="AG14" s="37">
        <f>COUNTIF('Dec 25'!$G:$G,"PW1MA071")+COUNTIF('Dec 25'!$G:$G,"PW1MA072")+COUNTIF('Dec 25'!$G:$G,"PW1MA070")+COUNTIF('Dec 25'!$G:$G,"PW1MA074")+COUNTIF('Dec 25'!$G:$G,"PW1MA076")+COUNTIF('Dec 25'!$G:$G,"PW1MA078")</f>
        <v>9</v>
      </c>
      <c r="AH14" s="37">
        <f>COUNTIF('Jan 1'!$G:$G,"PW1MA071")+COUNTIF('Jan 1'!$G:$G,"PW1MA072")+COUNTIF('Jan 1'!$G:$G,"PW1MA070")+COUNTIF('Jan 1'!$G:$G,"PW1MA074")+COUNTIF('Jan 1'!$G:$G,"PW1MA076")+COUNTIF('Jan 1'!$G:$G,"PW1MA078")</f>
        <v>9</v>
      </c>
      <c r="AI14" s="37">
        <f>COUNTIF('Jan 8'!$G:$G,"PW1MA071")+COUNTIF('Jan 8'!$G:$G,"PW1MA072")+COUNTIF('Jan 8'!$G:$G,"PW1MA070")+COUNTIF('Jan 8'!$G:$G,"PW1MA074")+COUNTIF('Jan 8'!$G:$G,"PW1MA076")+COUNTIF('Jan 8'!$G:$G,"PW1MA078")</f>
        <v>9</v>
      </c>
      <c r="AJ14" s="37">
        <f>COUNTIF('Jan 15'!$G:$G,"PW1MA071")+COUNTIF('Jan 15'!$G:$G,"PW1MA072")+COUNTIF('Jan 15'!$G:$G,"PW1MA070")+COUNTIF('Jan 15'!$G:$G,"PW1MA074")+COUNTIF('Jan 15'!$G:$G,"PW1MA076")+COUNTIF('Jan 15'!$G:$G,"PW1MA078")</f>
        <v>10</v>
      </c>
      <c r="AK14" s="37">
        <f>COUNTIF('Jan 22'!$G:$G,"PW1MA071")+COUNTIF('Jan 22'!$G:$G,"PW1MA072")+COUNTIF('Jan 22'!$G:$G,"PW1MA070")+COUNTIF('Jan 22'!$G:$G,"PW1MA074")+COUNTIF('Jan 22'!$G:$G,"PW1MA076")+COUNTIF('Jan 22'!$G:$G,"PW1MA078")</f>
        <v>9</v>
      </c>
      <c r="AL14" s="37">
        <f>COUNTIF('Jan 29'!$G:$G,"PW1MA071")+COUNTIF('Jan 29'!$G:$G,"PW1MA072")+COUNTIF('Jan 29'!$G:$G,"PW1MA070")+COUNTIF('Jan 29'!$G:$G,"PW1MA074")+COUNTIF('Jan 29'!$G:$G,"PW1MA076")+COUNTIF('Jan 29'!$G:$G,"PW1MA078")</f>
        <v>9</v>
      </c>
      <c r="AM14" s="37">
        <f>COUNTIF('Feb 5'!$G:$G,"PW1MA071")+COUNTIF('Feb 5'!$G:$G,"PW1MA072")+COUNTIF('Feb 5'!$G:$G,"PW1MA070")+COUNTIF('Feb 5'!$G:$G,"PW1MA074")+COUNTIF('Feb 5'!$G:$G,"PW1MA076")+COUNTIF('Feb 5'!$G:$G,"PW1MA078")</f>
        <v>9</v>
      </c>
      <c r="AN14" s="37">
        <f>COUNTIF('Feb 12'!$G:$G,"PW1MA071")+COUNTIF('Feb 12'!$G:$G,"PW1MA072")+COUNTIF('Feb 12'!$G:$G,"PW1MA070")+COUNTIF('Feb 12'!$G:$G,"PW1MA074")+COUNTIF('Feb 12'!$G:$G,"PW1MA076")+COUNTIF('Feb 12'!$G:$G,"PW1MA078")</f>
        <v>9</v>
      </c>
      <c r="AO14" s="37">
        <f>COUNTIF('Feb 12'!$G:$G,"PW1MA071")+COUNTIF('Feb 12'!$G:$G,"PW1MA072")+COUNTIF('Feb 12'!$G:$G,"PW1MA070")+COUNTIF('Feb 12'!$G:$G,"PW1MA074")+COUNTIF('Feb 12'!$G:$G,"PW1MA076")+COUNTIF('Feb 12'!$G:$G,"PW1MA078")</f>
        <v>9</v>
      </c>
      <c r="AP14" s="37">
        <f>COUNTIF('Feb 26'!$G:$G,"PW1MA071")+COUNTIF('Feb 26'!$G:$G,"PW1MA072")+COUNTIF('Feb 26'!$G:$G,"PW1MA070")+COUNTIF('Feb 26'!$G:$G,"PW1MA074")+COUNTIF('Feb 26'!$G:$G,"PW1MA076")+COUNTIF('Feb 26'!$G:$G,"PW1MA078")</f>
        <v>7</v>
      </c>
      <c r="AQ14" s="37">
        <f>COUNTIF('Mar 5'!$G:$G,"PW1MA071")+COUNTIF('Mar 5'!$G:$G,"PW1MA072")+COUNTIF('Mar 5'!$G:$G,"PW1MA070")+COUNTIF('Mar 5'!$G:$G,"PW1MA074")+COUNTIF('Mar 5'!$G:$G,"PW1MA076")+COUNTIF('Mar 5'!$G:$G,"PW1MA078")</f>
        <v>6</v>
      </c>
      <c r="AR14" s="37">
        <f>COUNTIF('Mar 12'!$G:$G,"PW1MA071")+COUNTIF('Mar 12'!$G:$G,"PW1MA072")+COUNTIF('Mar 12'!$G:$G,"PW1MA070")+COUNTIF('Mar 12'!$G:$G,"PW1MA074")+COUNTIF('Mar 12'!$G:$G,"PW1MA076")+COUNTIF('Mar 12'!$G:$G,"PW1MA078")</f>
        <v>5</v>
      </c>
      <c r="AS14" s="37">
        <f>COUNTIF('Mar 19'!$G:$G,"PW1MA071")+COUNTIF('Mar 19'!$G:$G,"PW1MA072")+COUNTIF('Mar 19'!$G:$G,"PW1MA070")+COUNTIF('Mar 19'!$G:$G,"PW1MA074")+COUNTIF('Mar 19'!$G:$G,"PW1MA076")+COUNTIF('Mar 19'!$G:$G,"PW1MA078")</f>
        <v>5</v>
      </c>
      <c r="AT14" s="37">
        <f>COUNTIF('Mar 26'!$G:$G,"PW1MA071")+COUNTIF('Mar 26'!$G:$G,"PW1MA072")+COUNTIF('Mar 26'!$G:$G,"PW1MA070")+COUNTIF('Mar 26'!$G:$G,"PW1MA074")+COUNTIF('Mar 26'!$G:$G,"PW1MA076")+COUNTIF('Mar 26'!$G:$G,"PW1MA078")</f>
        <v>4</v>
      </c>
      <c r="AU14" s="37">
        <f>(COUNTIF('Apr 2'!$G:$G,"PW1MA*")+COUNTIF('Apr 2'!$G:$G,"PW3MA*"))-AU13</f>
        <v>2</v>
      </c>
      <c r="AV14" s="37">
        <f>(COUNTIF('Apr 9'!$G:$G,"PW1MA*")+COUNTIF('Apr 9'!$G:$G,"PW3MA*"))-AV13</f>
        <v>2</v>
      </c>
      <c r="AW14" s="37">
        <f>(COUNTIF('Apr 16'!$G:$G,"PW1MA*")+COUNTIF('Apr 16'!$G:$G,"PW3MA*"))-AW13</f>
        <v>2</v>
      </c>
      <c r="AX14" s="37">
        <f>(COUNTIF('Apr 23'!$G:$G,"PW1MA*")+COUNTIF('Apr 23'!$G:$G,"PW3MA*"))-AX13</f>
        <v>2</v>
      </c>
      <c r="AY14" s="37">
        <f>(COUNTIF('May 2'!$G:$G,"PW1MA*")+COUNTIF('May 2'!$G:$G,"PW3MA*"))-AY13</f>
        <v>2</v>
      </c>
      <c r="AZ14" s="37">
        <f>(COUNTIF('May 9'!$G:$G,"PW1MA*")+COUNTIF('May 9'!$G:$G,"PW3MA*"))-AZ13</f>
        <v>2</v>
      </c>
      <c r="BA14" s="37">
        <f>(COUNTIF('May 14'!$G:$G,"PW1MA*")+COUNTIF('May 14'!$G:$G,"PW3MA*"))-BA13</f>
        <v>2</v>
      </c>
      <c r="BB14" s="37">
        <f>(COUNTIF('May 21'!$G:$G,"PW1MA*")+COUNTIF('May 21'!$G:$G,"PW3MA*"))-BB13</f>
        <v>0</v>
      </c>
      <c r="BC14" s="37">
        <f>(COUNTIF('May 28'!$G:$G,"PW1MA*")+COUNTIF('May 28'!$G:$G,"PW3MA*"))-BC13</f>
        <v>0</v>
      </c>
      <c r="BD14" s="37">
        <f>(COUNTIF('Jun 4'!$G:$G,"PW1MA*")+COUNTIF('Jun 4'!$G:$G,"PW3MA*"))-BD13</f>
        <v>0</v>
      </c>
      <c r="BE14" s="37">
        <f>(COUNTIF('Jun 11'!$G:$G,"PW1MA*")+COUNTIF('Jun 11'!$G:$G,"PW3MA*"))-BE13</f>
        <v>0</v>
      </c>
      <c r="BF14" s="37">
        <f>(COUNTIF('Jun 18'!$G:$G,"PW1MA*")+COUNTIF('Jun 18'!$G:$G,"PW3MA*"))-BF13</f>
        <v>0</v>
      </c>
      <c r="BG14" s="37">
        <f>(COUNTIF('Jun 25'!$G:$G,"PW1MA*")+COUNTIF('Jun 25'!$G:$G,"PW3MA*"))-BG13</f>
        <v>0</v>
      </c>
      <c r="BH14" s="37">
        <f>(COUNTIF('Jul 2'!$G:$G,"PW1MA*")+COUNTIF('Jul 2'!$G:$G,"PW3MA*"))-BH13</f>
        <v>0</v>
      </c>
      <c r="BI14" s="37">
        <f>(COUNTIF('Jul 9'!$G:$G,"PW1MA*")+COUNTIF('Jul 9'!$G:$G,"PW3MA*"))-BI13</f>
        <v>0</v>
      </c>
      <c r="BJ14">
        <f>(COUNTIF('Jul 16'!$G:$G,"PW1MA*")+COUNTIF('Jul 16'!$G:$G,"PW3MA*")) - (COUNTIFS('Jul 16'!$G:$G,"PW1MA079*")+COUNTIFS('Jul 16'!$G:$G,"PW1MA076*"))</f>
        <v>0</v>
      </c>
    </row>
    <row r="15" spans="2:62" ht="15.75" thickBot="1" x14ac:dyDescent="0.3">
      <c r="I15" s="34" t="s">
        <v>504</v>
      </c>
      <c r="J15" s="37">
        <f>COUNTIFS('July 17'!$G:$G,"PW3RS018_170120b",'July 17'!$H:$H,"FGRC0844ST")+COUNTIFS('July 17'!$G:$G,"PW3RS020",'July 17'!$H:$H,"FGRC0844ST")+COUNTIFS('July 17'!$G:$G,"PW3RS020",'July 17'!$H:$H,"ZFGRC0844S100")+COUNTIFS('July 17'!$G:$G,"PW3RS020",'July 17'!$H:$H,"FFRE0833Q1")</f>
        <v>16</v>
      </c>
      <c r="K15" s="37">
        <f>COUNTIFS('July 24'!$G:$G,"PW3RS018_170120b",'July 24'!$H:$H,"FGRC0844ST")+COUNTIFS('July 24'!$G:$G,"PW3RS020",'July 24'!$H:$H,"FGRC0844ST")+COUNTIFS('July 24'!$G:$G,"PW3RS020",'July 24'!$H:$H,"ZFGRC0844S100")+COUNTIFS('July 24'!$G:$G,"PW3RS020",'July 24'!$H:$H,"FFRE0833Q1")</f>
        <v>16</v>
      </c>
      <c r="L15" s="37">
        <f>COUNTIFS('July 31'!$G:$G,"PW3RS018_170120b",'July 31'!$H:$H,"FGRC0844ST")+COUNTIFS('July 31'!$G:$G,"PW3RS020",'July 31'!$H:$H,"FGRC0844ST")+COUNTIFS('July 31'!$G:$G,"PW3RS020",'July 31'!$H:$H,"ZFGRC0844S100")+COUNTIFS('July 31'!$G:$G,"PW3RS020",'July 31'!$H:$H,"FFRE0833Q1")</f>
        <v>15</v>
      </c>
      <c r="M15" s="37">
        <f>COUNTIFS('Aug 7'!$G:$G,"PW3RS018_170120b",'Aug 7'!$H:$H,"FGRC0844ST")+COUNTIFS('Aug 7'!$G:$G,"PW3RS020",'Aug 7'!$H:$H,"FGRC0844ST")+COUNTIFS('Aug 7'!$G:$G,"PW3RS020",'Aug 7'!$H:$H,"ZFGRC0844S100")+COUNTIFS('Aug 7'!$G:$G,"PW3RS020",'Aug 7'!$H:$H,"FFRE0833Q1")</f>
        <v>16</v>
      </c>
      <c r="N15" s="37">
        <f>COUNTIFS('Aug 14'!$G:$G,"PW3RS018_170120b",'Aug 14'!$H:$H,"FGRC0844ST")+COUNTIFS('Aug 14'!$G:$G,"PW3RS020",'Aug 14'!$H:$H,"FGRC0844ST")+COUNTIFS('Aug 14'!$G:$G,"PW3RS020",'Aug 14'!$H:$H,"ZFGRC0844S100")+COUNTIFS('Aug 14'!$G:$G,"PW3RS020",'Aug 14'!$H:$H,"FFRE0833Q1")</f>
        <v>17</v>
      </c>
      <c r="O15" s="37">
        <f>COUNTIFS('Aug 21'!$G:$G,"PW3RS018_170120b",'Aug 21'!$H:$H,"FGRC0844ST")+COUNTIFS('Aug 21'!$G:$G,"PW3RS020",'Aug 21'!$H:$H,"FGRC0844ST")+COUNTIFS('Aug 21'!$G:$G,"PW3RS020",'Aug 21'!$H:$H,"ZFGRC0844S100")+COUNTIFS('Aug 21'!$G:$G,"PW3RS020",'Aug 21'!$H:$H,"FFRE0833Q1")</f>
        <v>17</v>
      </c>
      <c r="P15" s="37">
        <f>COUNTIFS('Aug 28'!$G:$G,"PW3RS018_170120b",'Aug 28'!$H:$H,"FGRC0844ST")+COUNTIFS('Aug 28'!$G:$G,"PW3RS020",'Aug 28'!$H:$H,"FGRC0844ST")+COUNTIFS('Aug 28'!$G:$G,"PW3RS020",'Aug 28'!$H:$H,"ZFGRC0844S100")+COUNTIFS('Aug 28'!$G:$G,"PW3RS020",'Aug 28'!$H:$H,"FFRE0833Q1")</f>
        <v>18</v>
      </c>
      <c r="Q15" s="37">
        <f>COUNTIFS('Sep 4'!$G:$G,"PW3RS018_170120b",'Sep 4'!$H:$H,"FGRC0844ST")+COUNTIFS('Sep 4'!$G:$G,"PW3RS020",'Sep 4'!$H:$H,"FGRC0844ST")+COUNTIFS('Sep 4'!$G:$G,"PW3RS020",'Sep 4'!$H:$H,"ZFGRC0844S100")+COUNTIFS('Sep 4'!$G:$G,"PW3RS020",'Sep 4'!$H:$H,"FFRE0833Q1")</f>
        <v>18</v>
      </c>
      <c r="R15" s="37">
        <f>COUNTIFS('Sep 11'!$G:$G,"PW3RS018_170120b",'Sep 11'!$H:$H,"FGRC0844ST")+COUNTIFS('Sep 11'!$G:$G,"PW3RS020",'Sep 11'!$H:$H,"FGRC0844ST")+COUNTIFS('Sep 11'!$G:$G,"PW3RS020",'Sep 11'!$H:$H,"ZFGRC0844S100")+COUNTIFS('Sep 11'!$G:$G,"PW3RS020",'Sep 11'!$H:$H,"FFRE0833Q1")+COUNTIFS('Sep 11'!$G:$G,"v4.3-1.0",'Sep 11'!$H:$H,"FGRC0844ST")</f>
        <v>15</v>
      </c>
      <c r="S15" s="37">
        <f>COUNTIFS('Sep 18'!$G:$G,"PW3RS020",'Sep 18'!$H:$H,"FGRC0844ST")+COUNTIFS('Sep 18'!$G:$G,"PW3RS020",'Sep 18'!$H:$H,"ZFGRC0844S100")+COUNTIFS('Sep 18'!$G:$G,"PW3RS020",'Sep 18'!$H:$H,"FFRE0833Q1")+COUNTIFS('Sep 18'!$G:$G,"v4.3-1.0",'Sep 18'!$H:$H,"FGRC0844ST")</f>
        <v>12</v>
      </c>
      <c r="T15" s="37">
        <f>COUNTIFS('Sep 25'!$G:$G,"PW3RS020",'Sep 25'!$H:$H,"FGRC0844ST")+COUNTIFS('Sep 25'!$G:$G,"PW3RS020",'Sep 25'!$H:$H,"ZFGRC0844S100")+COUNTIFS('Sep 25'!$G:$G,"PW3RS020",'Sep 25'!$H:$H,"FFRE0833Q1")+COUNTIFS('Sep 25'!$G:$G,"v4.3-1.0",'Sep 25'!$H:$H,"FGRC0844ST")</f>
        <v>10</v>
      </c>
      <c r="U15" s="85">
        <f>COUNTIFS('Oct 2'!$G:$G,"PW3RS020",'Oct 2'!$H:$H,"FGRC0844ST")+COUNTIFS('Oct 2'!$G:$G,"PW3RS020",'Oct 2'!$H:$H,"ZFGRC0844S100")+COUNTIFS('Oct 2'!$G:$G,"PW3RS020",'Oct 2'!$H:$H,"FFRE0833Q1")+COUNTIFS('Oct 2'!$G:$G,"v4.3-1.0",'Oct 2'!$H:$H,"FGRC0844ST")</f>
        <v>11</v>
      </c>
      <c r="V15" s="37">
        <f>COUNTIFS('Oct 9'!$G:$G,"PW3RS020",'Oct 9'!$H:$H,"FGRC0844ST")+COUNTIFS('Oct 9'!$G:$G,"PW3RS020",'Oct 9'!$H:$H,"ZFGRC0844S100")+COUNTIFS('Oct 9'!$G:$G,"PW3RS020",'Oct 9'!$H:$H,"FFRE0833Q1")+COUNTIFS('Oct 9'!$G:$G,"v4.3-1.0",'Oct 9'!$H:$H,"FGRC0844ST")</f>
        <v>13</v>
      </c>
      <c r="W15" s="37">
        <f>COUNTIFS('Oct 16'!$G:$G,"PW3RS020",'Oct 16'!$H:$H,"FGRC0844ST")+COUNTIFS('Oct 16'!$G:$G,"PW3RS020",'Oct 16'!$H:$H,"ZFGRC0844S100")+COUNTIFS('Oct 16'!$G:$G,"PW3RS020",'Oct 16'!$H:$H,"FFRE0833Q1")+COUNTIFS('Oct 16'!$G:$G,"v4.3-1.0",'Oct 16'!$H:$H,"FGRC0844ST")</f>
        <v>10</v>
      </c>
      <c r="X15" s="37">
        <f>COUNTIFS('Oct 23'!$G:$G,"PW3RS020",'Oct 23'!$H:$H,"FGRC0844ST")+COUNTIFS('Oct 23'!$G:$G,"PW3RS020",'Oct 23'!$H:$H,"ZFGRC0844S100")+COUNTIFS('Oct 23'!$G:$G,"PW3RS020",'Oct 23'!$H:$H,"FFRE0833Q1")+COUNTIFS('Oct 23'!$G:$G,"v4.3-1.0",'Oct 23'!$H:$H,"FGRC0844ST")+COUNTIFS('Oct 23'!$G:$G,"v4.4-2-0",'Oct 23'!$H:$H,"FGRC0844ST")</f>
        <v>9</v>
      </c>
      <c r="Y15" s="37">
        <f>COUNTIFS('Oct 30'!$G:$G,"PW3RS020",'Oct 30'!$H:$H,"FGRC0844ST")+COUNTIFS('Oct 30'!$G:$G,"PW3RS020",'Oct 30'!$H:$H,"ZFGRC0844S100")+COUNTIFS('Oct 30'!$G:$G,"PW3RS020",'Oct 30'!$H:$H,"FFRE0833Q1")+COUNTIFS('Oct 30'!$G:$G,"v4.3-1.0",'Oct 30'!$H:$H,"FGRC0844ST")+COUNTIFS('Oct 30'!$G:$G,"v4.4-2-0",'Oct 30'!$H:$H,"FGRC0844ST")</f>
        <v>9</v>
      </c>
      <c r="Z15" s="37">
        <f>COUNTIFS('Nov 6'!$G:$G,"PW3RS020",'Nov 6'!$H:$H,"FGRC0844ST")+COUNTIFS('Nov 6'!$G:$G,"PW3RS020",'Nov 6'!$H:$H,"ZFGRC0844S100")+COUNTIFS('Nov 6'!$G:$G,"PW3RS020",'Nov 6'!$H:$H,"FFRE0833Q1")+COUNTIFS('Nov 6'!$G:$G,"v4.4-2-0",'Nov 6'!$H:$H,"FGRC0844ST")</f>
        <v>4</v>
      </c>
      <c r="AA15" s="37">
        <f>COUNTIFS('Nov 13'!$G:$G,"PW3RS020",'Nov 13'!$H:$H,"FGRC0844ST")+COUNTIFS('Nov 13'!$G:$G,"PW3RS020",'Nov 13'!$H:$H,"ZFGRC0844S100")+COUNTIFS('Nov 13'!$G:$G,"PW3RS020",'Nov 13'!$H:$H,"FFRE0833Q1")+COUNTIFS('Nov 13'!$G:$G,"v4.4-2-0",'Nov 13'!$H:$H,"FGRC0844ST")</f>
        <v>4</v>
      </c>
      <c r="AB15" s="37">
        <f>COUNTIFS('Nov 20'!$G:$G,"PW3RS020",'Nov 20'!$H:$H,"FGRC0844ST")+COUNTIFS('Nov 20'!$G:$G,"PW3RS020",'Nov 20'!$H:$H,"ZFGRC0844S100")+COUNTIFS('Nov 20'!$G:$G,"PW3RS020",'Nov 20'!$H:$H,"FFRE0833Q1")+COUNTIFS('Nov 20'!$G:$G,"v4.4-2-0",'Nov 20'!$H:$H,"FGRC0844ST")</f>
        <v>4</v>
      </c>
      <c r="AC15" s="37">
        <f>COUNTIFS('Nov 27'!$G:$G,"PW3RS020",'Nov 27'!$H:$H,"FGRC0844ST")+COUNTIFS('Nov 27'!$G:$G,"PW3RS020",'Nov 27'!$H:$H,"ZFGRC0844S100")+COUNTIFS('Nov 27'!$G:$G,"PW3RS020",'Nov 27'!$H:$H,"FFRE0833Q1")+COUNTIFS('Nov 27'!$G:$G,"v4.4-2-0",'Nov 27'!$H:$H,"FGRC0844ST")</f>
        <v>4</v>
      </c>
      <c r="AD15" s="37">
        <f>COUNTIFS('Dec 4'!$G:$G,"PW3RS020",'Dec 4'!$H:$H,"FGRC0844ST")+COUNTIFS('Dec 4'!$G:$G,"PW3RS020",'Dec 4'!$H:$H,"ZFGRC0844S100")+COUNTIFS('Dec 4'!$G:$G,"PW3RS020",'Dec 4'!$H:$H,"FFRE0833Q1")+COUNTIFS('Dec 4'!$G:$G,"v4.4-2-0",'Dec 4'!$H:$H,"FGRC0844ST")</f>
        <v>3</v>
      </c>
      <c r="AE15" s="37">
        <f>COUNTIFS('Dec 11'!$G:$G,"PW3RS020",'Dec 11'!$H:$H,"FGRC0844ST")+COUNTIFS('Dec 11'!$G:$G,"PW3RS020",'Dec 11'!$H:$H,"ZFGRC0844S100")+COUNTIFS('Dec 11'!$G:$G,"PW3RS020",'Dec 11'!$H:$H,"FFRE0833Q1")+COUNTIFS('Dec 11'!$G:$G,"v4.4-2-0",'Dec 11'!$H:$H,"FGRC0844ST")</f>
        <v>1</v>
      </c>
      <c r="AF15" s="37">
        <f>COUNTIFS('Dec 18'!$G:$G,"PW3RS020",'Dec 18'!$H:$H,"FGRC0844ST")+COUNTIFS('Dec 18'!$G:$G,"PW3RS020",'Dec 18'!$H:$H,"ZFGRC0844S100")+COUNTIFS('Dec 18'!$G:$G,"PW3RS020",'Dec 18'!$H:$H,"FFRE0833Q1")+COUNTIFS('Dec 18'!$G:$G,"v4.4-2-0",'Dec 18'!$H:$H,"FGRC0844ST")</f>
        <v>1</v>
      </c>
      <c r="AG15" s="37">
        <f>COUNTIFS('Dec 25'!$G:$G,"PW3RS020",'Dec 25'!$H:$H,"FGRC0844ST")+COUNTIFS('Dec 25'!$G:$G,"PW3RS020",'Dec 25'!$H:$H,"ZFGRC0844S100")+COUNTIFS('Dec 25'!$G:$G,"PW3RS020",'Dec 25'!$H:$H,"FFRE0833Q1")+COUNTIFS('Dec 25'!$G:$G,"v4.4-2-0",'Dec 25'!$H:$H,"FGRC0844ST")</f>
        <v>1</v>
      </c>
      <c r="AH15" s="37">
        <f>COUNTIFS('Jan 1'!$G:$G,"PW3RS020",'Jan 1'!$H:$H,"FGRC0844ST")+COUNTIFS('Jan 1'!$G:$G,"PW3RS020",'Jan 1'!$H:$H,"ZFGRC0844S100")+COUNTIFS('Jan 1'!$G:$G,"PW3RS020",'Jan 1'!$H:$H,"FFRE0833Q1")+COUNTIFS('Jan 1'!$G:$G,"v4.4-2-0",'Jan 1'!$H:$H,"FGRC0844ST")</f>
        <v>1</v>
      </c>
      <c r="AI15" s="37">
        <f>COUNTIFS('Jan 8'!$G:$G,"PW3RS020",'Jan 8'!$H:$H,"FGRC0844ST")+COUNTIFS('Jan 8'!$G:$G,"PW3RS020",'Jan 8'!$H:$H,"ZFGRC0844S100")+COUNTIFS('Jan 8'!$G:$G,"PW3RS020",'Jan 8'!$H:$H,"FFRE0833Q1")+COUNTIFS('Jan 8'!$G:$G,"v4.4-2-0",'Jan 8'!$H:$H,"FGRC0844ST")+COUNTIFS('Jan 8'!$G:$G,"v4.5-3-1",'Jan 8'!$H:$H,"FGRC0844ST")</f>
        <v>2</v>
      </c>
      <c r="AJ15" s="37">
        <f>COUNTIFS('Jan 15'!$G:$G,"PW3RS020",'Jan 15'!$H:$H,"FGRC0844ST")+COUNTIFS('Jan 15'!$G:$G,"PW3RS020",'Jan 15'!$H:$H,"ZFGRC0844S100")+COUNTIFS('Jan 15'!$G:$G,"PW3RS020",'Jan 15'!$H:$H,"FFRE0833Q1")+COUNTIFS('Jan 15'!$G:$G,"v4.4-2-0",'Jan 15'!$H:$H,"FGRC0844ST")+COUNTIFS('Jan 15'!$G:$G,"v4.5-3-1",'Jan 15'!$H:$H,"FGRC0844ST")+COUNTIFS('Jan 15'!$G:$G,"v4.5-3b-",'Jan 15'!$H:$H,"FGRC0844ST")</f>
        <v>3</v>
      </c>
      <c r="AK15" s="37">
        <f>COUNTIFS('Jan 22'!$G:$G,"PW3RS020",'Jan 22'!$H:$H,"FGRC0844ST")+COUNTIFS('Jan 22'!$G:$G,"PW3RS020",'Jan 22'!$H:$H,"ZFGRC0844S100")+COUNTIFS('Jan 22'!$G:$G,"PW3RS020",'Jan 22'!$H:$H,"FFRE0833Q1")+COUNTIFS('Jan 22'!$G:$G,"v4.4-2-0",'Jan 22'!$H:$H,"FGRC0844ST")+COUNTIFS('Jan 22'!$G:$G,"v4.5-3-1",'Jan 22'!$H:$H,"FGRC0844ST")+COUNTIFS('Jan 22'!$G:$G,"v4.5-3b-",'Jan 22'!$H:$H,"FGRC0844ST")</f>
        <v>3</v>
      </c>
      <c r="AL15" s="37">
        <f>COUNTIFS('Jan 29'!$G:$G,"PW3RS020",'Jan 29'!$H:$H,"FGRC0844ST")+COUNTIFS('Jan 29'!$G:$G,"PW3RS020",'Jan 29'!$H:$H,"ZFGRC0844S100")+COUNTIFS('Jan 29'!$G:$G,"PW3RS020",'Jan 29'!$H:$H,"FFRE0833Q1")+COUNTIFS('Jan 29'!$G:$G,"v4.4-2-0",'Jan 29'!$H:$H,"FGRC0844ST")+COUNTIFS('Jan 29'!$G:$G,"v4.5-3-1",'Jan 29'!$H:$H,"FGRC0844ST")+COUNTIFS('Jan 29'!$G:$G,"v4.5-3b-",'Jan 29'!$H:$H,"FGRC0844ST")</f>
        <v>4</v>
      </c>
      <c r="AM15" s="37">
        <f>COUNTIFS('Feb 5'!$G:$G,"PW3RS020",'Feb 5'!$H:$H,"FGRC0844ST")+COUNTIFS('Feb 5'!$G:$G,"PW3RS020",'Feb 5'!$H:$H,"ZFGRC0844S100")+COUNTIFS('Feb 5'!$G:$G,"PW3RS020",'Feb 5'!$H:$H,"FFRE0833Q1")+COUNTIFS('Feb 5'!$G:$G,"v4.4-2-0",'Feb 5'!$H:$H,"FGRC0844ST")+COUNTIFS('Feb 5'!$G:$G,"v4.5-3-1",'Feb 5'!$H:$H,"FGRC0844ST")+COUNTIFS('Feb 5'!$G:$G,"v4.5-3b-",'Feb 5'!$H:$H,"FGRC0844ST")</f>
        <v>4</v>
      </c>
      <c r="AN15" s="37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O15" s="37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P15" s="37">
        <f>COUNTIFS('Feb 26'!$G:$G,"PW3RS020",'Feb 26'!$H:$H,"FGRC0844ST")+COUNTIFS('Feb 26'!$G:$G,"PW3RS020",'Feb 26'!$H:$H,"ZFGRC0844S100")+COUNTIFS('Feb 26'!$G:$G,"PW3RS020",'Feb 26'!$H:$H,"FFRE0833Q1")+COUNTIFS('Feb 26'!$G:$G,"v4.4-2-0",'Feb 26'!$H:$H,"FGRC0844ST")+COUNTIFS('Feb 26'!$G:$G,"v4.5-3-1",'Feb 26'!$H:$H,"FGRC0844ST")+COUNTIFS('Feb 26'!$G:$G,"v4.5-3b-",'Feb 26'!$H:$H,"FGRC0844ST")</f>
        <v>4</v>
      </c>
      <c r="AQ15" s="37">
        <f>COUNTIFS('Mar 5'!$G:$G,"PW3RS020",'Mar 5'!$H:$H,"FGRC0844ST")+COUNTIFS('Mar 5'!$G:$G,"PW3RS020",'Mar 5'!$H:$H,"ZFGRC0844S100")+COUNTIFS('Mar 5'!$G:$G,"PW3RS020",'Mar 5'!$H:$H,"FFRE0833Q1")+COUNTIFS('Mar 5'!$G:$G,"v4.4-2-0",'Mar 5'!$H:$H,"FGRC0844ST")+COUNTIFS('Mar 5'!$G:$G,"v4.5-3-1",'Mar 5'!$H:$H,"FGRC0844ST")+COUNTIFS('Mar 5'!$G:$G,"v4.5-3b-",'Mar 5'!$H:$H,"FGRC0844ST")</f>
        <v>4</v>
      </c>
      <c r="AR15" s="37">
        <f>COUNTIFS('Mar 12'!$G:$G,"PW3RS020",'Mar 12'!$H:$H,"FGRC0844ST")+COUNTIFS('Mar 12'!$G:$G,"PW3RS020",'Mar 12'!$H:$H,"ZFGRC0844S100")+COUNTIFS('Mar 12'!$G:$G,"PW3RS020",'Mar 12'!$H:$H,"FFRE0833Q1")+COUNTIFS('Mar 12'!$G:$G,"v4.4-2-0",'Mar 12'!$H:$H,"FGRC0844ST")+COUNTIFS('Mar 12'!$G:$G,"v4.5-3-1",'Mar 12'!$H:$H,"FGRC0844ST")+COUNTIFS('Mar 12'!$G:$G,"v4.5-3b-",'Mar 12'!$H:$H,"FGRC0844ST")</f>
        <v>4</v>
      </c>
      <c r="AS15" s="37">
        <f>COUNTIFS('Mar 19'!$G:$G,"PW3RS020",'Mar 19'!$H:$H,"FGRC0844ST")+COUNTIFS('Mar 19'!$G:$G,"PW3RS020",'Mar 19'!$H:$H,"ZFGRC0844S100")+COUNTIFS('Mar 19'!$G:$G,"PW3RS020",'Mar 19'!$H:$H,"FFRE0833Q1")+COUNTIFS('Mar 19'!$G:$G,"v4.4-2-0",'Mar 19'!$H:$H,"FGRC0844ST")+COUNTIFS('Mar 19'!$G:$G,"v4.5-3-1",'Mar 19'!$H:$H,"FGRC0844ST")+COUNTIFS('Mar 19'!$G:$G,"v4.5-3b-",'Mar 19'!$H:$H,"FGRC0844ST")</f>
        <v>4</v>
      </c>
      <c r="AT15" s="37">
        <f>COUNTIFS('Mar 26'!$G:$G,"PW3RS020",'Mar 26'!$H:$H,"FGRC0844ST")+COUNTIFS('Mar 26'!$G:$G,"PW3RS020",'Mar 26'!$H:$H,"ZFGRC0844S100")+COUNTIFS('Mar 26'!$G:$G,"PW3RS020",'Mar 26'!$H:$H,"FFRE0833Q1")+COUNTIFS('Mar 26'!$G:$G,"v4.4-2-0",'Mar 26'!$H:$H,"FGRC0844ST")+COUNTIFS('Mar 26'!$G:$G,"v4.5-3-1",'Mar 26'!$H:$H,"FGRC0844ST")+COUNTIFS('Mar 26'!$G:$G,"v4.5-3b-",'Mar 26'!$H:$H,"FGRC0844ST")</f>
        <v>4</v>
      </c>
      <c r="AU15" s="37">
        <f>COUNTIFS('Apr 2'!$G:$G,AU11,'Apr 2'!$H:$H,"FGRC*")</f>
        <v>2</v>
      </c>
      <c r="AV15" s="37">
        <f>COUNTIFS('Apr 9'!$G:$G,AV11,'Apr 9'!$H:$H,"FGRC*")</f>
        <v>2</v>
      </c>
      <c r="AW15" s="37">
        <f>COUNTIFS('Apr 16'!$G:$G,AW11,'Apr 16'!$H:$H,"FGRC*")</f>
        <v>2</v>
      </c>
      <c r="AX15" s="37">
        <f>COUNTIFS('Apr 23'!$G:$G,AX11,'Apr 23'!$H:$H,"FGRC*")</f>
        <v>2</v>
      </c>
      <c r="AY15" s="37">
        <f>COUNTIFS('May 2'!$G:$G,AY11,'May 2'!$H:$H,"FGRC*")</f>
        <v>2</v>
      </c>
      <c r="AZ15" s="37">
        <f>COUNTIFS('May 9'!$G:$G,AZ11,'May 9'!$H:$H,"FGRC*")</f>
        <v>7</v>
      </c>
      <c r="BA15" s="37">
        <f>COUNTIFS('May 14'!$G:$G,BA11,'May 14'!$H:$H,"FGRC*")</f>
        <v>6</v>
      </c>
      <c r="BB15" s="37">
        <f>COUNTIFS('May 21'!$G:$G,BB11,'May 21'!$H:$H,"FGRC*")</f>
        <v>7</v>
      </c>
      <c r="BC15" s="37">
        <f>COUNTIFS('May 28'!$G:$G,BC11,'May 28'!$H:$H,"FGRC*")</f>
        <v>10</v>
      </c>
      <c r="BD15" s="37">
        <f>COUNTIFS('Jun 4'!$G:$G,BD11,'Jun 4'!$H:$H,"FGRC*")</f>
        <v>10</v>
      </c>
      <c r="BE15" s="37">
        <f>COUNTIFS('Jun 11'!$G:$G,BE11,'Jun 11'!$H:$H,"FGRC*")+COUNTIFS('Jun 11'!$G:$G,BE11,'Jun 11'!$H:$H,"FFRE*")</f>
        <v>9</v>
      </c>
      <c r="BF15" s="37">
        <f>COUNTIFS('Jun 18'!$G:$G,BF11,'Jun 18'!$H:$H,"FGRC*")+COUNTIFS('Jun 18'!$G:$G,BF11,'Jun 18'!$H:$H,"FFRE*")</f>
        <v>7</v>
      </c>
      <c r="BG15" s="37">
        <f>COUNTIFS('Jun 25'!$G:$G,BG11,'Jun 25'!$H:$H,"FGRC*")+COUNTIFS('Jun 25'!$G:$G,BG11,'Jun 25'!$H:$H,"FFRE*")</f>
        <v>8</v>
      </c>
      <c r="BH15" s="37">
        <f>COUNTIFS('Jul 2'!$G:$G,BH11,'Jul 2'!$H:$H,"FGRC*")+COUNTIFS('Jul 2'!$G:$G,BH11,'Jul 2'!$H:$H,"FFRE*")</f>
        <v>8</v>
      </c>
      <c r="BI15" s="37">
        <f>COUNTIFS('Jul 9'!$G:$G,BI11,'Jul 9'!$H:$H,"FGRC*")+COUNTIFS('Jul 9'!$G:$G,BI11,'Jul 9'!$H:$H,"FFRE*")</f>
        <v>9</v>
      </c>
      <c r="BJ15">
        <f>COUNTIFS('Jul 16'!$G:$G, "v4.6-4-2",'Jul 16'!$H:$H,"FGRC*")+COUNTIFS('Jul 16'!$G:$G, "v4.6-4-2",'Jul 16'!$H:$H,"FFRE*")</f>
        <v>9</v>
      </c>
    </row>
    <row r="16" spans="2:62" ht="15.75" thickBot="1" x14ac:dyDescent="0.3">
      <c r="I16" s="34" t="s">
        <v>505</v>
      </c>
      <c r="J16" s="37">
        <f>COUNTIFS('July 17'!$G:$G,"PW3RS016_160831a",'July 17'!$H:$H,"FGRC0844ST")+COUNTIFS('July 17'!$G:$G,"PW3RS013",'July 17'!$H:$H,"FGRC0844ST")+COUNTIFS('July 17'!$G:$G,"PW3RS010",'July 17'!$H:$H,"FGRC0844ST")+COUNTIFS('July 17'!$G:$G,"PW3RS017_161005a",'July 17'!$H:$H,"FGRC0844ST")</f>
        <v>0</v>
      </c>
      <c r="K16" s="37">
        <f>COUNTIFS('July 24'!$G:$G,"PW3RS016_160831a",'July 24'!$H:$H,"FGRC0844ST")+COUNTIFS('July 24'!$G:$G,"PW3RS013",'July 24'!$H:$H,"FGRC0844ST")+COUNTIFS('July 24'!$G:$G,"PW3RS010",'July 24'!$H:$H,"FGRC0844ST")+COUNTIFS('July 24'!$G:$G,"PW3RS017_161005a",'July 24'!$H:$H,"FGRC0844ST")</f>
        <v>2</v>
      </c>
      <c r="L16" s="37">
        <f>COUNTIFS('July 31'!$G:$G,"PW3RS016_160831a",'July 31'!$H:$H,"FGRC0844ST")+COUNTIFS('July 31'!$G:$G,"PW3RS013",'July 31'!$H:$H,"FGRC0844ST")+COUNTIFS('July 31'!$G:$G,"PW3RS010",'July 31'!$H:$H,"FGRC0844ST")+COUNTIFS('July 31'!$G:$G,"PW3RS017_161005a",'July 31'!$H:$H,"FGRC0844ST")</f>
        <v>0</v>
      </c>
      <c r="M16" s="37">
        <f>COUNTIFS('Aug 7'!$G:$G,"PW3RS016_160831a",'Aug 7'!$H:$H,"FGRC0844ST")+COUNTIFS('Aug 7'!$G:$G,"PW3RS013",'Aug 7'!$H:$H,"FGRC0844ST")+COUNTIFS('Aug 7'!$G:$G,"PW3RS010",'Aug 7'!$H:$H,"FGRC0844ST")+COUNTIFS('Aug 7'!$G:$G,"PW3RS017_161005a",'Aug 7'!$H:$H,"FGRC0844ST")+COUNTIFS('Aug 7'!$G:$G,"PW3RS014_160719b",'Aug 7'!$H:$H,"FGRC0844ST")</f>
        <v>3</v>
      </c>
      <c r="N16" s="37">
        <f>COUNTIFS('Aug 14'!$G:$G,"PW3RS016_160831a",'Aug 14'!$H:$H,"FGRC0844ST")+COUNTIFS('Aug 14'!$G:$G,"PW3RS013",'Aug 14'!$H:$H,"FGRC0844ST")+COUNTIFS('Aug 14'!$G:$G,"PW3RS010",'Aug 14'!$H:$H,"FGRC0844ST")+COUNTIFS('Aug 14'!$G:$G,"PW3RS017_161005a",'Aug 14'!$H:$H,"FGRC0844ST")+COUNTIFS('Aug 14'!$G:$G,"PW3RS014_160719b",'Aug 14'!$H:$H,"FGRC0844ST")</f>
        <v>1</v>
      </c>
      <c r="O16" s="37">
        <f>COUNTIFS('Aug 21'!$G:$G,"PW3RS016_160831a",'Aug 21'!$H:$H,"FGRC0844ST")+COUNTIFS('Aug 21'!$G:$G,"PW3RS013",'Aug 21'!$H:$H,"FGRC0844ST")+COUNTIFS('Aug 21'!$G:$G,"PW3RS010",'Aug 21'!$H:$H,"FGRC0844ST")+COUNTIFS('Aug 21'!$G:$G,"PW3RS017_161005a",'Aug 21'!$H:$H,"FGRC0844ST")+COUNTIFS('Aug 21'!$G:$G,"PW3RS014_160719b",'Aug 21'!$H:$H,"FGRC0844ST")</f>
        <v>0</v>
      </c>
      <c r="P16" s="37">
        <f>COUNTIFS('Aug 28'!$G:$G,"PW3RS016_160831a",'Aug 28'!$H:$H,"FGRC0844ST")+COUNTIFS('Aug 28'!$G:$G,"PW3RS013",'Aug 28'!$H:$H,"FGRC0844ST")+COUNTIFS('Aug 28'!$G:$G,"PW3RS010",'Aug 28'!$H:$H,"FGRC0844ST")+COUNTIFS('Aug 28'!$G:$G,"PW3RS017_161005a",'Aug 28'!$H:$H,"FGRC0844ST")+COUNTIFS('Aug 28'!$G:$G,"PW3RS014_160719b",'Aug 28'!$H:$H,"FGRC0844ST")</f>
        <v>0</v>
      </c>
      <c r="Q16" s="37">
        <f>COUNTIFS('Sep 4'!$G:$G,"PW3RS016_160831a",'Sep 4'!$H:$H,"FGRC0844ST")+COUNTIFS('Sep 4'!$G:$G,"PW3RS013",'Sep 4'!$H:$H,"FGRC0844ST")+COUNTIFS('Sep 4'!$G:$G,"PW3RS010",'Sep 4'!$H:$H,"FGRC0844ST")+COUNTIFS('Sep 4'!$G:$G,"PW3RS017_161005a",'Sep 4'!$H:$H,"FGRC0844ST")+COUNTIFS('Sep 4'!$G:$G,"PW3RS014_160719b",'Sep 4'!$H:$H,"FGRC0844ST")</f>
        <v>0</v>
      </c>
      <c r="R16" s="37">
        <f>COUNTIFS('Sep 11'!$G:$G,"PW3RS016_160831a",'Sep 11'!$H:$H,"FGRC0844ST")+COUNTIFS('Sep 11'!$G:$G,"PW3RS013",'Sep 11'!$H:$H,"FGRC0844ST")+COUNTIFS('Sep 11'!$G:$G,"PW3RS010",'Sep 11'!$H:$H,"FGRC0844ST")+COUNTIFS('Sep 11'!$G:$G,"PW3RS017_161005a",'Sep 11'!$H:$H,"FGRC0844ST")+COUNTIFS('Sep 11'!$G:$G,"PW3RS014_160719b",'Sep 11'!$H:$H,"FGRC0844ST")</f>
        <v>0</v>
      </c>
      <c r="S16" s="37">
        <f>COUNTIFS('Sep 18'!$G:$G,"PW3RS016_160831a",'Sep 18'!$H:$H,"FGRC0844ST")+COUNTIFS('Sep 18'!$G:$G,"PW3RS013",'Sep 18'!$H:$H,"FGRC0844ST")+COUNTIFS('Sep 18'!$G:$G,"PW3RS010",'Sep 18'!$H:$H,"FGRC0844ST")+COUNTIFS('Sep 18'!$G:$G,"PW3RS017_161005a",'Sep 18'!$H:$H,"FGRC0844ST")+COUNTIFS('Sep 18'!$G:$G,"PW3RS014_160719b",'Sep 18'!$H:$H,"FGRC0844ST")+COUNTIFS('Sep 18'!$G:$G,"PW3RS018_170120b",'Sep 18'!$H:$H,"FGRC0844ST")</f>
        <v>1</v>
      </c>
      <c r="T16" s="37">
        <f>COUNTIFS('Sep 25'!$G:$G,"PW3RS016_160831a",'Sep 25'!$H:$H,"FGRC0844ST")+COUNTIFS('Sep 25'!$G:$G,"PW3RS013",'Sep 25'!$H:$H,"FGRC0844ST")+COUNTIFS('Sep 25'!$G:$G,"PW3RS010",'Sep 25'!$H:$H,"FGRC0844ST")+COUNTIFS('Sep 25'!$G:$G,"PW3RS017_161005a",'Sep 25'!$H:$H,"FGRC0844ST")+COUNTIFS('Sep 25'!$G:$G,"PW3RS014_160719b",'Sep 25'!$H:$H,"FGRC0844ST")+COUNTIFS('Sep 25'!$G:$G,"PW3RS018_170120b",'Sep 25'!$H:$H,"FGRC0844ST")</f>
        <v>1</v>
      </c>
      <c r="U16" s="85">
        <f>COUNTIFS('Oct 2'!$G:$G,"PW3RS016_160831a",'Oct 2'!$H:$H,"FGRC0844ST")+COUNTIFS('Oct 2'!$G:$G,"PW3RS013",'Oct 2'!$H:$H,"FGRC0844ST")+COUNTIFS('Oct 2'!$G:$G,"PW3RS010",'Oct 2'!$H:$H,"FGRC0844ST")+COUNTIFS('Oct 2'!$G:$G,"PW3RS017_161005a",'Oct 2'!$H:$H,"FGRC0844ST")+COUNTIFS('Oct 2'!$G:$G,"PW3RS014_160719b",'Oct 2'!$H:$H,"FGRC0844ST")+COUNTIFS('Oct 2'!$G:$G,"PW3RS018_170120b",'Oct 2'!$H:$H,"FGRC0844ST")</f>
        <v>1</v>
      </c>
      <c r="V16" s="37">
        <f>COUNTIFS('Oct 9'!$G:$G,"PW3RS016_160831a",'Oct 9'!$H:$H,"FGRC0844ST")+COUNTIFS('Oct 9'!$G:$G,"PW3RS013",'Oct 9'!$H:$H,"FGRC0844ST")+COUNTIFS('Oct 9'!$G:$G,"PW3RS010",'Oct 9'!$H:$H,"FGRC0844ST")+COUNTIFS('Oct 9'!$G:$G,"PW3RS017_161005a",'Oct 9'!$H:$H,"FGRC0844ST")+COUNTIFS('Oct 9'!$G:$G,"PW3RS014_160719b",'Oct 9'!$H:$H,"FGRC0844ST")+COUNTIFS('Oct 9'!$G:$G,"PW3RS018_170120b",'Oct 9'!$H:$H,"FGRC0844ST")</f>
        <v>1</v>
      </c>
      <c r="W16" s="37">
        <f>COUNTIFS('Oct 16'!$G:$G,"PW3RS016_160831a",'Oct 16'!$H:$H,"FGRC0844ST")+COUNTIFS('Oct 16'!$G:$G,"PW3RS013",'Oct 16'!$H:$H,"FGRC0844ST")+COUNTIFS('Oct 16'!$G:$G,"PW3RS010",'Oct 16'!$H:$H,"FGRC0844ST")+COUNTIFS('Oct 16'!$G:$G,"PW3RS017_161005a",'Oct 16'!$H:$H,"FGRC0844ST")+COUNTIFS('Oct 16'!$G:$G,"PW3RS014_160719b",'Oct 16'!$H:$H,"FGRC0844ST")+COUNTIFS('Oct 16'!$G:$G,"PW3RS018_170120b",'Oct 16'!$H:$H,"FGRC0844ST")</f>
        <v>1</v>
      </c>
      <c r="X16" s="37">
        <f>COUNTIFS('Oct 23'!$G:$G,"PW3RS016_160831a",'Oct 23'!$H:$H,"FGRC0844ST")+COUNTIFS('Oct 23'!$G:$G,"PW3RS013",'Oct 23'!$H:$H,"FGRC0844ST")+COUNTIFS('Oct 23'!$G:$G,"PW3RS010",'Oct 23'!$H:$H,"FGRC0844ST")+COUNTIFS('Oct 23'!$G:$G,"PW3RS017_161005a",'Oct 23'!$H:$H,"FGRC0844ST")+COUNTIFS('Oct 23'!$G:$G,"PW3RS014_160719b",'Oct 23'!$H:$H,"FGRC0844ST")+COUNTIFS('Oct 23'!$G:$G,"PW3RS018_170120b",'Oct 23'!$H:$H,"FGRC0844ST")</f>
        <v>0</v>
      </c>
      <c r="Y16" s="37">
        <f>COUNTIFS('Oct 30'!$G:$G,"PW3RS016_160831a",'Oct 30'!$H:$H,"FGRC0844ST")+COUNTIFS('Oct 30'!$G:$G,"PW3RS013",'Oct 30'!$H:$H,"FGRC0844ST")+COUNTIFS('Oct 30'!$G:$G,"PW3RS010",'Oct 30'!$H:$H,"FGRC0844ST")+COUNTIFS('Oct 30'!$G:$G,"PW3RS017_161005a",'Oct 30'!$H:$H,"FGRC0844ST")+COUNTIFS('Oct 30'!$G:$G,"PW3RS014_160719b",'Oct 30'!$H:$H,"FGRC0844ST")+COUNTIFS('Oct 30'!$G:$G,"PW3RS018_170120b",'Oct 30'!$H:$H,"FGRC0844ST")</f>
        <v>0</v>
      </c>
      <c r="Z16" s="37">
        <f>COUNTIFS('Nov 6'!$G:$G,"PW3RS016_160831a",'Nov 6'!$H:$H,"FGRC0844ST")+COUNTIFS('Nov 6'!$G:$G,"PW3RS013",'Nov 6'!$H:$H,"FGRC0844ST")+COUNTIFS('Nov 6'!$G:$G,"PW3RS010",'Nov 6'!$H:$H,"FGRC0844ST")+COUNTIFS('Nov 6'!$G:$G,"PW3RS017_161005a",'Nov 6'!$H:$H,"FGRC0844ST")+COUNTIFS('Nov 6'!$G:$G,"PW3RS014_160719b",'Nov 6'!$H:$H,"FGRC0844ST")+COUNTIFS('Nov 6'!$G:$G,"PW3RS018_170120b",'Nov 6'!$H:$H,"FGRC0844ST")+COUNTIFS('Nov 6'!$G:$G,"v4.3-1.0",'Nov 6'!$H:$H,"FGRC0844ST")</f>
        <v>3</v>
      </c>
      <c r="AA16" s="37">
        <f>COUNTIFS('Nov 13'!$G:$G,"PW3RS016_160831a",'Nov 13'!$H:$H,"FGRC0844ST")+COUNTIFS('Nov 13'!$G:$G,"PW3RS013",'Nov 13'!$H:$H,"FGRC0844ST")+COUNTIFS('Nov 13'!$G:$G,"PW3RS010",'Nov 13'!$H:$H,"FGRC0844ST")+COUNTIFS('Nov 13'!$G:$G,"PW3RS017_161005a",'Nov 13'!$H:$H,"FGRC0844ST")+COUNTIFS('Nov 13'!$G:$G,"PW3RS014_160719b",'Nov 13'!$H:$H,"FGRC0844ST")+COUNTIFS('Nov 13'!$G:$G,"PW3RS018_170120b",'Nov 13'!$H:$H,"FGRC0844ST")+COUNTIFS('Nov 13'!$G:$G,"v4.3-1.0",'Nov 13'!$H:$H,"FGRC0844ST")</f>
        <v>3</v>
      </c>
      <c r="AB16" s="37">
        <f>COUNTIFS('Nov 20'!$G:$G,"PW3RS016_160831a",'Nov 20'!$H:$H,"FGRC0844ST")+COUNTIFS('Nov 20'!$G:$G,"PW3RS013",'Nov 20'!$H:$H,"FGRC0844ST")+COUNTIFS('Nov 20'!$G:$G,"PW3RS010",'Nov 20'!$H:$H,"FGRC0844ST")+COUNTIFS('Nov 20'!$G:$G,"PW3RS017_161005a",'Nov 20'!$H:$H,"FGRC0844ST")+COUNTIFS('Nov 20'!$G:$G,"PW3RS014_160719b",'Nov 20'!$H:$H,"FGRC0844ST")+COUNTIFS('Nov 20'!$G:$G,"PW3RS018_170120b",'Nov 20'!$H:$H,"FGRC0844ST")+COUNTIFS('Nov 20'!$G:$G,"v4.3-1.0",'Nov 20'!$H:$H,"FGRC0844ST")</f>
        <v>2</v>
      </c>
      <c r="AC16" s="37">
        <f>COUNTIFS('Nov 27'!$G:$G,"PW3RS016_160831a",'Nov 27'!$H:$H,"FGRC0844ST")+COUNTIFS('Nov 27'!$G:$G,"PW3RS013",'Nov 27'!$H:$H,"FGRC0844ST")+COUNTIFS('Nov 27'!$G:$G,"PW3RS010",'Nov 27'!$H:$H,"FGRC0844ST")+COUNTIFS('Nov 27'!$G:$G,"PW3RS017_161005a",'Nov 27'!$H:$H,"FGRC0844ST")+COUNTIFS('Nov 27'!$G:$G,"PW3RS014_160719b",'Nov 27'!$H:$H,"FGRC0844ST")+COUNTIFS('Nov 27'!$G:$G,"PW3RS018_170120b",'Nov 27'!$H:$H,"FGRC0844ST")+COUNTIFS('Nov 27'!$G:$G,"v4.3-1.0",'Nov 27'!$H:$H,"FGRC0844ST")</f>
        <v>2</v>
      </c>
      <c r="AD16" s="37">
        <f>COUNTIFS('Dec 4'!$G:$G,"PW3RS016_160831a",'Dec 4'!$H:$H,"FGRC0844ST")+COUNTIFS('Dec 4'!$G:$G,"PW3RS013",'Dec 4'!$H:$H,"FGRC0844ST")+COUNTIFS('Dec 4'!$G:$G,"PW3RS010",'Dec 4'!$H:$H,"FGRC0844ST")+COUNTIFS('Dec 4'!$G:$G,"PW3RS017_161005a",'Dec 4'!$H:$H,"FGRC0844ST")+COUNTIFS('Dec 4'!$G:$G,"PW3RS014_160719b",'Dec 4'!$H:$H,"FGRC0844ST")+COUNTIFS('Dec 4'!$G:$G,"PW3RS018_170120b",'Dec 4'!$H:$H,"FGRC0844ST")+COUNTIFS('Dec 4'!$G:$G,"v4.3-1.0",'Dec 4'!$H:$H,"FGRC0844ST")</f>
        <v>3</v>
      </c>
      <c r="AE16" s="37">
        <f>COUNTIFS('Dec 11'!$G:$G,"PW3RS016_160831a",'Dec 11'!$H:$H,"FGRC0844ST")+COUNTIFS('Dec 11'!$G:$G,"PW3RS013",'Dec 11'!$H:$H,"FGRC0844ST")+COUNTIFS('Dec 11'!$G:$G,"PW3RS010",'Dec 11'!$H:$H,"FGRC0844ST")+COUNTIFS('Dec 11'!$G:$G,"PW3RS017_161005a",'Dec 11'!$H:$H,"FGRC0844ST")+COUNTIFS('Dec 11'!$G:$G,"PW3RS014_160719b",'Dec 11'!$H:$H,"FGRC0844ST")+COUNTIFS('Dec 11'!$G:$G,"PW3RS018_170120b",'Dec 11'!$H:$H,"FGRC0844ST")+COUNTIFS('Dec 11'!$G:$G,"v4.3-1.0",'Dec 11'!$H:$H,"FGRC0844ST")</f>
        <v>3</v>
      </c>
      <c r="AF16" s="37">
        <f>COUNTIFS('Dec 18'!$G:$G,"PW3RS016_160831a",'Dec 18'!$H:$H,"FGRC0844ST")+COUNTIFS('Dec 18'!$G:$G,"PW3RS013",'Dec 18'!$H:$H,"FGRC0844ST")+COUNTIFS('Dec 18'!$G:$G,"PW3RS010",'Dec 18'!$H:$H,"FGRC0844ST")+COUNTIFS('Dec 18'!$G:$G,"PW3RS017_161005a",'Dec 18'!$H:$H,"FGRC0844ST")+COUNTIFS('Dec 18'!$G:$G,"PW3RS014_160719b",'Dec 18'!$H:$H,"FGRC0844ST")+COUNTIFS('Dec 18'!$G:$G,"PW3RS018_170120b",'Dec 18'!$H:$H,"FGRC0844ST")+COUNTIFS('Dec 18'!$G:$G,"v4.3-1.0",'Dec 18'!$H:$H,"FGRC0844ST")</f>
        <v>2</v>
      </c>
      <c r="AG16" s="37">
        <f>COUNTIFS('Dec 25'!$G:$G,"PW3RS016_160831a",'Dec 25'!$H:$H,"FGRC0844ST")+COUNTIFS('Dec 25'!$G:$G,"PW3RS013",'Dec 25'!$H:$H,"FGRC0844ST")+COUNTIFS('Dec 25'!$G:$G,"PW3RS010",'Dec 25'!$H:$H,"FGRC0844ST")+COUNTIFS('Dec 25'!$G:$G,"PW3RS017_161005a",'Dec 25'!$H:$H,"FGRC0844ST")+COUNTIFS('Dec 25'!$G:$G,"PW3RS014_160719b",'Dec 25'!$H:$H,"FGRC0844ST")+COUNTIFS('Dec 25'!$G:$G,"PW3RS018_170120b",'Dec 25'!$H:$H,"FGRC0844ST")+COUNTIFS('Dec 25'!$G:$G,"v4.3-1.0",'Dec 25'!$H:$H,"FGRC0844ST")</f>
        <v>2</v>
      </c>
      <c r="AH16" s="37">
        <f>COUNTIFS('Jan 1'!$G:$G,"PW3RS016_160831a",'Jan 1'!$H:$H,"FGRC0844ST")+COUNTIFS('Jan 1'!$G:$G,"PW3RS013",'Jan 1'!$H:$H,"FGRC0844ST")+COUNTIFS('Jan 1'!$G:$G,"PW3RS010",'Jan 1'!$H:$H,"FGRC0844ST")+COUNTIFS('Jan 1'!$G:$G,"PW3RS017_161005a",'Jan 1'!$H:$H,"FGRC0844ST")+COUNTIFS('Jan 1'!$G:$G,"PW3RS014_160719b",'Jan 1'!$H:$H,"FGRC0844ST")+COUNTIFS('Jan 1'!$G:$G,"PW3RS018_170120b",'Jan 1'!$H:$H,"FGRC0844ST")+COUNTIFS('Jan 1'!$G:$G,"v4.3-1.0",'Jan 1'!$H:$H,"FGRC0844ST")</f>
        <v>2</v>
      </c>
      <c r="AI16" s="37">
        <f>COUNTIFS('Jan 8'!$G:$G,"PW3RS016_160831a",'Jan 8'!$H:$H,"FGRC0844ST")+COUNTIFS('Jan 8'!$G:$G,"PW3RS013",'Jan 8'!$H:$H,"FGRC0844ST")+COUNTIFS('Jan 8'!$G:$G,"PW3RS010",'Jan 8'!$H:$H,"FGRC0844ST")+COUNTIFS('Jan 8'!$G:$G,"PW3RS017_161005a",'Jan 8'!$H:$H,"FGRC0844ST")+COUNTIFS('Jan 8'!$G:$G,"PW3RS014_160719b",'Jan 8'!$H:$H,"FGRC0844ST")+COUNTIFS('Jan 8'!$G:$G,"PW3RS018_170120b",'Jan 8'!$H:$H,"FGRC0844ST")+COUNTIFS('Jan 8'!$G:$G,"v4.3-1.0",'Jan 8'!$H:$H,"FGRC0844ST")+COUNTIFS('Jan 8'!$G:$G,"v4.3-1.0",'Jan 8'!$H:$H,"FGRC0844U100")</f>
        <v>2</v>
      </c>
      <c r="AJ16" s="37">
        <f>COUNTIFS('Jan 15'!$G:$G,"PW3RS016_160831a",'Jan 15'!$H:$H,"FGRC0844ST")+COUNTIFS('Jan 15'!$G:$G,"PW3RS013",'Jan 15'!$H:$H,"FGRC0844ST")+COUNTIFS('Jan 15'!$G:$G,"PW3RS010",'Jan 15'!$H:$H,"FGRC0844ST")+COUNTIFS('Jan 15'!$G:$G,"PW3RS017_161005a",'Jan 15'!$H:$H,"FGRC0844ST")+COUNTIFS('Jan 15'!$G:$G,"PW3RS014_160719b",'Jan 15'!$H:$H,"FGRC0844ST")+COUNTIFS('Jan 15'!$G:$G,"PW3RS018_170120b",'Jan 15'!$H:$H,"FGRC0844ST")+COUNTIFS('Jan 15'!$G:$G,"v4.3-1.0",'Jan 15'!$H:$H,"FGRC0844ST")+COUNTIFS('Jan 15'!$G:$G,"v4.3-1.0",'Jan 15'!$H:$H,"FGRC0844U100")</f>
        <v>2</v>
      </c>
      <c r="AK16" s="37">
        <f>COUNTIFS('Jan 22'!$G:$G,"PW3RS016_160831a",'Jan 22'!$H:$H,"FGRC0844ST")+COUNTIFS('Jan 22'!$G:$G,"PW3RS013",'Jan 22'!$H:$H,"FGRC0844ST")+COUNTIFS('Jan 22'!$G:$G,"PW3RS010",'Jan 22'!$H:$H,"FGRC0844ST")+COUNTIFS('Jan 22'!$G:$G,"PW3RS017_161005a",'Jan 22'!$H:$H,"FGRC0844ST")+COUNTIFS('Jan 22'!$G:$G,"PW3RS014_160719b",'Jan 22'!$H:$H,"FGRC0844ST")+COUNTIFS('Jan 22'!$G:$G,"PW3RS018_170120b",'Jan 22'!$H:$H,"FGRC0844ST")+COUNTIFS('Jan 22'!$G:$G,"v4.3-1.0",'Jan 22'!$H:$H,"FGRC0844ST")+COUNTIFS('Jan 22'!$G:$G,"v4.3-1.0",'Jan 22'!$H:$H,"FGRC0844U100")</f>
        <v>2</v>
      </c>
      <c r="AL16" s="37">
        <f>COUNTIFS('Jan 29'!$G:$G,"PW3RS016_160831a",'Jan 29'!$H:$H,"FGRC0844ST")+COUNTIFS('Jan 29'!$G:$G,"PW3RS013",'Jan 29'!$H:$H,"FGRC0844ST")+COUNTIFS('Jan 29'!$G:$G,"PW3RS010",'Jan 29'!$H:$H,"FGRC0844ST")+COUNTIFS('Jan 29'!$G:$G,"PW3RS017_161005a",'Jan 29'!$H:$H,"FGRC0844ST")+COUNTIFS('Jan 29'!$G:$G,"PW3RS014_160719b",'Jan 29'!$H:$H,"FGRC0844ST")+COUNTIFS('Jan 29'!$G:$G,"PW3RS018_170120b",'Jan 29'!$H:$H,"FGRC0844ST")+COUNTIFS('Jan 29'!$G:$G,"v4.3-1.0",'Jan 29'!$H:$H,"FGRC0844ST")+COUNTIFS('Jan 29'!$G:$G,"v4.3-1.0",'Jan 29'!$H:$H,"FGRC0844U100")</f>
        <v>0</v>
      </c>
      <c r="AM16" s="37">
        <f>COUNTIFS('Feb 5'!$G:$G,"PW3RS016_160831a",'Feb 5'!$H:$H,"FGRC0844ST")+COUNTIFS('Feb 5'!$G:$G,"PW3RS013",'Feb 5'!$H:$H,"FGRC0844ST")+COUNTIFS('Feb 5'!$G:$G,"PW3RS010",'Feb 5'!$H:$H,"FGRC0844ST")+COUNTIFS('Feb 5'!$G:$G,"PW3RS017_161005a",'Feb 5'!$H:$H,"FGRC0844ST")+COUNTIFS('Feb 5'!$G:$G,"PW3RS014_160719b",'Feb 5'!$H:$H,"FGRC0844ST")+COUNTIFS('Feb 5'!$G:$G,"PW3RS018_170120b",'Feb 5'!$H:$H,"FGRC0844ST")+COUNTIFS('Feb 5'!$G:$G,"v4.3-1.0",'Feb 5'!$H:$H,"FGRC0844ST")+COUNTIFS('Feb 5'!$G:$G,"v4.3-1.0",'Feb 5'!$H:$H,"FGRC0844U100")</f>
        <v>0</v>
      </c>
      <c r="AN16" s="37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O16" s="37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P16" s="37">
        <f>COUNTIFS('Feb 26'!$G:$G,"PW3RS016_160831a",'Feb 26'!$H:$H,"FGRC0844ST")+COUNTIFS('Feb 26'!$G:$G,"PW3RS013",'Feb 26'!$H:$H,"FGRC0844ST")+COUNTIFS('Feb 26'!$G:$G,"PW3RS010",'Feb 26'!$H:$H,"FGRC0844ST")+COUNTIFS('Feb 26'!$G:$G,"PW3RS017_161005a",'Feb 26'!$H:$H,"FGRC0844ST")+COUNTIFS('Feb 26'!$G:$G,"PW3RS014_160719b",'Feb 26'!$H:$H,"FGRC0844ST")+COUNTIFS('Feb 26'!$G:$G,"PW3RS018_170120b",'Feb 26'!$H:$H,"FGRC0844ST")+COUNTIFS('Feb 26'!$G:$G,"v4.3-1.0",'Feb 26'!$H:$H,"FGRC0844ST")+COUNTIFS('Feb 26'!$G:$G,"v4.3-1.0",'Feb 26'!$H:$H,"FGRC0844U100")</f>
        <v>1</v>
      </c>
      <c r="AQ16" s="37">
        <f>COUNTIFS('Mar 5'!$G:$G,"PW3RS016_160831a",'Mar 5'!$H:$H,"FGRC0844ST")+COUNTIFS('Mar 5'!$G:$G,"PW3RS013",'Mar 5'!$H:$H,"FGRC0844ST")+COUNTIFS('Mar 5'!$G:$G,"PW3RS010",'Mar 5'!$H:$H,"FGRC0844ST")+COUNTIFS('Mar 5'!$G:$G,"PW3RS017_161005a",'Mar 5'!$H:$H,"FGRC0844ST")+COUNTIFS('Mar 5'!$G:$G,"PW3RS014_160719b",'Mar 5'!$H:$H,"FGRC0844ST")+COUNTIFS('Mar 5'!$G:$G,"PW3RS018_170120b",'Mar 5'!$H:$H,"FGRC0844ST")+COUNTIFS('Mar 5'!$G:$G,"v4.3-1.0",'Mar 5'!$H:$H,"FGRC0844ST")+COUNTIFS('Mar 5'!$G:$G,"v4.3-1.0",'Mar 5'!$H:$H,"FGRC0844U100")</f>
        <v>1</v>
      </c>
      <c r="AR16" s="37">
        <f>COUNTIFS('Mar 12'!$G:$G,"PW3RS016_160831a",'Mar 12'!$H:$H,"FGRC0844ST")+COUNTIFS('Mar 12'!$G:$G,"PW3RS013",'Mar 12'!$H:$H,"FGRC0844ST")+COUNTIFS('Mar 12'!$G:$G,"PW3RS010",'Mar 12'!$H:$H,"FGRC0844ST")+COUNTIFS('Mar 12'!$G:$G,"PW3RS017_161005a",'Mar 12'!$H:$H,"FGRC0844ST")+COUNTIFS('Mar 12'!$G:$G,"PW3RS014_160719b",'Mar 12'!$H:$H,"FGRC0844ST")+COUNTIFS('Mar 12'!$G:$G,"PW3RS018_170120b",'Mar 12'!$H:$H,"FGRC0844ST")+COUNTIFS('Mar 12'!$G:$G,"v4.3-1.0",'Mar 12'!$H:$H,"FGRC0844ST")+COUNTIFS('Mar 12'!$G:$G,"v4.3-1.0",'Mar 12'!$H:$H,"FGRC0844U100")</f>
        <v>0</v>
      </c>
      <c r="AS16" s="37">
        <f>COUNTIFS('Mar 19'!$G:$G,"PW3RS016_160831a",'Mar 19'!$H:$H,"FGRC0844ST")+COUNTIFS('Mar 19'!$G:$G,"PW3RS013",'Mar 19'!$H:$H,"FGRC0844ST")+COUNTIFS('Mar 19'!$G:$G,"PW3RS010",'Mar 19'!$H:$H,"FGRC0844ST")+COUNTIFS('Mar 19'!$G:$G,"PW3RS017_161005a",'Mar 19'!$H:$H,"FGRC0844ST")+COUNTIFS('Mar 19'!$G:$G,"PW3RS014_160719b",'Mar 19'!$H:$H,"FGRC0844ST")+COUNTIFS('Mar 19'!$G:$G,"PW3RS018_170120b",'Mar 19'!$H:$H,"FGRC0844ST")+COUNTIFS('Mar 19'!$G:$G,"v4.3-1.0",'Mar 19'!$H:$H,"FGRC0844ST")+COUNTIFS('Mar 19'!$G:$G,"v4.3-1.0",'Mar 19'!$H:$H,"FGRC0844U100")</f>
        <v>1</v>
      </c>
      <c r="AT16" s="37">
        <f>COUNTIFS('Mar 26'!$G:$G,"PW3RS016_160831a",'Mar 26'!$H:$H,"FGRC0844ST")+COUNTIFS('Mar 26'!$G:$G,"PW3RS013",'Mar 26'!$H:$H,"FGRC0844ST")+COUNTIFS('Mar 26'!$G:$G,"PW3RS010",'Mar 26'!$H:$H,"FGRC0844ST")+COUNTIFS('Mar 26'!$G:$G,"PW3RS017_161005a",'Mar 26'!$H:$H,"FGRC0844ST")+COUNTIFS('Mar 26'!$G:$G,"PW3RS014_160719b",'Mar 26'!$H:$H,"FGRC0844ST")+COUNTIFS('Mar 26'!$G:$G,"PW3RS018_170120b",'Mar 26'!$H:$H,"FGRC0844ST")+COUNTIFS('Mar 26'!$G:$G,"v4.3-1.0",'Mar 26'!$H:$H,"FGRC0844ST")+COUNTIFS('Mar 26'!$G:$G,"v4.3-1.0",'Mar 26'!$H:$H,"FGRC0844U100")</f>
        <v>1</v>
      </c>
      <c r="AU16" s="37">
        <f>(COUNTIFS('Apr 2'!$G:$G,"v*",'Apr 2'!$H:$H,"FGRC*")+COUNTIFS('Apr 2'!$G:$G,"PW3RS*"))-AU15</f>
        <v>3</v>
      </c>
      <c r="AV16" s="37">
        <f>(COUNTIFS('Apr 9'!$G:$G,"v*",'Apr 9'!$H:$H,"FGRC*")+COUNTIFS('Apr 9'!$G:$G,"PW3RS*"))-AV15</f>
        <v>2</v>
      </c>
      <c r="AW16" s="37">
        <f>(COUNTIFS('Apr 16'!$G:$G,"v*",'Apr 16'!$H:$H,"FGRC*")+COUNTIFS('Apr 16'!$G:$G,"PW3RS*"))-AW15</f>
        <v>3</v>
      </c>
      <c r="AX16" s="37">
        <f>(COUNTIFS('Apr 23'!$G:$G,"v*",'Apr 23'!$H:$H,"FGRC*")+COUNTIFS('Apr 23'!$G:$G,"PW3RS*"))-AX15</f>
        <v>3</v>
      </c>
      <c r="AY16" s="37">
        <f>(COUNTIFS('May 2'!$G:$G,"v*",'May 2'!$H:$H,"FGRC*")+COUNTIFS('May 2'!$G:$G,"PW3RS*"))-AY15</f>
        <v>2</v>
      </c>
      <c r="AZ16" s="37">
        <f>(COUNTIFS('May 9'!$G:$G,"v*",'May 9'!$H:$H,"FGRC*")+COUNTIFS('May 9'!$G:$G,"PW3RS*"))-AZ15</f>
        <v>2</v>
      </c>
      <c r="BA16" s="37">
        <f>(COUNTIFS('May 14'!$G:$G,"v*",'May 14'!$H:$H,"FGRC*")+COUNTIFS('May 14'!$G:$G,"PW3RS*"))-BA15</f>
        <v>3</v>
      </c>
      <c r="BB16" s="37">
        <f>(COUNTIFS('May 21'!$G:$G,"v*",'May 21'!$H:$H,"FGRC*")+COUNTIFS('May 21'!$G:$G,"PW3RS*"))-BB15</f>
        <v>3</v>
      </c>
      <c r="BC16" s="37">
        <f>(COUNTIFS('May 28'!$G:$G,"v*",'May 28'!$H:$H,"FGRC*")+COUNTIFS('May 28'!$G:$G,"PW3RS*"))-BC15</f>
        <v>1</v>
      </c>
      <c r="BD16" s="37">
        <f>(COUNTIFS('Jun 4'!$G:$G,"v*",'Jun 4'!$H:$H,"FGRC*")+COUNTIFS('Jun 4'!$G:$G,"PW3RS*"))-BD15</f>
        <v>1</v>
      </c>
      <c r="BE16" s="37">
        <f>(COUNTIFS('Jun 11'!$G:$G,"v*",'Jun 11'!$H:$H,"FGRC*")+COUNTIFS('Jun 11'!$G:$G,"PW3RS*",'Jun 11'!$H:$H,"FFRE*"))-BE15</f>
        <v>0</v>
      </c>
      <c r="BF16" s="37">
        <f>(COUNTIFS('Jun 18'!$G:$G,"v*",'Jun 18'!$H:$H,"FGRC*")+COUNTIFS('Jun 18'!$G:$G,"PW3RS*",'Jun 18'!$H:$H,"FFRE*"))-BF15</f>
        <v>2</v>
      </c>
      <c r="BG16" s="37">
        <f>(COUNTIFS('Jun 25'!$G:$G,"v*",'Jun 25'!$H:$H,"FGRC*")+COUNTIFS('Jun 25'!$G:$G,"PW3RS*",'Jun 25'!$H:$H,"FFRE*"))-BG15</f>
        <v>2</v>
      </c>
      <c r="BH16" s="37">
        <f>(COUNTIFS('Jul 2'!$G:$G,"v*",'Jul 2'!$H:$H,"FGRC*")+COUNTIFS('Jul 2'!$G:$G,"PW3RS*",'Jul 2'!$H:$H,"FFRE*"))-BH15</f>
        <v>2</v>
      </c>
      <c r="BI16" s="37">
        <f>(COUNTIFS('Jul 9'!$G:$G,"v*",'Jul 9'!$H:$H,"FGRC*")+COUNTIFS('Jul 9'!$G:$G,"PW3RS*",'Jul 9'!$H:$H,"FFRE*"))-BI15</f>
        <v>2</v>
      </c>
      <c r="BJ16">
        <f>(COUNTIFS('Jul 16'!$G:$G,"v*",'Jul 16'!$H:$H,"FGRC*")+COUNTIFS('Jul 16'!$G:$G,"PW3RS*",'Jul 16'!$H:$H,"FFRE*"))- (COUNTIFS('Jul 16'!$G:$G, "v4.6-4-2",'Jul 16'!$H:$H,"FGRC*")+COUNTIFS('Jul 16'!$G:$G, "v4.6-4-2",'Jul 16'!$H:$H,"FFRE*"))</f>
        <v>1</v>
      </c>
    </row>
    <row r="17" spans="1:62" ht="15.75" thickBot="1" x14ac:dyDescent="0.3">
      <c r="I17" s="34" t="s">
        <v>506</v>
      </c>
      <c r="J17" s="37">
        <f>COUNTIFS('July 17'!$G:$G,"PW1RS324",'July 17'!$H:$H,"FGRC0844S1")+COUNTIFS('July 17'!$G:$G,"PW1RS324",'July 17'!$H:$H,"FFRE0833Q1")</f>
        <v>2</v>
      </c>
      <c r="K17" s="37">
        <f>COUNTIFS('July 24'!$G:$G,"PW1RS324",'July 24'!$H:$H,"FGRC0844S1")+COUNTIFS('July 24'!$G:$G,"PW1RS324",'July 24'!$H:$H,"FFRE0833Q1")</f>
        <v>2</v>
      </c>
      <c r="L17" s="37">
        <f>COUNTIFS('July 31'!$G:$G,"PW1RS324",'July 31'!$H:$H,"FGRC0844S1")+COUNTIFS('July 31'!$G:$G,"PW1RS324",'July 31'!$H:$H,"FFRE0833Q1")</f>
        <v>2</v>
      </c>
      <c r="M17" s="37">
        <f>COUNTIFS('Aug 7'!$G:$G,"PW1RS324",'Aug 7'!$H:$H,"FGRC0844S1")+COUNTIFS('Aug 7'!$G:$G,"PW1RS324",'Aug 7'!$H:$H,"FFRE0833Q1")</f>
        <v>3</v>
      </c>
      <c r="N17" s="37">
        <f>COUNTIFS('Aug 14'!$G:$G,"PW1RS324",'Aug 14'!$H:$H,"FGRC0844S1")+COUNTIFS('Aug 14'!$G:$G,"PW1RS324",'Aug 14'!$H:$H,"FFRE0833Q1")</f>
        <v>3</v>
      </c>
      <c r="O17" s="37">
        <f>COUNTIFS('Aug 21'!$G:$G,"PW1RS324",'Aug 21'!$H:$H,"FGRC0844S1")+COUNTIFS('Aug 21'!$G:$G,"PW1RS324",'Aug 21'!$H:$H,"FFRE0833Q1")</f>
        <v>3</v>
      </c>
      <c r="P17" s="37">
        <f>COUNTIFS('Aug 28'!$G:$G,"PW1RS324",'Aug 28'!$H:$H,"FGRC0844S1")+COUNTIFS('Aug 28'!$G:$G,"PW1RS324",'Aug 28'!$H:$H,"FFRE0833Q1")</f>
        <v>2</v>
      </c>
      <c r="Q17" s="37">
        <f>COUNTIFS('Sep 4'!$G:$G,"PW1RS324",'Sep 4'!$H:$H,"FGRC0844S1")+COUNTIFS('Sep 4'!$G:$G,"PW1RS324",'Sep 4'!$H:$H,"FFRE0833Q1")</f>
        <v>2</v>
      </c>
      <c r="R17" s="37">
        <f>COUNTIFS('Sep 11'!$G:$G,"PW1RS326")</f>
        <v>3</v>
      </c>
      <c r="S17" s="37">
        <f>COUNTIFS('Sep 18'!$G:$G,"PW1RS326")</f>
        <v>3</v>
      </c>
      <c r="T17" s="37">
        <f>COUNTIFS('Sep 25'!$G:$G,"PW1RS326")</f>
        <v>4</v>
      </c>
      <c r="U17" s="85">
        <f>COUNTIFS('Oct 2'!$G:$G,"PW1RS326")</f>
        <v>4</v>
      </c>
      <c r="V17" s="37">
        <f>COUNTIFS('Oct 9'!$G:$G,"PW1RS326")</f>
        <v>4</v>
      </c>
      <c r="W17" s="37">
        <f>COUNTIFS('Oct 16'!$G:$G,"PW1RS326")</f>
        <v>4</v>
      </c>
      <c r="X17" s="37">
        <f>COUNTIFS('Oct 23'!$G:$G,"PW1RS326")</f>
        <v>3</v>
      </c>
      <c r="Y17" s="37">
        <f>COUNTIFS('Oct 30'!$G:$G,"PW1RS326")</f>
        <v>3</v>
      </c>
      <c r="Z17" s="37">
        <f>COUNTIFS('Nov 6'!$G:$G,"PW1RS326")</f>
        <v>3</v>
      </c>
      <c r="AA17" s="37">
        <f>COUNTIFS('Nov 13'!$G:$G,"PW1RS326")</f>
        <v>2</v>
      </c>
      <c r="AB17" s="37">
        <f>COUNTIFS('Nov 20'!$G:$G,"PW1RS326")</f>
        <v>3</v>
      </c>
      <c r="AC17" s="37">
        <f>COUNTIFS('Nov 27'!$G:$G,"PW1RS326")</f>
        <v>2</v>
      </c>
      <c r="AD17" s="37">
        <f>COUNTIFS('Dec 4'!$G:$G,"PW1RS326")</f>
        <v>3</v>
      </c>
      <c r="AE17" s="37">
        <f>COUNTIFS('Dec 11'!$G:$G,"PW1RS326")</f>
        <v>2</v>
      </c>
      <c r="AF17" s="37">
        <f>COUNTIFS('Dec 18'!$G:$G,"PW1RS326")</f>
        <v>2</v>
      </c>
      <c r="AG17" s="37">
        <f>COUNTIFS('Dec 25'!$G:$G,"PW1RS326")</f>
        <v>3</v>
      </c>
      <c r="AH17" s="37">
        <f>COUNTIFS('Jan 1'!$G:$G,"PW1RS326")</f>
        <v>3</v>
      </c>
      <c r="AI17" s="37">
        <f>COUNTIFS('Jan 8'!$G:$G,"PW1RS326")</f>
        <v>2</v>
      </c>
      <c r="AJ17" s="37">
        <f>COUNTIFS('Jan 15'!$G:$G,"PW1RS326")</f>
        <v>3</v>
      </c>
      <c r="AK17" s="37">
        <f>COUNTIFS('Jan 22'!$G:$G,"PW1RS326")</f>
        <v>2</v>
      </c>
      <c r="AL17" s="37">
        <f>COUNTIFS('Jan 29'!$G:$G,"PW1RS326")</f>
        <v>2</v>
      </c>
      <c r="AM17" s="37">
        <f>COUNTIFS('Feb 5'!$G:$G,"PW1RS326")</f>
        <v>2</v>
      </c>
      <c r="AN17" s="37">
        <f>COUNTIFS('Feb 12'!$G:$G,"PW1RS326")</f>
        <v>2</v>
      </c>
      <c r="AO17" s="37">
        <f>COUNTIFS('Feb 12'!$G:$G,"PW1RS326")</f>
        <v>2</v>
      </c>
      <c r="AP17" s="37">
        <f>COUNTIFS('Feb 26'!$G:$G,"PW1RS326")</f>
        <v>3</v>
      </c>
      <c r="AQ17" s="37">
        <f>COUNTIFS('Mar 5'!$G:$G,"PW1RS326")</f>
        <v>2</v>
      </c>
      <c r="AR17" s="37">
        <f>COUNTIFS('Mar 12'!$G:$G,"PW1RS326")</f>
        <v>2</v>
      </c>
      <c r="AS17" s="37">
        <f>COUNTIFS('Mar 19'!$G:$G,"PW1RS326")</f>
        <v>3</v>
      </c>
      <c r="AT17" s="37">
        <f>COUNTIFS('Mar 26'!$G:$G,"PW1RS326")</f>
        <v>2</v>
      </c>
      <c r="AU17" s="163">
        <f>COUNTIFS('Apr 2'!$G:$G,"PW1RS326")</f>
        <v>3</v>
      </c>
      <c r="AV17" s="163">
        <f>COUNTIFS('Apr 9'!$G:$G,"PW1RS326")</f>
        <v>3</v>
      </c>
      <c r="AW17" s="163">
        <f>COUNTIFS('Apr 16'!$G:$G,"PW1RS326")</f>
        <v>3</v>
      </c>
      <c r="AX17" s="163">
        <f>COUNTIFS('Apr 23'!$G:$G,"PW1RS326")</f>
        <v>3</v>
      </c>
      <c r="AY17" s="163">
        <f>COUNTIFS('May 2'!$G:$G,"PW1RS326")</f>
        <v>3</v>
      </c>
      <c r="AZ17" s="163">
        <f>COUNTIFS('May 9'!$G:$G,"PW1RS326")</f>
        <v>3</v>
      </c>
      <c r="BA17" s="163">
        <f>COUNTIFS('May 14'!$G:$G,"PW1RS326")</f>
        <v>3</v>
      </c>
      <c r="BB17" s="163">
        <f>COUNTIFS('May 21'!$G:$G,"PW1RS326")</f>
        <v>3</v>
      </c>
      <c r="BC17" s="163">
        <f>COUNTIFS('May 28'!$G:$G,"PW1RS326")</f>
        <v>3</v>
      </c>
      <c r="BD17" s="163">
        <f>COUNTIFS('Jun 4'!$G:$G,"PW1RS326")</f>
        <v>3</v>
      </c>
      <c r="BE17" s="163">
        <f>COUNTIFS('Jun 11'!$G:$G,"PW1RS326",'Jun 11'!$H:$H,"FGRC*")+COUNTIFS('Jun 11'!$G:$G,"PW1RS326",'Jun 11'!$H:$H,"FFRE*")</f>
        <v>3</v>
      </c>
      <c r="BF17" s="163">
        <f>COUNTIFS('Jun 18'!$G:$G,"PW1RS326",'Jun 18'!$H:$H,"FGRC*")+COUNTIFS('Jun 18'!$G:$G,"PW1RS326",'Jun 18'!$H:$H,"FFRE*")</f>
        <v>3</v>
      </c>
      <c r="BG17" s="163">
        <f>COUNTIFS('Jun 25'!$G:$G,"PW1RS326",'Jun 25'!$H:$H,"FGRC*")+COUNTIFS('Jun 25'!$G:$G,"PW1RS326",'Jun 25'!$H:$H,"FFRE*")</f>
        <v>3</v>
      </c>
      <c r="BH17" s="163">
        <f>COUNTIFS('Jul 2'!$G:$G,"PW1RS326",'Jul 2'!$H:$H,"FGRC*")+COUNTIFS('Jul 2'!$G:$G,"PW1RS326",'Jul 2'!$H:$H,"FFRE*")</f>
        <v>3</v>
      </c>
      <c r="BI17" s="163">
        <f>COUNTIFS('Jul 9'!$G:$G,"PW1RS326",'Jul 9'!$H:$H,"FGRC*")+COUNTIFS('Jul 9'!$G:$G,"PW1RS326",'Jul 9'!$H:$H,"FFRE*")</f>
        <v>3</v>
      </c>
      <c r="BJ17">
        <f>COUNTIFS('Jul 16'!$G:$G,"PW1RS326",'Jul 16'!$H:$H,"FGRC*")+COUNTIFS('Jul 16'!$G:$G,"PW1RS326",'Jul 16'!$H:$H,"FFRE*")</f>
        <v>3</v>
      </c>
    </row>
    <row r="18" spans="1:62" s="79" customFormat="1" ht="15.75" thickBot="1" x14ac:dyDescent="0.3">
      <c r="H18"/>
      <c r="I18" s="34" t="s">
        <v>507</v>
      </c>
      <c r="J18" s="37">
        <f>SUM(COUNTIF('July 17'!$G:$G,"PW1RS317")+COUNTIF('July 17'!$G:$G,"PW1RS319")+COUNTIF('July 17'!$G:$G,"PW1RS316")+COUNTIF('July 17'!$G:$G,"PW1RS317"))</f>
        <v>0</v>
      </c>
      <c r="K18" s="37">
        <f>SUM(COUNTIF('July 24'!$G:$G,"PW1RS317")+COUNTIF('July 24'!$G:$G,"PW1RS319")+COUNTIF('July 24'!$G:$G,"PW1RS316")+COUNTIF('July 24'!$G:$G,"PW1RS317"))</f>
        <v>0</v>
      </c>
      <c r="L18" s="37">
        <f>SUM(COUNTIF('July 31'!$G:$G,"PW1RS317")+COUNTIF('July 31'!$G:$G,"PW1RS319")+COUNTIF('July 31'!$G:$G,"PW1RS316")+COUNTIF('July 31'!$G:$G,"PW1RS317"))</f>
        <v>0</v>
      </c>
      <c r="M18" s="37">
        <f>SUM(COUNTIF('Aug 7'!$G:$G,"PW1RS317")+COUNTIF('Aug 7'!$G:$G,"PW1RS319")+COUNTIF('Aug 7'!$G:$G,"PW1RS316")+COUNTIF('Aug 7'!$G:$G,"PW1RS317"))</f>
        <v>0</v>
      </c>
      <c r="N18" s="37">
        <f>SUM(COUNTIF('Aug 14'!$G:$G,"PW1RS317")+COUNTIF('Aug 14'!$G:$G,"PW1RS319")+COUNTIF('Aug 14'!$G:$G,"PW1RS316")+COUNTIF('Aug 14'!$G:$G,"PW1RS317"))</f>
        <v>0</v>
      </c>
      <c r="O18" s="37">
        <f>SUM(COUNTIF('Aug 21'!$G:$G,"PW1RS317")+COUNTIF('Aug 21'!$G:$G,"PW1RS319")+COUNTIF('Aug 21'!$G:$G,"PW1RS316")+COUNTIF('Aug 21'!$G:$G,"PW1RS317"))</f>
        <v>0</v>
      </c>
      <c r="P18" s="37">
        <f>SUM(COUNTIF('Aug 28'!$G:$G,"PW1RS317")+COUNTIF('Aug 28'!$G:$G,"PW1RS319")+COUNTIF('Aug 28'!$G:$G,"PW1RS316")+COUNTIF('Aug 28'!$G:$G,"PW1RS317"))</f>
        <v>0</v>
      </c>
      <c r="Q18" s="37">
        <f>SUM(COUNTIF('Sep 4'!$G:$G,"PW1RS317")+COUNTIF('Sep 4'!$G:$G,"PW1RS319")+COUNTIF('Sep 4'!$G:$G,"PW1RS316"))</f>
        <v>1</v>
      </c>
      <c r="R18" s="37">
        <f>SUM(COUNTIF('Sep 11'!$G:$G,"PW1RS317")+COUNTIF('Sep 11'!$G:$G,"PW1RS319")+COUNTIF('Sep 11'!$G:$G,"PW1RS316"))+COUNTIFS('Sep 11'!$G:$G,"PW1RS324")</f>
        <v>1</v>
      </c>
      <c r="S18" s="37">
        <f>SUM(COUNTIF('Sep 18'!$G:$G,"PW1RS317")+COUNTIF('Sep 18'!$G:$G,"PW1RS319")+COUNTIF('Sep 18'!$G:$G,"PW1RS316"))+COUNTIFS('Sep 18'!$G:$G,"PW1RS324")</f>
        <v>0</v>
      </c>
      <c r="T18" s="37">
        <f>SUM(COUNTIF('Sep 25'!$G:$G,"PW1RS317")+COUNTIF('Sep 25'!$G:$G,"PW1RS319")+COUNTIF('Sep 25'!$G:$G,"PW1RS316"))+COUNTIFS('Sep 25'!$G:$G,"PW1RS324")</f>
        <v>0</v>
      </c>
      <c r="U18" s="85">
        <f>SUM(COUNTIF('Oct 2'!$G:$G,"PW1RS317")+COUNTIF('Oct 2'!$G:$G,"PW1RS319")+COUNTIF('Oct 2'!$G:$G,"PW1RS316"))+COUNTIFS('Oct 2'!$G:$G,"PW1RS324")</f>
        <v>0</v>
      </c>
      <c r="V18" s="37">
        <f>SUM(COUNTIF('Oct 9'!$G:$G,"PW1RS317")+COUNTIF('Oct 9'!$G:$G,"PW1RS319")+COUNTIF('Oct 9'!$G:$G,"PW1RS316"))+COUNTIFS('Oct 9'!$G:$G,"PW1RS324")</f>
        <v>0</v>
      </c>
      <c r="W18" s="37">
        <f>SUM(COUNTIF('Oct 16'!$G:$G,"PW1RS317")+COUNTIF('Oct 16'!$G:$G,"PW1RS319")+COUNTIF('Oct 16'!$G:$G,"PW1RS316"))+COUNTIFS('Oct 16'!$G:$G,"PW1RS324")</f>
        <v>0</v>
      </c>
      <c r="X18" s="37">
        <f>SUM(COUNTIF('Oct 23'!$G:$G,"PW1RS317")+COUNTIF('Oct 23'!$G:$G,"PW1RS319")+COUNTIF('Oct 23'!$G:$G,"PW1RS316"))+COUNTIFS('Oct 23'!$G:$G,"PW1RS324")</f>
        <v>0</v>
      </c>
      <c r="Y18" s="37">
        <f>SUM(COUNTIF('Oct 30'!$G:$G,"PW1RS317")+COUNTIF('Oct 30'!$G:$G,"PW1RS319")+COUNTIF('Oct 30'!$G:$G,"PW1RS316"))+COUNTIFS('Oct 30'!$G:$G,"PW1RS324")</f>
        <v>0</v>
      </c>
      <c r="Z18" s="37">
        <f>SUM(COUNTIF('Nov 6'!$G:$G,"PW1RS317")+COUNTIF('Nov 6'!$G:$G,"PW1RS319")+COUNTIF('Nov 6'!$G:$G,"PW1RS316"))+COUNTIFS('Nov 6'!$G:$G,"PW1RS324")</f>
        <v>1</v>
      </c>
      <c r="AA18" s="37">
        <f>SUM(COUNTIF('Nov 13'!$G:$G,"PW1RS317")+COUNTIF('Nov 13'!$G:$G,"PW1RS319")+COUNTIF('Nov 13'!$G:$G,"PW1RS316"))+COUNTIFS('Nov 13'!$G:$G,"PW1RS324")</f>
        <v>1</v>
      </c>
      <c r="AB18" s="37">
        <f>SUM(COUNTIF('Nov 20'!$G:$G,"PW1RS317")+COUNTIF('Nov 20'!$G:$G,"PW1RS319")+COUNTIF('Nov 20'!$G:$G,"PW1RS316"))+COUNTIFS('Nov 20'!$G:$G,"PW1RS324")</f>
        <v>1</v>
      </c>
      <c r="AC18" s="37">
        <f>SUM(COUNTIF('Nov 27'!$G:$G,"PW1RS317")+COUNTIF('Nov 27'!$G:$G,"PW1RS319")+COUNTIF('Nov 27'!$G:$G,"PW1RS316"))+COUNTIFS('Nov 27'!$G:$G,"PW1RS324")</f>
        <v>1</v>
      </c>
      <c r="AD18" s="37">
        <f>SUM(COUNTIF('Dec 4'!$G:$G,"PW1RS317")+COUNTIF('Dec 4'!$G:$G,"PW1RS319")+COUNTIF('Dec 4'!$G:$G,"PW1RS316"))+COUNTIFS('Dec 4'!$G:$G,"PW1RS324")</f>
        <v>1</v>
      </c>
      <c r="AE18" s="37">
        <f>SUM(COUNTIF('Dec 11'!$G:$G,"PW1RS317")+COUNTIF('Dec 11'!$G:$G,"PW1RS319")+COUNTIF('Dec 11'!$G:$G,"PW1RS316"))+COUNTIFS('Dec 11'!$G:$G,"PW1RS324")</f>
        <v>1</v>
      </c>
      <c r="AF18" s="37">
        <f>SUM(COUNTIF('Dec 18'!$G:$G,"PW1RS317")+COUNTIF('Dec 18'!$G:$G,"PW1RS319")+COUNTIF('Dec 18'!$G:$G,"PW1RS316"))+COUNTIFS('Dec 18'!$G:$G,"PW1RS324")</f>
        <v>1</v>
      </c>
      <c r="AG18" s="37">
        <f>SUM(COUNTIF('Dec 25'!$G:$G,"PW1RS317")+COUNTIF('Dec 25'!$G:$G,"PW1RS319")+COUNTIF('Dec 25'!$G:$G,"PW1RS316"))+COUNTIFS('Dec 25'!$G:$G,"PW1RS324")</f>
        <v>1</v>
      </c>
      <c r="AH18" s="37">
        <f>SUM(COUNTIF('Jan 1'!$G:$G,"PW1RS317")+COUNTIF('Jan 1'!$G:$G,"PW1RS319")+COUNTIF('Jan 1'!$G:$G,"PW1RS316"))+COUNTIFS('Jan 1'!$G:$G,"PW1RS324")</f>
        <v>1</v>
      </c>
      <c r="AI18" s="37">
        <f>SUM(COUNTIF('Jan 8'!$G:$G,"PW1RS317")+COUNTIF('Jan 8'!$G:$G,"PW1RS319")+COUNTIF('Jan 8'!$G:$G,"PW1RS316"))+COUNTIFS('Jan 8'!$G:$G,"PW1RS324")</f>
        <v>0</v>
      </c>
      <c r="AJ18" s="37">
        <f>SUM(COUNTIF('Jan 15'!$G:$G,"PW1RS317")+COUNTIF('Jan 15'!$G:$G,"PW1RS319")+COUNTIF('Jan 15'!$G:$G,"PW1RS316"))+COUNTIFS('Jan 15'!$G:$G,"PW1RS324")</f>
        <v>0</v>
      </c>
      <c r="AK18" s="37">
        <f>SUM(COUNTIF('Jan 22'!$G:$G,"PW1RS317")+COUNTIF('Jan 22'!$G:$G,"PW1RS319")+COUNTIF('Jan 22'!$G:$G,"PW1RS316"))+COUNTIFS('Jan 22'!$G:$G,"PW1RS324")</f>
        <v>0</v>
      </c>
      <c r="AL18" s="37">
        <f>SUM(COUNTIF('Jan 29'!$G:$G,"PW1RS317")+COUNTIF('Jan 29'!$G:$G,"PW1RS319")+COUNTIF('Jan 29'!$G:$G,"PW1RS316"))+COUNTIFS('Jan 29'!$G:$G,"PW1RS324")</f>
        <v>0</v>
      </c>
      <c r="AM18" s="37">
        <f>SUM(COUNTIF('Feb 5'!$G:$G,"PW1RS317")+COUNTIF('Feb 5'!$G:$G,"PW1RS319")+COUNTIF('Feb 5'!$G:$G,"PW1RS316"))+COUNTIFS('Feb 5'!$G:$G,"PW1RS324")</f>
        <v>0</v>
      </c>
      <c r="AN18" s="37">
        <f>SUM(COUNTIF('Feb 12'!$G:$G,"PW1RS317")+COUNTIF('Feb 12'!$G:$G,"PW1RS319")+COUNTIF('Feb 12'!$G:$G,"PW1RS316"))+COUNTIFS('Feb 12'!$G:$G,"PW1RS324")</f>
        <v>0</v>
      </c>
      <c r="AO18" s="37">
        <f>SUM(COUNTIF('Feb 12'!$G:$G,"PW1RS317")+COUNTIF('Feb 12'!$G:$G,"PW1RS319")+COUNTIF('Feb 12'!$G:$G,"PW1RS316"))+COUNTIFS('Feb 12'!$G:$G,"PW1RS324")</f>
        <v>0</v>
      </c>
      <c r="AP18" s="37">
        <f>SUM(COUNTIF('Feb 26'!$G:$G,"PW1RS317")+COUNTIF('Feb 26'!$G:$G,"PW1RS319")+COUNTIF('Feb 26'!$G:$G,"PW1RS316"))+COUNTIFS('Feb 26'!$G:$G,"PW1RS324")</f>
        <v>0</v>
      </c>
      <c r="AQ18" s="37">
        <f>SUM(COUNTIF('Mar 5'!$G:$G,"PW1RS317")+COUNTIF('Mar 5'!$G:$G,"PW1RS319")+COUNTIF('Mar 5'!$G:$G,"PW1RS316"))+COUNTIFS('Mar 5'!$G:$G,"PW1RS324")</f>
        <v>0</v>
      </c>
      <c r="AR18" s="37">
        <f>SUM(COUNTIF('Mar 12'!$G:$G,"PW1RS317")+COUNTIF('Mar 12'!$G:$G,"PW1RS319")+COUNTIF('Mar 12'!$G:$G,"PW1RS316"))+COUNTIFS('Mar 12'!$G:$G,"PW1RS324")</f>
        <v>0</v>
      </c>
      <c r="AS18" s="37">
        <f>SUM(COUNTIF('Mar 19'!$G:$G,"PW1RS317")+COUNTIF('Mar 19'!$G:$G,"PW1RS319")+COUNTIF('Mar 19'!$G:$G,"PW1RS316"))+COUNTIFS('Mar 19'!$G:$G,"PW1RS324")</f>
        <v>0</v>
      </c>
      <c r="AT18" s="37">
        <f>SUM(COUNTIF('Mar 26'!$G:$G,"PW1RS317")+COUNTIF('Mar 26'!$G:$G,"PW1RS319")+COUNTIF('Mar 26'!$G:$G,"PW1RS316"))+COUNTIFS('Mar 26'!$G:$G,"PW1RS324")</f>
        <v>0</v>
      </c>
      <c r="AU18" s="165">
        <f>COUNTIFS('Apr 2'!$G:$G,"PW1RS*")-AU17</f>
        <v>0</v>
      </c>
      <c r="AV18" s="165">
        <f>COUNTIFS('Apr 9'!$G:$G,"PW1RS*")-AV17</f>
        <v>0</v>
      </c>
      <c r="AW18" s="165">
        <f>COUNTIFS('Apr 16'!$G:$G,"PW1RS*")-AW17</f>
        <v>0</v>
      </c>
      <c r="AX18" s="165">
        <f>COUNTIFS('Apr 23'!$G:$G,"PW1RS*")-AX17</f>
        <v>0</v>
      </c>
      <c r="AY18" s="165">
        <f>COUNTIFS('May 2'!$G:$G,"PW1RS*")-AY17</f>
        <v>0</v>
      </c>
      <c r="AZ18" s="165">
        <f>COUNTIFS('May 9'!$G:$G,"PW1RS*")-AZ17</f>
        <v>0</v>
      </c>
      <c r="BA18" s="165">
        <f>COUNTIFS('May 14'!$G:$G,"PW1RS*")-BA17</f>
        <v>0</v>
      </c>
      <c r="BB18" s="165">
        <f>COUNTIFS('May 21'!$G:$G,"PW1RS*")-BB17</f>
        <v>0</v>
      </c>
      <c r="BC18" s="165">
        <f>COUNTIFS('May 28'!$G:$G,"PW1RS*")-BC17</f>
        <v>0</v>
      </c>
      <c r="BD18" s="165">
        <f>COUNTIFS('Jun 4'!$G:$G,"PW1RS*")-BD17</f>
        <v>0</v>
      </c>
      <c r="BE18" s="165">
        <f>(COUNTIFS('Jun 11'!$G:$G,"PW1RS*",'Jun 11'!$H:$H,"FFRE*")+COUNTIFS('Jun 11'!$G:$G,"PW1RS*",'Jun 11'!$H:$H,"FGRC*"))-BE17</f>
        <v>0</v>
      </c>
      <c r="BF18" s="165">
        <f>(COUNTIFS('Jun 18'!$G:$G,"PW1RS*",'Jun 18'!$H:$H,"FFRE*")+COUNTIFS('Jun 18'!$G:$G,"PW1RS*",'Jun 18'!$H:$H,"FGRC*"))-BF17</f>
        <v>0</v>
      </c>
      <c r="BG18" s="165">
        <f>(COUNTIFS('Jun 25'!$G:$G,"PW1RS*",'Jun 25'!$H:$H,"FFRE*")+COUNTIFS('Jun 25'!$G:$G,"PW1RS*",'Jun 25'!$H:$H,"FGRC*"))-BG17</f>
        <v>0</v>
      </c>
      <c r="BH18" s="165">
        <f>(COUNTIFS('Jul 2'!$G:$G,"PW1RS*",'Jul 2'!$H:$H,"FFRE*")+COUNTIFS('Jul 2'!$G:$G,"PW1RS*",'Jul 2'!$H:$H,"FGRC*"))-BH17</f>
        <v>0</v>
      </c>
      <c r="BI18" s="165">
        <f>(COUNTIFS('Jul 9'!$G:$G,"PW1RS*",'Jul 9'!$H:$H,"FFRE*")+COUNTIFS('Jul 9'!$G:$G,"PW1RS*",'Jul 9'!$H:$H,"FGRC*"))-BI17</f>
        <v>0</v>
      </c>
      <c r="BJ18">
        <f>(COUNTIFS('Jul 16'!$G:$G,"PW1RS*",'Jul 16'!$H:$H,"FFRE*")+COUNTIFS('Jul 16'!$G:$G,"PW1RS*",'Jul 16'!$H:$H,"FGRC*"))- (COUNTIFS('Jul 16'!$G:$G,"PW1RS326",'Jul 16'!$H:$H,"FGRC*")+COUNTIFS('Jul 16'!$G:$G,"PW1RS326",'Jul 16'!$H:$H,"FFRE*"))</f>
        <v>0</v>
      </c>
    </row>
    <row r="19" spans="1:62" s="79" customFormat="1" ht="15.75" thickBot="1" x14ac:dyDescent="0.3">
      <c r="H19"/>
      <c r="I19" s="35" t="s">
        <v>508</v>
      </c>
      <c r="J19" s="37">
        <f>COUNTIFS('July 17'!$G:$G,"PW3RS018_170120b",'July 17'!$H:$H,"FGPC1244T100")+COUNTIFS('July 17'!$G:$G,"PW3RS020",'July 17'!$H:$H,"FGPC1244T100")+COUNTIF('July 17'!$G:$G,"v4.3-1.0")</f>
        <v>13</v>
      </c>
      <c r="K19" s="37">
        <f>COUNTIFS('July 24'!$G:$G,"PW3RS018_170120b",'July 24'!$H:$H,"FGPC1244T100")+COUNTIFS('July 24'!$G:$G,"PW3RS020",'July 24'!$H:$H,"FGPC1244T100")+COUNTIF('July 24'!$G:$G,"v4.3-1.0")</f>
        <v>11</v>
      </c>
      <c r="L19" s="37">
        <f>COUNTIFS('July 31'!$G:$G,"PW3RS018_170120b",'July 31'!$H:$H,"FGPC1244T100")+COUNTIFS('July 31'!$G:$G,"PW3RS020",'July 31'!$H:$H,"FGPC1244T100")+COUNTIF('July 31'!$G:$G,"v4.3-1.0")</f>
        <v>11</v>
      </c>
      <c r="M19" s="37">
        <f>COUNTIFS('Aug 7'!$G:$G,"PW3RS018_170120b",'Aug 7'!$H:$H,"FGPC1244T100")+COUNTIFS('Aug 7'!$G:$G,"PW3RS020",'Aug 7'!$H:$H,"FGPC1244T100")+COUNTIF('Aug 7'!$G:$G,"v4.3-1.0")</f>
        <v>11</v>
      </c>
      <c r="N19" s="37">
        <f>COUNTIFS('Aug 14'!$G:$G,"PW3RS018_170120b",'Aug 14'!$H:$H,"FGPC1244T100")+COUNTIFS('Aug 14'!$G:$G,"PW3RS020",'Aug 14'!$H:$H,"FGPC1244T100")</f>
        <v>11</v>
      </c>
      <c r="O19" s="37">
        <f>COUNTIFS('Aug 21'!$G:$G,"PW3RS018_170120b",'Aug 21'!$H:$H,"FGPC1244T100")+COUNTIFS('Aug 21'!$G:$G,"PW3RS020",'Aug 21'!$H:$H,"FGPC1244T100")</f>
        <v>11</v>
      </c>
      <c r="P19" s="37">
        <f>COUNTIFS('Aug 28'!$G:$G,"PW3RS018_170120b",'Aug 28'!$H:$H,"FGPC1244T100")+COUNTIFS('Aug 28'!$G:$G,"PW3RS020",'Aug 28'!$H:$H,"FGPC1244T100")</f>
        <v>10</v>
      </c>
      <c r="Q19" s="37">
        <f>COUNTIFS('Sep 4'!$G:$G,"PW3RS018_170120b",'Sep 4'!$H:$H,"FGPC1244T100")+COUNTIFS('Sep 4'!$G:$G,"PW3RS020",'Sep 4'!$H:$H,"FGPC1244T100")</f>
        <v>10</v>
      </c>
      <c r="R19" s="37">
        <f>COUNTIFS('Sep 11'!$G:$G,"PW3RS018_170120b",'Sep 11'!$H:$H,"FGPC1244T100")+COUNTIFS('Sep 11'!$G:$G,"PW3RS020",'Sep 11'!$H:$H,"FGPC1244T100")+COUNTIFS('Sep 11'!$G:$G, "v4.3-1.0",'Sep 11'!$H:$H,"FGPC1244T100")</f>
        <v>10</v>
      </c>
      <c r="S19" s="37">
        <f>COUNTIFS('Sep 18'!$G:$G,"PW3RS018_170120b",'Sep 18'!$H:$H,"FGPC1244T100")+COUNTIFS('Sep 18'!$G:$G,"PW3RS020",'Sep 18'!$H:$H,"FGPC1244T100")+COUNTIFS('Sep 18'!$G:$G, "v4.3-1.0",'Sep 18'!$H:$H,"FGPC1244T100")</f>
        <v>7</v>
      </c>
      <c r="T19" s="37">
        <f>COUNTIFS('Sep 25'!$G:$G,"PW3RS018_170120b",'Sep 25'!$H:$H,"FGPC1244T100")+COUNTIFS('Sep 25'!$G:$G,"PW3RS020",'Sep 25'!$H:$H,"FGPC1244T100")+COUNTIFS('Sep 25'!$G:$G, "v4.3-1.0",'Sep 25'!$H:$H,"FGPC1244T100")</f>
        <v>6</v>
      </c>
      <c r="U19" s="85">
        <f>COUNTIFS('Oct 2'!$G:$G,"PW3RS020",'Oct 2'!$H:$H,"FGPC1244T100")+COUNTIFS('Oct 2'!$G:$G, "v4.3-1.0",'Oct 2'!$H:$H,"FGPC1244T100")+COUNTIFS('Oct 2'!$G:$G,"v4.3-1.0",'Oct 2'!$H:$H,"FGAC7044U10")+COUNTIFS('Oct 2'!$G:$G,"",'Oct 2'!$H:$H,"FGAC7044U10")</f>
        <v>17</v>
      </c>
      <c r="V19" s="37">
        <f>COUNTIFS('Oct 9'!$G:$G,"PW3RS020",'Oct 9'!$H:$H,"FGPC1244T100")+COUNTIFS('Oct 9'!$G:$G, "v4.3-1.0",'Oct 9'!$H:$H,"FGPC1244T100")+COUNTIFS('Oct 9'!$G:$G,"v4.3-1.0",'Oct 9'!$H:$H,"FGAC7044U10")+COUNTIFS('Oct 9'!$G:$G,"",'Oct 9'!$H:$H,"FGAC7044U10")+COUNTIFS('Oct 9'!$G:$G,"v4.4-2-0",'Oct 9'!$H:$H,"FGAC7044U10")</f>
        <v>20</v>
      </c>
      <c r="W19" s="37">
        <f>COUNTIFS('Oct 16'!$G:$G,"PW3RS020",'Oct 16'!$H:$H,"FGPC1244T100")+COUNTIFS('Oct 16'!$G:$G, "v4.3-1.0",'Oct 16'!$H:$H,"FGPC1244T100")+COUNTIFS('Oct 16'!$G:$G,"v4.3-1.0",'Oct 16'!$H:$H,"FGAC7044U10")+COUNTIFS('Oct 16'!$G:$G,"",'Oct 16'!$H:$H,"FGAC7044U10")+COUNTIFS('Oct 16'!$G:$G,"v4.4-2-0",'Oct 16'!$H:$H,"FGAC7044U10")</f>
        <v>24</v>
      </c>
      <c r="X19" s="37">
        <f>COUNTIFS('Oct 23'!$G:$G,"PW3RS020",'Oct 23'!$H:$H,"FGPC1244T100")+COUNTIFS('Oct 23'!$G:$G, "v4.3-1.0",'Oct 23'!$H:$H,"FGPC1244T100")+COUNTIFS('Oct 23'!$G:$G,"v4.3-1.0",'Oct 23'!$H:$H,"FGAC7044U10")+COUNTIFS('Oct 23'!$G:$G,"",'Oct 23'!$H:$H,"FGAC7044U10")+COUNTIFS('Oct 23'!$G:$G,"v4.4-2-0",'Oct 23'!$H:$H,"FGAC7044U10")+COUNTIFS('Oct 23'!$G:$G,"v4.4-2-0",'Oct 23'!$H:$H,"FGPC1244T100")</f>
        <v>28</v>
      </c>
      <c r="Y19" s="37">
        <f>COUNTIFS('Oct 30'!$G:$G,"v4.4-2-0",'Oct 30'!$H:$H,"FGPC1244T100")</f>
        <v>6</v>
      </c>
      <c r="Z19" s="37">
        <f>COUNTIFS('Nov 6'!$G:$G,"v4.4-2-0",'Nov 6'!$H:$H,"FGPC1244T100")</f>
        <v>5</v>
      </c>
      <c r="AA19" s="37">
        <f>COUNTIFS('Nov 13'!$G:$G,"v4.4-2-0",'Nov 13'!$H:$H,"FGPC1244T100")</f>
        <v>5</v>
      </c>
      <c r="AB19" s="37">
        <f>COUNTIFS('Nov 20'!$G:$G,"v4.4-2-0",'Nov 20'!$H:$H,"FGPC1244T100")</f>
        <v>5</v>
      </c>
      <c r="AC19" s="37">
        <f>COUNTIFS('Nov 27'!$G:$G,"v4.4-2-0",'Nov 27'!$H:$H,"FGPC1244T100")</f>
        <v>6</v>
      </c>
      <c r="AD19" s="37">
        <f>COUNTIFS('Dec 4'!$G:$G,"v4.4-2-0",'Dec 4'!$H:$H,"FGPC1244T100")</f>
        <v>5</v>
      </c>
      <c r="AE19" s="37">
        <f>COUNTIFS('Dec 11'!$G:$G,"v4.4-2-0",'Dec 11'!$H:$H,"FGPC1244T100")</f>
        <v>6</v>
      </c>
      <c r="AF19" s="37">
        <f>COUNTIFS('Dec 18'!$G:$G,"v4.4-2-0",'Dec 18'!$H:$H,"FGPC1244T100")</f>
        <v>6</v>
      </c>
      <c r="AG19" s="37">
        <f>COUNTIFS('Dec 25'!$G:$G,"v4.4-2-0",'Dec 25'!$H:$H,"FGPC1244T100")</f>
        <v>6</v>
      </c>
      <c r="AH19" s="37">
        <f>COUNTIFS('Jan 1'!$G:$G,"v4.4-2-0",'Jan 1'!$H:$H,"FGPC1244T100")</f>
        <v>6</v>
      </c>
      <c r="AI19" s="37">
        <f>COUNTIFS('Jan 8'!$G:$G,"v4.4-2-0",'Jan 8'!$H:$H,"FGPC1244T100")+COUNTIFS('Jan 8'!$G:$G,"v4.5-3-1",'Jan 8'!$H:$H,"FGPC1244T100")</f>
        <v>6</v>
      </c>
      <c r="AJ19" s="37">
        <f>COUNTIFS('Jan 15'!$G:$G,"v4.4-2-0",'Jan 15'!$H:$H,"FGPC1244T100")+COUNTIFS('Jan 15'!$G:$G,"v4.5-3-1",'Jan 15'!$H:$H,"FGPC1244T100")+COUNTIFS('Jan 15'!$G:$G,"v4.5-3b-",'Jan 15'!$H:$H,"FGPC1244T100")</f>
        <v>5</v>
      </c>
      <c r="AK19" s="37">
        <f>COUNTIFS('Jan 22'!$G:$G,"v4.4-2-0",'Jan 22'!$H:$H,"FGPC1244T100")+COUNTIFS('Jan 22'!$G:$G,"v4.5-3-1",'Jan 22'!$H:$H,"FGPC1244T100")+COUNTIFS('Jan 22'!$G:$G,"v4.5-3b-",'Jan 22'!$H:$H,"FGPC1244T100")</f>
        <v>7</v>
      </c>
      <c r="AL19" s="37">
        <f>COUNTIFS('Jan 29'!$G:$G,"v4.4-2-0",'Jan 29'!$H:$H,"FGPC1244T100")+COUNTIFS('Jan 29'!$G:$G,"v4.5-3-1",'Jan 29'!$H:$H,"FGPC1244T100")+COUNTIFS('Jan 29'!$G:$G,"v4.5-3b-",'Jan 29'!$H:$H,"FGPC1244T100")</f>
        <v>6</v>
      </c>
      <c r="AM19" s="37">
        <f>COUNTIFS('Feb 5'!$G:$G,"v4.4-2-0",'Feb 5'!$H:$H,"FGPC1244T100")+COUNTIFS('Feb 5'!$G:$G,"v4.5-3-1",'Feb 5'!$H:$H,"FGPC1244T100")+COUNTIFS('Feb 5'!$G:$G,"v4.5-3b-",'Feb 5'!$H:$H,"FGPC1244T100")</f>
        <v>6</v>
      </c>
      <c r="AN19" s="37">
        <f>COUNTIFS('Feb 12'!$G:$G,"v4.4-2-0",'Feb 12'!$H:$H,"FGPC1244T100")+COUNTIFS('Feb 12'!$G:$G,"v4.5-3-1",'Feb 12'!$H:$H,"FGPC1244T100")+COUNTIFS('Feb 12'!$G:$G,"v4.5-3b-",'Feb 12'!$H:$H,"FGPC1244T100")</f>
        <v>6</v>
      </c>
      <c r="AO19" s="37">
        <f>COUNTIFS('Feb 12'!$G:$G,"v4.4-2-0",'Feb 12'!$H:$H,"FGPC1244T100")+COUNTIFS('Feb 12'!$G:$G,"v4.5-3-1",'Feb 12'!$H:$H,"FGPC1244T100")+COUNTIFS('Feb 12'!$G:$G,"v4.5-3b-",'Feb 12'!$H:$H,"FGPC1244T100")</f>
        <v>6</v>
      </c>
      <c r="AP19" s="37">
        <f>COUNTIFS('Feb 26'!$G:$G,"v4.4-2-0",'Feb 26'!$H:$H,"FGPC1244T100")+COUNTIFS('Feb 26'!$G:$G,"v4.5-3-1",'Feb 26'!$H:$H,"FGPC1244T100")+COUNTIFS('Feb 26'!$G:$G,"v4.5-3b-",'Feb 26'!$H:$H,"FGPC1244T100")</f>
        <v>7</v>
      </c>
      <c r="AQ19" s="37">
        <f>COUNTIFS('Mar 5'!$G:$G,"v4.4-2-0",'Mar 5'!$H:$H,"FGPC1244T100")+COUNTIFS('Mar 5'!$G:$G,"v4.5-3-1",'Mar 5'!$H:$H,"FGPC1244T100")+COUNTIFS('Mar 5'!$G:$G,"v4.5-3b-",'Mar 5'!$H:$H,"FGPC1244T100")</f>
        <v>7</v>
      </c>
      <c r="AR19" s="37">
        <f>COUNTIFS('Mar 12'!$G:$G,"v4.4-2-0",'Mar 12'!$H:$H,"FGPC1244T100")+COUNTIFS('Mar 12'!$G:$G,"v4.5-3-1",'Mar 12'!$H:$H,"FGPC1244T100")+COUNTIFS('Mar 12'!$G:$G,"v4.5-3b-",'Mar 12'!$H:$H,"FGPC1244T100")</f>
        <v>6</v>
      </c>
      <c r="AS19" s="37">
        <f>COUNTIFS('Mar 19'!$G:$G,"v4.4-2-0",'Mar 19'!$H:$H,"FGPC1244T100")+COUNTIFS('Mar 19'!$G:$G,"v4.5-3-1",'Mar 19'!$H:$H,"FGPC1244T100")+COUNTIFS('Mar 19'!$G:$G,"v4.5-3b-",'Mar 19'!$H:$H,"FGPC1244T100")</f>
        <v>7</v>
      </c>
      <c r="AT19" s="37">
        <f>COUNTIFS('Mar 26'!$G:$G,"v4.4-2-0",'Mar 26'!$H:$H,"FGPC1244T100")+COUNTIFS('Mar 26'!$G:$G,"v4.5-3-1",'Mar 26'!$H:$H,"FGPC1244T100")+COUNTIFS('Mar 26'!$G:$G,"v4.5-3b-",'Mar 26'!$H:$H,"FGPC1244T100")</f>
        <v>7</v>
      </c>
      <c r="AU19" s="163">
        <f>COUNTIFS('Apr 2'!$G:$G,AU11,'Apr 2'!$H:$H,"FGPC*")</f>
        <v>4</v>
      </c>
      <c r="AV19" s="163">
        <f>COUNTIFS('Apr 9'!$G:$G,AV11,'Apr 9'!$H:$H,"FGPC*")</f>
        <v>2</v>
      </c>
      <c r="AW19" s="163">
        <f>COUNTIFS('Apr 16'!$G:$G,AW11,'Apr 16'!$H:$H,"FGPC*")</f>
        <v>2</v>
      </c>
      <c r="AX19" s="163">
        <f>COUNTIFS('Apr 23'!$G:$G,AX11,'Apr 23'!$H:$H,"FGPC*")</f>
        <v>2</v>
      </c>
      <c r="AY19" s="163">
        <f>COUNTIFS('May 2'!$G:$G,AY11,'May 2'!$H:$H,"FGPC*")</f>
        <v>2</v>
      </c>
      <c r="AZ19" s="163">
        <f>COUNTIFS('May 9'!$G:$G,AZ11,'May 9'!$H:$H,"FGPC*")</f>
        <v>0</v>
      </c>
      <c r="BA19" s="163">
        <f>COUNTIFS('May 14'!$G:$G,BA11,'May 14'!$H:$H,"FGPC*")</f>
        <v>3</v>
      </c>
      <c r="BB19" s="163">
        <f>COUNTIFS('May 21'!$G:$G,BB11,'May 21'!$H:$H,"FGPC*")</f>
        <v>2</v>
      </c>
      <c r="BC19" s="163">
        <f>COUNTIFS('May 28'!$G:$G,BC11,'May 28'!$H:$H,"FGPC*")</f>
        <v>3</v>
      </c>
      <c r="BD19" s="163">
        <f>COUNTIFS('Jun 4'!$G:$G,BD11,'Jun 4'!$H:$H,"FGPC*")</f>
        <v>3</v>
      </c>
      <c r="BE19" s="163">
        <f>COUNTIFS('Jun 11'!$G:$G,BE11,'Jun 11'!$H:$H,"FGPC*")</f>
        <v>2</v>
      </c>
      <c r="BF19" s="163">
        <f>COUNTIFS('Jun 18'!$G:$G,BF11,'Jun 18'!$H:$H,"FGPC*")</f>
        <v>3</v>
      </c>
      <c r="BG19" s="163">
        <f>COUNTIFS('Jun 25'!$G:$G,BG11,'Jun 25'!$H:$H,"FGPC*")</f>
        <v>3</v>
      </c>
      <c r="BH19" s="163">
        <f>COUNTIFS('Jul 2'!$G:$G,BH11,'Jul 2'!$H:$H,"FGPC*")</f>
        <v>3</v>
      </c>
      <c r="BI19" s="163">
        <f>COUNTIFS('Jul 9'!$G:$G,BI11,'Jul 9'!$H:$H,"FGPC*")</f>
        <v>3</v>
      </c>
      <c r="BJ19">
        <f>COUNTIFS('Jul 16'!$G:$G, "v4.6-4-2",'Jul 16'!$H:$H,"FGPC*")</f>
        <v>3</v>
      </c>
    </row>
    <row r="20" spans="1:62" ht="15.75" thickBot="1" x14ac:dyDescent="0.3">
      <c r="I20" s="35" t="s">
        <v>509</v>
      </c>
      <c r="J20" s="38">
        <f>SUM(COUNTIFS('July 17'!$G:$G,"PW3RS016_160831a",'July 17'!$H:$H,"FGPC1244T100")+COUNTIFS('July 17'!$G:$G,"PW3RS013",'July 17'!$H:$H,"FGPC1244T100")+COUNTIFS('July 17'!$G:$G,"PW3RS017_161005a",'July 17'!$H:$H,"FGPC1244T100"))</f>
        <v>2</v>
      </c>
      <c r="K20" s="38">
        <f>SUM(COUNTIFS('July 24'!$G:$G,"PW3RS016_160831a",'July 24'!$H:$H,"FGPC1244T100")+COUNTIFS('July 24'!$G:$G,"PW3RS013",'July 24'!$H:$H,"FGPC1244T100")+COUNTIFS('July 24'!$G:$G,"PW3RS017_161005a",'July 24'!$H:$H,"FGPC1244T100"))</f>
        <v>2</v>
      </c>
      <c r="L20" s="38">
        <f>SUM(COUNTIFS('July 31'!$G:$G,"PW3RS016_160831a",'July 31'!$H:$H,"FGPC1244T100")+COUNTIFS('July 31'!$G:$G,"PW3RS013",'July 31'!$H:$H,"FGPC1244T100")+COUNTIFS('July 31'!$G:$G,"PW3RS017_161005a",'July 31'!$H:$H,"FGPC1244T100"))</f>
        <v>0</v>
      </c>
      <c r="M20" s="38">
        <f>SUM(COUNTIFS('Aug 7'!$G:$G,"PW3RS016_160831a",'Aug 7'!$H:$H,"FGPC1244T100")+COUNTIFS('Aug 7'!$G:$G,"PW3RS013",'Aug 7'!$H:$H,"FGPC1244T100")+COUNTIFS('Aug 7'!$G:$G,"PW3RS017_161005a",'Aug 7'!$H:$H,"FGPC1244T100"))</f>
        <v>0</v>
      </c>
      <c r="N20" s="38">
        <f>SUM(COUNTIFS('Aug 14'!$G:$G,"PW3RS016_160831a",'Aug 14'!$H:$H,"FGPC1244T100")+COUNTIFS('Aug 14'!$G:$G,"PW3RS013",'Aug 14'!$H:$H,"FGPC1244T100")+COUNTIFS('Aug 14'!$G:$G,"PW3RS017_161005a",'Aug 14'!$H:$H,"FGPC1244T100"))</f>
        <v>0</v>
      </c>
      <c r="O20" s="38">
        <f>SUM(COUNTIFS('Aug 21'!$G:$G,"PW3RS016_160831a",'Aug 21'!$H:$H,"FGPC1244T100")+COUNTIFS('Aug 21'!$G:$G,"PW3RS013",'Aug 21'!$H:$H,"FGPC1244T100")+COUNTIFS('Aug 21'!$G:$G,"PW3RS017_161005a",'Aug 21'!$H:$H,"FGPC1244T100"))</f>
        <v>0</v>
      </c>
      <c r="P20" s="38">
        <f>SUM(COUNTIFS('Aug 28'!$G:$G,"PW3RS016_160831a",'Aug 28'!$H:$H,"FGPC1244T100")+COUNTIFS('Aug 28'!$G:$G,"PW3RS013",'Aug 28'!$H:$H,"FGPC1244T100")+COUNTIFS('Aug 28'!$G:$G,"PW3RS017_161005a",'Aug 28'!$H:$H,"FGPC1244T100"))</f>
        <v>0</v>
      </c>
      <c r="Q20" s="38">
        <f>SUM(COUNTIFS('Sep 4'!$G:$G,"PW3RS016_160831a",'Sep 4'!$H:$H,"FGPC1244T100")+COUNTIFS('Sep 4'!$G:$G,"PW3RS013",'Sep 4'!$H:$H,"FGPC1244T100")+COUNTIFS('Sep 4'!$G:$G,"PW3RS017_161005a",'Sep 4'!$H:$H,"FGPC1244T100"))</f>
        <v>0</v>
      </c>
      <c r="R20" s="38">
        <f>SUM(COUNTIFS('Sep 11'!$G:$G,"PW3RS016_160831a",'Sep 11'!$H:$H,"FGPC1244T100")+COUNTIFS('Sep 11'!$G:$G,"PW3RS013",'Sep 11'!$H:$H,"FGPC1244T100")+COUNTIFS('Sep 11'!$G:$G,"PW3RS017_161005a",'Sep 11'!$H:$H,"FGPC1244T100"))</f>
        <v>0</v>
      </c>
      <c r="S20" s="38">
        <f>SUM(COUNTIFS('Sep 18'!$G:$G,"PW3RS016_160831a",'Sep 18'!$H:$H,"FGPC1244T100")+COUNTIFS('Sep 18'!$G:$G,"PW3RS013",'Sep 18'!$H:$H,"FGPC1244T100")+COUNTIFS('Sep 18'!$G:$G,"PW3RS017_161005a",'Sep 18'!$H:$H,"FGPC1244T100"))</f>
        <v>0</v>
      </c>
      <c r="T20" s="38">
        <f>SUM(COUNTIFS('Sep 25'!$G:$G,"PW3RS016_160831a",'Sep 25'!$H:$H,"FGPC1244T100")+COUNTIFS('Sep 25'!$G:$G,"PW3RS013",'Sep 25'!$H:$H,"FGPC1244T100")+COUNTIFS('Sep 25'!$G:$G,"PW3RS017_161005a",'Sep 25'!$H:$H,"FGPC1244T100"))</f>
        <v>0</v>
      </c>
      <c r="U20" s="86">
        <f>SUM(COUNTIFS('Oct 2'!$G:$G,"PW3RS016_160831a",'Oct 2'!$H:$H,"FGPC1244T100")+COUNTIFS('Oct 2'!$G:$G,"PW3RS013",'Oct 2'!$H:$H,"FGPC1244T100")+COUNTIFS('Oct 2'!$G:$G,"PW3RS017_161005a",'Oct 2'!$H:$H,"FGPC1244T100"))+COUNTIFS('Oct 2'!$G:$G,"PW3RS018_170120b",'Oct 2'!$H:$H,"FGPC1244T100")</f>
        <v>1</v>
      </c>
      <c r="V20" s="37">
        <f>SUM(COUNTIFS('Oct 9'!$G:$G,"PW3RS016_160831a",'Oct 9'!$H:$H,"FGPC1244T100")+COUNTIFS('Oct 9'!$G:$G,"PW3RS013",'Oct 9'!$H:$H,"FGPC1244T100")+COUNTIFS('Oct 9'!$G:$G,"PW3RS017_161005a",'Oct 9'!$H:$H,"FGPC1244T100"))+COUNTIFS('Oct 9'!$G:$G,"PW3RS018_170120b",'Oct 9'!$H:$H,"FGPC1244T100")</f>
        <v>1</v>
      </c>
      <c r="W20" s="37">
        <f>SUM(COUNTIFS('Oct 16'!$G:$G,"PW3RS016_160831a",'Oct 16'!$H:$H,"FGPC1244T100")+COUNTIFS('Oct 16'!$G:$G,"PW3RS013",'Oct 16'!$H:$H,"FGPC1244T100")+COUNTIFS('Oct 16'!$G:$G,"PW3RS017_161005a",'Oct 16'!$H:$H,"FGPC1244T100"))+COUNTIFS('Oct 16'!$G:$G,"PW3RS018_170120b",'Oct 16'!$H:$H,"FGPC1244T100")</f>
        <v>1</v>
      </c>
      <c r="X20" s="37">
        <f>SUM(COUNTIFS('Oct 23'!$G:$G,"PW3RS016_160831a",'Oct 23'!$H:$H,"FGPC1244T100")+COUNTIFS('Oct 23'!$G:$G,"PW3RS013",'Oct 23'!$H:$H,"FGPC1244T100")+COUNTIFS('Oct 23'!$G:$G,"PW3RS017_161005a",'Oct 23'!$H:$H,"FGPC1244T100"))+COUNTIFS('Oct 23'!$G:$G,"PW3RS018_170120b",'Oct 23'!$H:$H,"FGPC1244T100")</f>
        <v>0</v>
      </c>
      <c r="Y20" s="37">
        <f>SUM(COUNTIFS('Oct 30'!$G:$G,"PW3RS016_160831a",'Oct 30'!$H:$H,"FGPC1244T100")+COUNTIFS('Oct 30'!$G:$G,"PW3RS013",'Oct 30'!$H:$H,"FGPC1244T100")+COUNTIFS('Oct 30'!$G:$G,"PW3RS017_161005a",'Oct 30'!$H:$H,"FGPC1244T100"))+COUNTIFS('Oct 30'!$G:$G,"PW3RS018_170120b",'Oct 30'!$H:$H,"FGPC1244T100")+COUNTIFS('Oct 30'!$G:$G,"v4.3-1.0",'Oct 30'!$H:$H,"FGPC1244T100")</f>
        <v>0</v>
      </c>
      <c r="Z20" s="37">
        <f>SUM(COUNTIFS('Nov 6'!$G:$G,"PW3RS016_160831a",'Nov 6'!$H:$H,"FGPC1244T100")+COUNTIFS('Nov 6'!$G:$G,"PW3RS013",'Nov 6'!$H:$H,"FGPC1244T100")+COUNTIFS('Nov 6'!$G:$G,"PW3RS017_161005a",'Nov 6'!$H:$H,"FGPC1244T100"))+COUNTIFS('Nov 6'!$G:$G,"PW3RS018_170120b",'Nov 6'!$H:$H,"FGPC1244T100")+COUNTIFS('Nov 6'!$G:$G,"v4.3-1.0",'Nov 6'!$H:$H,"FGPC1244T100")</f>
        <v>0</v>
      </c>
      <c r="AA20" s="37">
        <f>SUM(COUNTIFS('Nov 13'!$G:$G,"PW3RS016_160831a",'Nov 13'!$H:$H,"FGPC1244T100")+COUNTIFS('Nov 13'!$G:$G,"PW3RS013",'Nov 13'!$H:$H,"FGPC1244T100")+COUNTIFS('Nov 13'!$G:$G,"PW3RS017_161005a",'Nov 13'!$H:$H,"FGPC1244T100"))+COUNTIFS('Nov 13'!$G:$G,"PW3RS018_170120b",'Nov 13'!$H:$H,"FGPC1244T100")+COUNTIFS('Nov 13'!$G:$G,"v4.3-1.0",'Nov 13'!$H:$H,"FGPC1244T100")</f>
        <v>0</v>
      </c>
      <c r="AB20" s="37">
        <f>SUM(COUNTIFS('Nov 20'!$G:$G,"PW3RS016_160831a",'Nov 20'!$H:$H,"FGPC1244T100")+COUNTIFS('Nov 20'!$G:$G,"PW3RS013",'Nov 20'!$H:$H,"FGPC1244T100")+COUNTIFS('Nov 20'!$G:$G,"PW3RS017_161005a",'Nov 20'!$H:$H,"FGPC1244T100"))+COUNTIFS('Nov 20'!$G:$G,"PW3RS018_170120b",'Nov 20'!$H:$H,"FGPC1244T100")+COUNTIFS('Nov 20'!$G:$G,"v4.3-1.0",'Nov 20'!$H:$H,"FGPC1244T100")</f>
        <v>0</v>
      </c>
      <c r="AC20" s="37">
        <f>SUM(COUNTIFS('Nov 27'!$G:$G,"PW3RS016_160831a",'Nov 27'!$H:$H,"FGPC1244T100")+COUNTIFS('Nov 27'!$G:$G,"PW3RS013",'Nov 27'!$H:$H,"FGPC1244T100")+COUNTIFS('Nov 27'!$G:$G,"PW3RS017_161005a",'Nov 27'!$H:$H,"FGPC1244T100"))+COUNTIFS('Nov 27'!$G:$G,"PW3RS018_170120b",'Nov 27'!$H:$H,"FGPC1244T100")+COUNTIFS('Nov 27'!$G:$G,"v4.3-1.0",'Nov 27'!$H:$H,"FGPC1244T100")</f>
        <v>0</v>
      </c>
      <c r="AD20" s="37">
        <f>SUM(COUNTIFS('Dec 4'!$G:$G,"PW3RS016_160831a",'Dec 4'!$H:$H,"FGPC1244T100")+COUNTIFS('Dec 4'!$G:$G,"PW3RS013",'Dec 4'!$H:$H,"FGPC1244T100")+COUNTIFS('Dec 4'!$G:$G,"PW3RS017_161005a",'Dec 4'!$H:$H,"FGPC1244T100"))+COUNTIFS('Dec 4'!$G:$G,"PW3RS018_170120b",'Dec 4'!$H:$H,"FGPC1244T100")+COUNTIFS('Dec 4'!$G:$G,"v4.3-1.0",'Dec 4'!$H:$H,"FGPC1244T100")</f>
        <v>0</v>
      </c>
      <c r="AE20" s="37">
        <f>SUM(COUNTIFS('Dec 11'!$G:$G,"PW3RS016_160831a",'Dec 11'!$H:$H,"FGPC1244T100")+COUNTIFS('Dec 11'!$G:$G,"PW3RS013",'Dec 11'!$H:$H,"FGPC1244T100")+COUNTIFS('Dec 11'!$G:$G,"PW3RS017_161005a",'Dec 11'!$H:$H,"FGPC1244T100"))+COUNTIFS('Dec 11'!$G:$G,"PW3RS018_170120b",'Dec 11'!$H:$H,"FGPC1244T100")+COUNTIFS('Dec 11'!$G:$G,"v4.3-1.0",'Dec 11'!$H:$H,"FGPC1244T100")</f>
        <v>0</v>
      </c>
      <c r="AF20" s="37">
        <f>SUM(COUNTIFS('Dec 18'!$G:$G,"PW3RS016_160831a",'Dec 18'!$H:$H,"FGPC1244T100")+COUNTIFS('Dec 18'!$G:$G,"PW3RS013",'Dec 18'!$H:$H,"FGPC1244T100")+COUNTIFS('Dec 18'!$G:$G,"PW3RS017_161005a",'Dec 18'!$H:$H,"FGPC1244T100"))+COUNTIFS('Dec 18'!$G:$G,"PW3RS018_170120b",'Dec 18'!$H:$H,"FGPC1244T100")+COUNTIFS('Dec 18'!$G:$G,"v4.3-1.0",'Dec 18'!$H:$H,"FGPC1244T100")</f>
        <v>0</v>
      </c>
      <c r="AG20" s="37">
        <f>SUM(COUNTIFS('Dec 25'!$G:$G,"PW3RS016_160831a",'Dec 25'!$H:$H,"FGPC1244T100")+COUNTIFS('Dec 25'!$G:$G,"PW3RS013",'Dec 25'!$H:$H,"FGPC1244T100")+COUNTIFS('Dec 25'!$G:$G,"PW3RS017_161005a",'Dec 25'!$H:$H,"FGPC1244T100"))+COUNTIFS('Dec 25'!$G:$G,"PW3RS018_170120b",'Dec 25'!$H:$H,"FGPC1244T100")+COUNTIFS('Dec 25'!$G:$G,"v4.3-1.0",'Dec 25'!$H:$H,"FGPC1244T100")</f>
        <v>0</v>
      </c>
      <c r="AH20" s="37">
        <f>SUM(COUNTIFS('Jan 1'!$G:$G,"PW3RS016_160831a",'Jan 1'!$H:$H,"FGPC1244T100")+COUNTIFS('Jan 1'!$G:$G,"PW3RS013",'Jan 1'!$H:$H,"FGPC1244T100")+COUNTIFS('Jan 1'!$G:$G,"PW3RS017_161005a",'Jan 1'!$H:$H,"FGPC1244T100"))+COUNTIFS('Jan 1'!$G:$G,"PW3RS018_170120b",'Jan 1'!$H:$H,"FGPC1244T100")+COUNTIFS('Jan 1'!$G:$G,"v4.3-1.0",'Jan 1'!$H:$H,"FGPC1244T100")</f>
        <v>1</v>
      </c>
      <c r="AI20" s="37">
        <f>SUM(COUNTIFS('Jan 8'!$G:$G,"PW3RS016_160831a",'Jan 8'!$H:$H,"FGPC1244T100")+COUNTIFS('Jan 8'!$G:$G,"PW3RS013",'Jan 8'!$H:$H,"FGPC1244T100")+COUNTIFS('Jan 8'!$G:$G,"PW3RS017_161005a",'Jan 8'!$H:$H,"FGPC1244T100"))+COUNTIFS('Jan 8'!$G:$G,"PW3RS018_170120b",'Jan 8'!$H:$H,"FGPC1244T100")+COUNTIFS('Jan 8'!$G:$G,"v4.3-1.0",'Jan 8'!$H:$H,"FGPC1244T100")</f>
        <v>1</v>
      </c>
      <c r="AJ20" s="37">
        <f>SUM(COUNTIFS('Jan 15'!$G:$G,"PW3RS016_160831a",'Jan 15'!$H:$H,"FGPC1244T100")+COUNTIFS('Jan 15'!$G:$G,"PW3RS013",'Jan 15'!$H:$H,"FGPC1244T100")+COUNTIFS('Jan 15'!$G:$G,"PW3RS017_161005a",'Jan 15'!$H:$H,"FGPC1244T100"))+COUNTIFS('Jan 15'!$G:$G,"PW3RS018_170120b",'Jan 15'!$H:$H,"FGPC1244T100")+COUNTIFS('Jan 15'!$G:$G,"v4.3-1.0",'Jan 15'!$H:$H,"FGPC1244T100")</f>
        <v>2</v>
      </c>
      <c r="AK20" s="37">
        <f>SUM(COUNTIFS('Jan 22'!$G:$G,"PW3RS016_160831a",'Jan 22'!$H:$H,"FGPC1244T100")+COUNTIFS('Jan 22'!$G:$G,"PW3RS013",'Jan 22'!$H:$H,"FGPC1244T100")+COUNTIFS('Jan 22'!$G:$G,"PW3RS017_161005a",'Jan 22'!$H:$H,"FGPC1244T100"))+COUNTIFS('Jan 22'!$G:$G,"PW3RS018_170120b",'Jan 22'!$H:$H,"FGPC1244T100")+COUNTIFS('Jan 22'!$G:$G,"v4.3-1.0",'Jan 22'!$H:$H,"FGPC1244T100")</f>
        <v>2</v>
      </c>
      <c r="AL20" s="37">
        <f>SUM(COUNTIFS('Jan 29'!$G:$G,"PW3RS016_160831a",'Jan 29'!$H:$H,"FGPC1244T100")+COUNTIFS('Jan 29'!$G:$G,"PW3RS013",'Jan 29'!$H:$H,"FGPC1244T100")+COUNTIFS('Jan 29'!$G:$G,"PW3RS017_161005a",'Jan 29'!$H:$H,"FGPC1244T100"))+COUNTIFS('Jan 29'!$G:$G,"PW3RS018_170120b",'Jan 29'!$H:$H,"FGPC1244T100")+COUNTIFS('Jan 29'!$G:$G,"v4.3-1.0",'Jan 29'!$H:$H,"FGPC1244T100")</f>
        <v>1</v>
      </c>
      <c r="AM20" s="37">
        <f>SUM(COUNTIFS('Feb 5'!$G:$G,"PW3RS016_160831a",'Feb 5'!$H:$H,"FGPC1244T100")+COUNTIFS('Feb 5'!$G:$G,"PW3RS013",'Feb 5'!$H:$H,"FGPC1244T100")+COUNTIFS('Feb 5'!$G:$G,"PW3RS017_161005a",'Feb 5'!$H:$H,"FGPC1244T100"))+COUNTIFS('Feb 5'!$G:$G,"PW3RS018_170120b",'Feb 5'!$H:$H,"FGPC1244T100")+COUNTIFS('Feb 5'!$G:$G,"v4.3-1.0",'Feb 5'!$H:$H,"FGPC1244T100")</f>
        <v>0</v>
      </c>
      <c r="AN20" s="37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O20" s="37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P20" s="37">
        <f>SUM(COUNTIFS('Feb 26'!$G:$G,"PW3RS016_160831a",'Feb 26'!$H:$H,"FGPC1244T100")+COUNTIFS('Feb 26'!$G:$G,"PW3RS013",'Feb 26'!$H:$H,"FGPC1244T100")+COUNTIFS('Feb 26'!$G:$G,"PW3RS017_161005a",'Feb 26'!$H:$H,"FGPC1244T100"))+COUNTIFS('Feb 26'!$G:$G,"PW3RS018_170120b",'Feb 26'!$H:$H,"FGPC1244T100")+COUNTIFS('Feb 26'!$G:$G,"v4.3-1.0",'Feb 26'!$H:$H,"FGPC1244T100")</f>
        <v>0</v>
      </c>
      <c r="AQ20" s="37">
        <f>SUM(COUNTIFS('Mar 5'!$G:$G,"PW3RS016_160831a",'Mar 5'!$H:$H,"FGPC1244T100")+COUNTIFS('Mar 5'!$G:$G,"PW3RS013",'Mar 5'!$H:$H,"FGPC1244T100")+COUNTIFS('Mar 5'!$G:$G,"PW3RS017_161005a",'Mar 5'!$H:$H,"FGPC1244T100"))+COUNTIFS('Mar 5'!$G:$G,"PW3RS018_170120b",'Mar 5'!$H:$H,"FGPC1244T100")+COUNTIFS('Mar 5'!$G:$G,"v4.3-1.0",'Mar 5'!$H:$H,"FGPC1244T100")</f>
        <v>0</v>
      </c>
      <c r="AR20" s="37">
        <f>SUM(COUNTIFS('Mar 12'!$G:$G,"PW3RS016_160831a",'Mar 12'!$H:$H,"FGPC1244T100")+COUNTIFS('Mar 12'!$G:$G,"PW3RS013",'Mar 12'!$H:$H,"FGPC1244T100")+COUNTIFS('Mar 12'!$G:$G,"PW3RS017_161005a",'Mar 12'!$H:$H,"FGPC1244T100"))+COUNTIFS('Mar 12'!$G:$G,"PW3RS018_170120b",'Mar 12'!$H:$H,"FGPC1244T100")+COUNTIFS('Mar 12'!$G:$G,"v4.3-1.0",'Mar 12'!$H:$H,"FGPC1244T100")</f>
        <v>0</v>
      </c>
      <c r="AS20" s="37">
        <f>SUM(COUNTIFS('Mar 19'!$G:$G,"PW3RS016_160831a",'Mar 19'!$H:$H,"FGPC1244T100")+COUNTIFS('Mar 19'!$G:$G,"PW3RS013",'Mar 19'!$H:$H,"FGPC1244T100")+COUNTIFS('Mar 19'!$G:$G,"PW3RS017_161005a",'Mar 19'!$H:$H,"FGPC1244T100"))+COUNTIFS('Mar 19'!$G:$G,"PW3RS018_170120b",'Mar 19'!$H:$H,"FGPC1244T100")+COUNTIFS('Mar 19'!$G:$G,"v4.3-1.0",'Mar 19'!$H:$H,"FGPC1244T100")</f>
        <v>0</v>
      </c>
      <c r="AT20" s="37">
        <f>SUM(COUNTIFS('Mar 26'!$G:$G,"PW3RS016_160831a",'Mar 26'!$H:$H,"FGPC1244T100")+COUNTIFS('Mar 26'!$G:$G,"PW3RS013",'Mar 26'!$H:$H,"FGPC1244T100")+COUNTIFS('Mar 26'!$G:$G,"PW3RS017_161005a",'Mar 26'!$H:$H,"FGPC1244T100"))+COUNTIFS('Mar 26'!$G:$G,"PW3RS018_170120b",'Mar 26'!$H:$H,"FGPC1244T100")+COUNTIFS('Mar 26'!$G:$G,"v4.3-1.0",'Mar 26'!$H:$H,"FGPC1244T100")</f>
        <v>0</v>
      </c>
      <c r="AU20" s="163">
        <f>COUNTIFS('Apr 2'!$H:$H,"FGPC*")-AU19</f>
        <v>3</v>
      </c>
      <c r="AV20" s="163">
        <f>COUNTIFS('Apr 9'!$H:$H,"FGPC*")-AV19</f>
        <v>2</v>
      </c>
      <c r="AW20" s="163">
        <f>COUNTIFS('Apr 16'!$H:$H,"FGPC*")-AW19</f>
        <v>2</v>
      </c>
      <c r="AX20" s="163">
        <f>COUNTIFS('Apr 23'!$H:$H,"FGPC*")-AX19</f>
        <v>2</v>
      </c>
      <c r="AY20" s="163">
        <f>COUNTIFS('May 2'!$H:$H,"FGPC*")-AY19</f>
        <v>2</v>
      </c>
      <c r="AZ20" s="163">
        <f>COUNTIFS('May 9'!$H:$H,"FGPC*")-AZ19</f>
        <v>4</v>
      </c>
      <c r="BA20" s="163">
        <f>COUNTIFS('May 14'!$H:$H,"FGPC*")-BA19</f>
        <v>0</v>
      </c>
      <c r="BB20" s="163">
        <f>COUNTIFS('May 21'!$H:$H,"FGPC*")-BB19</f>
        <v>2</v>
      </c>
      <c r="BC20" s="163">
        <f>COUNTIFS('May 28'!$H:$H,"FGPC*")-BC19</f>
        <v>3</v>
      </c>
      <c r="BD20" s="163">
        <f>COUNTIFS('Jun 4'!$H:$H,"FGPC*")-BD19</f>
        <v>4</v>
      </c>
      <c r="BE20" s="163">
        <f>COUNTIFS('Jun 11'!$H:$H,"FGPC*")-BE19</f>
        <v>4</v>
      </c>
      <c r="BF20" s="163">
        <f>COUNTIFS('Jun 18'!$H:$H,"FGPC*")-BF19</f>
        <v>3</v>
      </c>
      <c r="BG20" s="163">
        <f>COUNTIFS('Jun 25'!$H:$H,"FGPC*")-BG19</f>
        <v>4</v>
      </c>
      <c r="BH20" s="163">
        <f>COUNTIFS('Jul 2'!$H:$H,"FGPC*")-BH19</f>
        <v>3</v>
      </c>
      <c r="BI20" s="163">
        <f>COUNTIFS('Jul 9'!$H:$H,"FGPC*")-BI19</f>
        <v>2</v>
      </c>
      <c r="BJ20">
        <f>COUNTIFS('Jul 16'!$H:$H,"FGPC*")- (COUNTIFS('Jul 16'!$G:$G, "v4.6-4-2",'Jul 16'!$H:$H,"FGPC*"))</f>
        <v>2</v>
      </c>
    </row>
    <row r="21" spans="1:62" ht="15.75" thickBot="1" x14ac:dyDescent="0.3">
      <c r="H21" s="79"/>
      <c r="I21" s="82" t="s">
        <v>1203</v>
      </c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37"/>
      <c r="W21" s="37"/>
      <c r="X21" s="37"/>
      <c r="Y21" s="37">
        <f>COUNTIFS('Oct 30'!$G:$G,"v4.4-2-0",'Oct 30'!$H:$H,"FGAC7044U10")</f>
        <v>14</v>
      </c>
      <c r="Z21" s="37">
        <f>COUNTIFS('Nov 6'!$G:$G,"v4.4-2-0",'Nov 6'!$H:$H,"FGAC7044U10")</f>
        <v>16</v>
      </c>
      <c r="AA21" s="37">
        <f>COUNTIFS('Nov 13'!$G:$G,"v4.4-2-0",'Nov 13'!$H:$H,"FGAC7044U10")</f>
        <v>17</v>
      </c>
      <c r="AB21" s="37">
        <f>COUNTIFS('Nov 20'!$G:$G,"v4.4-2-0",'Nov 20'!$H:$H,"FGAC7044U10")</f>
        <v>17</v>
      </c>
      <c r="AC21" s="37">
        <f>COUNTIFS('Nov 27'!$G:$G,"v4.4-2-0",'Nov 27'!$H:$H,"FGAC7044U10")</f>
        <v>17</v>
      </c>
      <c r="AD21" s="37">
        <f>COUNTIFS('Dec 4'!$G:$G,"v4.4-2-0",'Dec 4'!$H:$H,"FGAC7044U10")</f>
        <v>17</v>
      </c>
      <c r="AE21" s="37">
        <f>COUNTIFS('Dec 11'!$G:$G,"v4.4-2-0",'Dec 11'!$H:$H,"FGAC7044U10")</f>
        <v>13</v>
      </c>
      <c r="AF21" s="37">
        <f>COUNTIFS('Dec 18'!$G:$G,"v4.4-2-0",'Dec 18'!$H:$H,"FGAC7044U10")</f>
        <v>17</v>
      </c>
      <c r="AG21" s="37">
        <f>COUNTIFS('Dec 25'!$G:$G,"v4.4-2-0",'Dec 25'!$H:$H,"FGAC7044U10")</f>
        <v>15</v>
      </c>
      <c r="AH21" s="37">
        <f>COUNTIFS('Jan 1'!$G:$G,"v4.4-2-0",'Jan 1'!$H:$H,"FGAC7044U10")</f>
        <v>14</v>
      </c>
      <c r="AI21" s="37">
        <f>COUNTIFS('Jan 8'!$G:$G,"v4.4-2-0",'Jan 8'!$H:$H,"FGAC7044U10")+COUNTIFS('Jan 8'!$G:$G,"v4.5-3-1",'Jan 8'!$H:$H,"FGAC7044U10")</f>
        <v>18</v>
      </c>
      <c r="AJ21" s="37">
        <f>COUNTIFS('Jan 15'!$G:$G,"v4.4-2-0",'Jan 15'!$H:$H,"FGAC7044U10")+COUNTIFS('Jan 15'!$G:$G,"v4.5-3-1",'Jan 15'!$H:$H,"FGAC7044U10")+COUNTIFS('Jan 15'!$G:$G,"v4.5-3b-",'Jan 15'!$H:$H,"FGAC7044U10")</f>
        <v>19</v>
      </c>
      <c r="AK21" s="37">
        <f>COUNTIFS('Jan 22'!$G:$G,"v4.4-2-0",'Jan 22'!$H:$H,"FGAC7044U10")+COUNTIFS('Jan 22'!$G:$G,"v4.5-3-1",'Jan 22'!$H:$H,"FGAC7044U10")+COUNTIFS('Jan 22'!$G:$G,"v4.5-3b-",'Jan 22'!$H:$H,"FGAC7044U10")</f>
        <v>19</v>
      </c>
      <c r="AL21" s="37">
        <f>COUNTIFS('Jan 29'!$G:$G,"v4.4-2-0",'Jan 29'!$H:$H,"FGAC7044U10")+COUNTIFS('Jan 29'!$G:$G,"v4.5-3-1",'Jan 29'!$H:$H,"FGAC7044U10")+COUNTIFS('Jan 29'!$G:$G,"v4.5-3b-",'Jan 29'!$H:$H,"FGAC7044U10")</f>
        <v>20</v>
      </c>
      <c r="AM21" s="37">
        <f>COUNTIFS('Feb 5'!$G:$G,"v4.4-2-0",'Feb 5'!$H:$H,"FGAC7044U10")+COUNTIFS('Feb 5'!$G:$G,"v4.5-3-1",'Feb 5'!$H:$H,"FGAC7044U10")+COUNTIFS('Feb 5'!$G:$G,"v4.5-3b-",'Feb 5'!$H:$H,"FGAC7044U10")</f>
        <v>20</v>
      </c>
      <c r="AN21" s="37">
        <f>COUNTIFS('Feb 12'!$G:$G,"v4.4-2-0",'Feb 12'!$H:$H,"FGAC7044U10")+COUNTIFS('Feb 12'!$G:$G,"v4.5-3-1",'Feb 12'!$H:$H,"FGAC7044U10")+COUNTIFS('Feb 12'!$G:$G,"v4.5-3b-",'Feb 12'!$H:$H,"FGAC7044U10")</f>
        <v>17</v>
      </c>
      <c r="AO21" s="37">
        <f>COUNTIFS('Feb 12'!$G:$G,"v4.4-2-0",'Feb 12'!$H:$H,"FGAC7044U10")+COUNTIFS('Feb 12'!$G:$G,"v4.5-3-1",'Feb 12'!$H:$H,"FGAC7044U10")+COUNTIFS('Feb 12'!$G:$G,"v4.5-3b-",'Feb 12'!$H:$H,"FGAC7044U10")</f>
        <v>17</v>
      </c>
      <c r="AP21" s="37">
        <f>COUNTIFS('Feb 26'!$G:$G,"v4.4-2-0",'Feb 26'!$H:$H,"FGAC7044U10")+COUNTIFS('Feb 26'!$G:$G,"v4.5-3-1",'Feb 26'!$H:$H,"FGAC7044U10")+COUNTIFS('Feb 26'!$G:$G,"v4.5-3b-",'Feb 26'!$H:$H,"FGAC7044U10")</f>
        <v>18</v>
      </c>
      <c r="AQ21" s="37">
        <f>COUNTIFS('Mar 5'!$G:$G,"v4.4-2-0",'Mar 5'!$H:$H,"FGAC7044U10")+COUNTIFS('Mar 5'!$G:$G,"v4.5-3-1",'Mar 5'!$H:$H,"FGAC7044U10")+COUNTIFS('Mar 5'!$G:$G,"v4.5-3b-",'Mar 5'!$H:$H,"FGAC7044U10")</f>
        <v>17</v>
      </c>
      <c r="AR21" s="37">
        <f>COUNTIFS('Mar 12'!$G:$G,"v4.4-2-0",'Mar 12'!$H:$H,"FGAC7044U10")+COUNTIFS('Mar 12'!$G:$G,"v4.5-3-1",'Mar 12'!$H:$H,"FGAC7044U10")+COUNTIFS('Mar 12'!$G:$G,"v4.5-3b-",'Mar 12'!$H:$H,"FGAC7044U10")</f>
        <v>17</v>
      </c>
      <c r="AS21" s="37">
        <f>COUNTIFS('Mar 19'!$G:$G,"v4.4-2-0",'Mar 19'!$H:$H,"FGAC7044U10")+COUNTIFS('Mar 19'!$G:$G,"v4.5-3-1",'Mar 19'!$H:$H,"FGAC7044U10")+COUNTIFS('Mar 19'!$G:$G,"v4.5-3b-",'Mar 19'!$H:$H,"FGAC7044U10")</f>
        <v>17</v>
      </c>
      <c r="AT21" s="37">
        <f>COUNTIFS('Mar 26'!$G:$G,"v4.4-2-0",'Mar 26'!$H:$H,"FGAC7044U10")+COUNTIFS('Mar 26'!$G:$G,"v4.5-3-1",'Mar 26'!$H:$H,"FGAC7044U10")+COUNTIFS('Mar 26'!$G:$G,"v4.5-3b-",'Mar 26'!$H:$H,"FGAC7044U10")</f>
        <v>15</v>
      </c>
      <c r="AU21" s="37">
        <f>COUNTIFS('Apr 2'!$G:$G,AU11,'Apr 2'!$H:$H,"FGAC*")</f>
        <v>4</v>
      </c>
      <c r="AV21" s="37">
        <f>COUNTIFS('Apr 9'!$G:$G,AV11,'Apr 9'!$H:$H,"FGAC*")</f>
        <v>4</v>
      </c>
      <c r="AW21" s="37">
        <f>COUNTIFS('Apr 16'!$G:$G,AW11,'Apr 16'!$H:$H,"FGAC*")</f>
        <v>4</v>
      </c>
      <c r="AX21" s="37">
        <f>COUNTIFS('Apr 23'!$G:$G,AX11,'Apr 23'!$H:$H,"FGAC*")</f>
        <v>4</v>
      </c>
      <c r="AY21" s="37">
        <f>COUNTIFS('May 2'!$G:$G,AY11,'May 2'!$H:$H,"FGAC*")</f>
        <v>4</v>
      </c>
      <c r="AZ21" s="37">
        <f>COUNTIFS('May 9'!$G:$G,AZ11,'May 9'!$H:$H,"FGAC*")</f>
        <v>15</v>
      </c>
      <c r="BA21" s="37">
        <f>COUNTIFS('May 14'!$G:$G,BA11,'May 14'!$H:$H,"FGAC*")</f>
        <v>15</v>
      </c>
      <c r="BB21" s="37">
        <f>COUNTIFS('May 21'!$G:$G,BB11,'May 21'!$H:$H,"FGAC*")</f>
        <v>14</v>
      </c>
      <c r="BC21" s="37">
        <f>COUNTIFS('May 28'!$G:$G,BC11,'May 28'!$H:$H,"FGAC*")</f>
        <v>16</v>
      </c>
      <c r="BD21" s="37">
        <f>COUNTIFS('Jun 4'!$G:$G,BD11,'Jun 4'!$H:$H,"FGAC*")</f>
        <v>16</v>
      </c>
      <c r="BE21" s="37">
        <f>COUNTIFS('Jun 11'!$G:$G,BE11,'Jun 11'!$H:$H,"FGAC*")</f>
        <v>15</v>
      </c>
      <c r="BF21" s="37">
        <f>COUNTIFS('Jun 18'!$G:$G,BF11,'Jun 18'!$H:$H,"FGAC*")</f>
        <v>16</v>
      </c>
      <c r="BG21" s="37">
        <f>COUNTIFS('Jun 25'!$G:$G,BG11,'Jun 25'!$H:$H,"FGAC*")</f>
        <v>12</v>
      </c>
      <c r="BH21" s="37">
        <f>COUNTIFS('Jul 2'!$G:$G,BH11,'Jul 2'!$H:$H,"FGAC*")</f>
        <v>14</v>
      </c>
      <c r="BI21" s="37">
        <f>COUNTIFS('Jul 9'!$G:$G,BI11,'Jul 9'!$H:$H,"FGAC*")</f>
        <v>14</v>
      </c>
      <c r="BJ21">
        <f>COUNTIFS('Jul 16'!$G:$G, "v4.6-4-2",'Jul 16'!$H:$H,"FGAC*")</f>
        <v>14</v>
      </c>
    </row>
    <row r="22" spans="1:62" ht="15.75" thickBot="1" x14ac:dyDescent="0.3">
      <c r="H22" s="79"/>
      <c r="I22" s="83" t="s">
        <v>1204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38"/>
      <c r="W22" s="38"/>
      <c r="X22" s="38"/>
      <c r="Y22" s="38">
        <f>COUNTIFS('Oct 30'!$G:$G,"v4.3-1.0",'Oct 30'!$H:$H,"FGAC7044U10")</f>
        <v>2</v>
      </c>
      <c r="Z22" s="38">
        <f>COUNTIFS('Nov 6'!$G:$G,"v4.3-1.0",'Nov 6'!$H:$H,"FGAC7044U10")</f>
        <v>2</v>
      </c>
      <c r="AA22" s="38">
        <f>COUNTIFS('Nov 13'!$G:$G,"v4.3-1.0",'Nov 13'!$H:$H,"FGAC7044U10")</f>
        <v>1</v>
      </c>
      <c r="AB22" s="38">
        <f>COUNTIFS('Nov 20'!$G:$G,"v4.3-1.0",'Nov 20'!$H:$H,"FGAC7044U10")</f>
        <v>0</v>
      </c>
      <c r="AC22" s="38">
        <f>COUNTIFS('Nov 27'!$G:$G,"v4.3-1.0",'Nov 27'!$H:$H,"FGAC7044U10")</f>
        <v>0</v>
      </c>
      <c r="AD22" s="38">
        <f>COUNTIFS('Dec 4'!$G:$G,"v4.3-1.0",'Dec 4'!$H:$H,"FGAC7044U10")</f>
        <v>1</v>
      </c>
      <c r="AE22" s="38">
        <f>COUNTIFS('Dec 11'!$G:$G,"v4.3-1.0",'Dec 11'!$H:$H,"FGAC7044U10")</f>
        <v>2</v>
      </c>
      <c r="AF22" s="38">
        <f>COUNTIFS('Dec 18'!$G:$G,"v4.3-1.0",'Dec 18'!$H:$H,"FGAC7044U10")</f>
        <v>2</v>
      </c>
      <c r="AG22" s="38">
        <f>COUNTIFS('Dec 25'!$G:$G,"v4.3-1.0",'Dec 25'!$H:$H,"FGAC7044U10")</f>
        <v>1</v>
      </c>
      <c r="AH22" s="38">
        <f>COUNTIFS('Jan 1'!$G:$G,"v4.3-1.0",'Jan 1'!$H:$H,"FGAC7044U10")</f>
        <v>1</v>
      </c>
      <c r="AI22" s="38">
        <f>COUNTIFS('Jan 8'!$G:$G,"v4.3-1.0",'Jan 8'!$H:$H,"FGAC7044U10")+COUNTIFS('Jan 8'!$G:$G,"v4.3-1.0",'Jan 8'!$H:$H,"FGAC7044U100")</f>
        <v>2</v>
      </c>
      <c r="AJ22" s="38">
        <f>COUNTIFS('Jan 15'!$G:$G,"v4.3-1.0",'Jan 15'!$H:$H,"FGAC7044U10")+COUNTIFS('Jan 15'!$G:$G,"v4.3-1.0",'Jan 15'!$H:$H,"FGAC7044U100")</f>
        <v>1</v>
      </c>
      <c r="AK22" s="38">
        <f>COUNTIFS('Jan 22'!$G:$G,"v4.3-1.0",'Jan 22'!$H:$H,"FGAC7044U10")+COUNTIFS('Jan 22'!$G:$G,"v4.3-1.0",'Jan 22'!$H:$H,"FGAC7044U100")</f>
        <v>3</v>
      </c>
      <c r="AL22" s="38">
        <f>COUNTIFS('Jan 29'!$G:$G,"v4.3-1.0",'Jan 29'!$H:$H,"FGAC7044U10")+COUNTIFS('Jan 29'!$G:$G,"v4.3-1.0",'Jan 29'!$H:$H,"FGAC7044U100")</f>
        <v>0</v>
      </c>
      <c r="AM22" s="38">
        <f>COUNTIFS('Feb 5'!$G:$G,"v4.3-1.0",'Feb 5'!$H:$H,"FGAC7044U10")+COUNTIFS('Feb 5'!$G:$G,"v4.3-1.0",'Feb 5'!$H:$H,"FGAC7044U100")</f>
        <v>0</v>
      </c>
      <c r="AN22" s="38">
        <f>COUNTIFS('Feb 12'!$G:$G,"v4.3-1.0",'Feb 12'!$H:$H,"FGAC7044U10")+COUNTIFS('Feb 12'!$G:$G,"v4.3-1.0",'Feb 12'!$H:$H,"FGAC7044U100")</f>
        <v>0</v>
      </c>
      <c r="AO22" s="38">
        <f>COUNTIFS('Feb 12'!$G:$G,"v4.3-1.0",'Feb 12'!$H:$H,"FGAC7044U10")+COUNTIFS('Feb 12'!$G:$G,"v4.3-1.0",'Feb 12'!$H:$H,"FGAC7044U100")</f>
        <v>0</v>
      </c>
      <c r="AP22" s="38">
        <f>COUNTIFS('Feb 26'!$G:$G,"v4.3-1.0",'Feb 26'!$H:$H,"FGAC7044U10")+COUNTIFS('Feb 26'!$G:$G,"v4.3-1.0",'Feb 26'!$H:$H,"FGAC7044U100")</f>
        <v>0</v>
      </c>
      <c r="AQ22" s="38">
        <f>COUNTIFS('Mar 5'!$G:$G,"v4.3-1.0",'Mar 5'!$H:$H,"FGAC7044U10")+COUNTIFS('Mar 5'!$G:$G,"v4.3-1.0",'Mar 5'!$H:$H,"FGAC7044U100")</f>
        <v>1</v>
      </c>
      <c r="AR22" s="38">
        <f>COUNTIFS('Mar 12'!$G:$G,"v4.3-1.0",'Mar 12'!$H:$H,"FGAC7044U10")+COUNTIFS('Mar 12'!$G:$G,"v4.3-1.0",'Mar 12'!$H:$H,"FGAC7044U100")</f>
        <v>0</v>
      </c>
      <c r="AS22" s="38">
        <f>COUNTIFS('Mar 19'!$G:$G,"v4.3-1.0",'Mar 19'!$H:$H,"FGAC7044U10")+COUNTIFS('Mar 19'!$G:$G,"v4.3-1.0",'Mar 19'!$H:$H,"FGAC7044U100")</f>
        <v>0</v>
      </c>
      <c r="AT22" s="38">
        <f>COUNTIFS('Mar 26'!$G:$G,"v4.3-1.0",'Mar 26'!$H:$H,"FGAC7044U10")+COUNTIFS('Mar 26'!$G:$G,"v4.3-1.0",'Mar 26'!$H:$H,"FGAC7044U100")</f>
        <v>0</v>
      </c>
      <c r="AU22" s="38">
        <f>COUNTIFS('Apr 2'!$H:$H,"FGAC*")-AU21</f>
        <v>13</v>
      </c>
      <c r="AV22" s="38">
        <f>COUNTIFS('Apr 9'!$H:$H,"FGAC*")-AV21</f>
        <v>13</v>
      </c>
      <c r="AW22" s="38">
        <f>COUNTIFS('Apr 16'!$H:$H,"FGAC*")-AW21</f>
        <v>12</v>
      </c>
      <c r="AX22" s="38">
        <f>COUNTIFS('Apr 23'!$H:$H,"FGAC*")-AX21</f>
        <v>12</v>
      </c>
      <c r="AY22" s="38">
        <f>COUNTIFS('May 2'!$H:$H,"FGAC*")-AY21</f>
        <v>13</v>
      </c>
      <c r="AZ22" s="38">
        <f>COUNTIFS('May 9'!$H:$H,"FGAC*")-AZ21</f>
        <v>1</v>
      </c>
      <c r="BA22" s="38">
        <f>COUNTIFS('May 14'!$H:$H,"FGAC*")-BA21</f>
        <v>2</v>
      </c>
      <c r="BB22" s="38">
        <f>COUNTIFS('May 21'!$H:$H,"FGAC*")-BB21</f>
        <v>3</v>
      </c>
      <c r="BC22" s="38">
        <f>COUNTIFS('May 28'!$H:$H,"FGAC*")-BC21</f>
        <v>2</v>
      </c>
      <c r="BD22" s="38">
        <f>COUNTIFS('Jun 4'!$H:$H,"FGAC*")-BD21</f>
        <v>1</v>
      </c>
      <c r="BE22" s="38">
        <f>COUNTIFS('Jun 11'!$H:$H,"FGAC*")-BE21</f>
        <v>1</v>
      </c>
      <c r="BF22" s="38">
        <f>COUNTIFS('Jun 18'!$H:$H,"FGAC*")-BF21</f>
        <v>1</v>
      </c>
      <c r="BG22" s="38">
        <f>COUNTIFS('Jun 25'!$H:$H,"FGAC*")-BG21</f>
        <v>1</v>
      </c>
      <c r="BH22" s="38">
        <f>COUNTIFS('Jul 2'!$H:$H,"FGAC*")-BH21</f>
        <v>2</v>
      </c>
      <c r="BI22" s="38">
        <f>COUNTIFS('Jul 9'!$H:$H,"FGAC*")-BI21</f>
        <v>2</v>
      </c>
      <c r="BJ22">
        <f>COUNTIFS('Jul 16'!$H:$H,"FGAC*")- (COUNTIFS('Jul 16'!$G:$G, "v4.6-4-2",'Jul 16'!$H:$H,"FGAC*"))</f>
        <v>4</v>
      </c>
    </row>
    <row r="23" spans="1:62" ht="15.75" thickBot="1" x14ac:dyDescent="0.3">
      <c r="AD23" s="90"/>
      <c r="AE23" s="91"/>
      <c r="AF23" s="92"/>
      <c r="AG23" s="93"/>
      <c r="AH23" s="94"/>
      <c r="AI23" s="95"/>
      <c r="AJ23" s="96"/>
      <c r="AK23" s="97"/>
      <c r="AL23" s="123"/>
      <c r="AM23" s="129"/>
      <c r="AN23" s="129"/>
      <c r="AO23" s="142"/>
      <c r="AP23" s="142"/>
      <c r="AQ23" s="145"/>
      <c r="AR23" s="146"/>
      <c r="AS23" s="148"/>
      <c r="AT23" s="153"/>
      <c r="AU23" s="162"/>
      <c r="AV23" s="162"/>
      <c r="AW23" s="162"/>
      <c r="AX23" s="162"/>
      <c r="AY23" s="162"/>
      <c r="AZ23" s="162"/>
      <c r="BA23" s="206"/>
      <c r="BB23" s="167"/>
    </row>
    <row r="24" spans="1:62" ht="15.75" thickBot="1" x14ac:dyDescent="0.3">
      <c r="J24" s="33">
        <f>J12</f>
        <v>42933</v>
      </c>
      <c r="K24" s="33">
        <f>K12</f>
        <v>42940</v>
      </c>
      <c r="L24" s="33">
        <f>L12</f>
        <v>42947</v>
      </c>
      <c r="M24" s="33">
        <f>M12</f>
        <v>42954</v>
      </c>
      <c r="N24" s="33">
        <f t="shared" ref="N24:AC24" si="0">N12</f>
        <v>42961</v>
      </c>
      <c r="O24" s="33">
        <f t="shared" si="0"/>
        <v>42968</v>
      </c>
      <c r="P24" s="33">
        <f t="shared" si="0"/>
        <v>42975</v>
      </c>
      <c r="Q24" s="33">
        <f t="shared" si="0"/>
        <v>42982</v>
      </c>
      <c r="R24" s="33">
        <f t="shared" si="0"/>
        <v>42989</v>
      </c>
      <c r="S24" s="33">
        <f t="shared" si="0"/>
        <v>42996</v>
      </c>
      <c r="T24" s="33">
        <f t="shared" si="0"/>
        <v>43003</v>
      </c>
      <c r="U24" s="33">
        <f t="shared" si="0"/>
        <v>43010</v>
      </c>
      <c r="V24" s="33">
        <f t="shared" si="0"/>
        <v>43017</v>
      </c>
      <c r="W24" s="33">
        <f t="shared" si="0"/>
        <v>43024</v>
      </c>
      <c r="X24" s="33">
        <f t="shared" si="0"/>
        <v>43031</v>
      </c>
      <c r="Y24" s="33">
        <f t="shared" si="0"/>
        <v>43038</v>
      </c>
      <c r="Z24" s="33">
        <f t="shared" si="0"/>
        <v>43045</v>
      </c>
      <c r="AA24" s="33">
        <f t="shared" si="0"/>
        <v>43052</v>
      </c>
      <c r="AB24" s="33">
        <f t="shared" si="0"/>
        <v>43059</v>
      </c>
      <c r="AC24" s="33">
        <f t="shared" si="0"/>
        <v>43066</v>
      </c>
      <c r="AD24" s="33">
        <f t="shared" ref="AD24:AE24" si="1">AD12</f>
        <v>43073</v>
      </c>
      <c r="AE24" s="33">
        <f t="shared" si="1"/>
        <v>43080</v>
      </c>
      <c r="AF24" s="33">
        <f t="shared" ref="AF24:AG24" si="2">AF12</f>
        <v>43087</v>
      </c>
      <c r="AG24" s="33">
        <f t="shared" si="2"/>
        <v>43094</v>
      </c>
      <c r="AH24" s="33">
        <f t="shared" ref="AH24:AI24" si="3">AH12</f>
        <v>43101</v>
      </c>
      <c r="AI24" s="33">
        <f t="shared" si="3"/>
        <v>43108</v>
      </c>
      <c r="AJ24" s="33">
        <f t="shared" ref="AJ24:AK24" si="4">AJ12</f>
        <v>43115</v>
      </c>
      <c r="AK24" s="33">
        <f t="shared" si="4"/>
        <v>43122</v>
      </c>
      <c r="AL24" s="33">
        <f t="shared" ref="AL24:AN24" si="5">AL12</f>
        <v>43129</v>
      </c>
      <c r="AM24" s="33">
        <f t="shared" si="5"/>
        <v>43136</v>
      </c>
      <c r="AN24" s="33">
        <f t="shared" si="5"/>
        <v>43143</v>
      </c>
      <c r="AO24" s="33">
        <f t="shared" ref="AO24:AP24" si="6">AO12</f>
        <v>43150</v>
      </c>
      <c r="AP24" s="33">
        <f t="shared" si="6"/>
        <v>43157</v>
      </c>
      <c r="AQ24" s="33">
        <f t="shared" ref="AQ24" si="7">AQ12</f>
        <v>43164</v>
      </c>
      <c r="AR24" s="33">
        <f>AR12</f>
        <v>43171</v>
      </c>
      <c r="AS24" s="33">
        <f t="shared" ref="AS24:AT24" si="8">AS12</f>
        <v>43178</v>
      </c>
      <c r="AT24" s="33">
        <f t="shared" si="8"/>
        <v>43185</v>
      </c>
      <c r="AU24" s="33">
        <f t="shared" ref="AU24:AV24" si="9">AU12</f>
        <v>43192</v>
      </c>
      <c r="AV24" s="33">
        <f t="shared" si="9"/>
        <v>43199</v>
      </c>
      <c r="AW24" s="33">
        <f t="shared" ref="AW24" si="10">AW12</f>
        <v>43206</v>
      </c>
      <c r="AX24" s="33">
        <f t="shared" ref="AX24" si="11">AX12</f>
        <v>43213</v>
      </c>
      <c r="AY24" s="33">
        <f t="shared" ref="AY24" si="12">AY12</f>
        <v>43222</v>
      </c>
      <c r="AZ24" s="33">
        <f t="shared" ref="AZ24" si="13">AZ12</f>
        <v>43229</v>
      </c>
      <c r="BA24" s="33">
        <f t="shared" ref="BA24:BB24" si="14">BA12</f>
        <v>43234</v>
      </c>
      <c r="BB24" s="33">
        <f t="shared" si="14"/>
        <v>43241</v>
      </c>
      <c r="BC24" s="33">
        <f t="shared" ref="BC24:BG24" si="15">BC12</f>
        <v>43248</v>
      </c>
      <c r="BD24" s="33">
        <f t="shared" si="15"/>
        <v>43255</v>
      </c>
      <c r="BE24" s="33">
        <f t="shared" si="15"/>
        <v>43262</v>
      </c>
      <c r="BF24" s="33">
        <f t="shared" si="15"/>
        <v>43269</v>
      </c>
      <c r="BG24" s="33">
        <f t="shared" si="15"/>
        <v>43276</v>
      </c>
      <c r="BH24" s="33">
        <f t="shared" ref="BH24:BI24" si="16">BH12</f>
        <v>43283</v>
      </c>
      <c r="BI24" s="33">
        <f t="shared" si="16"/>
        <v>43290</v>
      </c>
      <c r="BJ24" t="s">
        <v>1560</v>
      </c>
    </row>
    <row r="25" spans="1:62" ht="15.75" thickBot="1" x14ac:dyDescent="0.3">
      <c r="I25" s="29" t="s">
        <v>510</v>
      </c>
      <c r="J25" s="6">
        <f t="shared" ref="J25:BI25" si="17">SUM(J$13:J$14)</f>
        <v>73</v>
      </c>
      <c r="K25" s="6">
        <f t="shared" si="17"/>
        <v>70</v>
      </c>
      <c r="L25" s="6">
        <f t="shared" si="17"/>
        <v>70</v>
      </c>
      <c r="M25" s="6">
        <f t="shared" si="17"/>
        <v>67</v>
      </c>
      <c r="N25" s="6">
        <f t="shared" si="17"/>
        <v>64</v>
      </c>
      <c r="O25" s="6">
        <f>SUM(O$13:O$14)</f>
        <v>63</v>
      </c>
      <c r="P25" s="6">
        <f>SUM(P$13:P$14)</f>
        <v>65</v>
      </c>
      <c r="Q25" s="6">
        <f t="shared" si="17"/>
        <v>65</v>
      </c>
      <c r="R25" s="6">
        <f t="shared" si="17"/>
        <v>59</v>
      </c>
      <c r="S25" s="6">
        <f t="shared" si="17"/>
        <v>63</v>
      </c>
      <c r="T25" s="6">
        <f t="shared" si="17"/>
        <v>66</v>
      </c>
      <c r="U25" s="6">
        <f t="shared" si="17"/>
        <v>61</v>
      </c>
      <c r="V25" s="20">
        <f t="shared" si="17"/>
        <v>57</v>
      </c>
      <c r="W25" s="20">
        <f t="shared" si="17"/>
        <v>59</v>
      </c>
      <c r="X25" s="20">
        <f t="shared" si="17"/>
        <v>58</v>
      </c>
      <c r="Y25" s="20">
        <f t="shared" si="17"/>
        <v>58</v>
      </c>
      <c r="Z25" s="20">
        <f t="shared" si="17"/>
        <v>58</v>
      </c>
      <c r="AA25" s="20">
        <f t="shared" si="17"/>
        <v>57</v>
      </c>
      <c r="AB25" s="20">
        <f t="shared" si="17"/>
        <v>56</v>
      </c>
      <c r="AC25" s="20">
        <f t="shared" si="17"/>
        <v>55</v>
      </c>
      <c r="AD25" s="20">
        <f t="shared" si="17"/>
        <v>55</v>
      </c>
      <c r="AE25" s="20">
        <f t="shared" si="17"/>
        <v>54</v>
      </c>
      <c r="AF25" s="20">
        <f t="shared" si="17"/>
        <v>54</v>
      </c>
      <c r="AG25" s="20">
        <f t="shared" si="17"/>
        <v>52</v>
      </c>
      <c r="AH25" s="20">
        <f t="shared" si="17"/>
        <v>53</v>
      </c>
      <c r="AI25" s="20">
        <f t="shared" si="17"/>
        <v>53</v>
      </c>
      <c r="AJ25" s="20">
        <f t="shared" si="17"/>
        <v>55</v>
      </c>
      <c r="AK25" s="20">
        <f t="shared" si="17"/>
        <v>54</v>
      </c>
      <c r="AL25" s="20">
        <f t="shared" si="17"/>
        <v>53</v>
      </c>
      <c r="AM25" s="20">
        <f t="shared" si="17"/>
        <v>51</v>
      </c>
      <c r="AN25" s="20">
        <f t="shared" si="17"/>
        <v>51</v>
      </c>
      <c r="AO25" s="20">
        <f t="shared" si="17"/>
        <v>51</v>
      </c>
      <c r="AP25" s="20">
        <f t="shared" si="17"/>
        <v>49</v>
      </c>
      <c r="AQ25" s="20">
        <f t="shared" si="17"/>
        <v>48</v>
      </c>
      <c r="AR25" s="20">
        <f t="shared" si="17"/>
        <v>46</v>
      </c>
      <c r="AS25" s="20">
        <f t="shared" si="17"/>
        <v>47</v>
      </c>
      <c r="AT25" s="20">
        <f t="shared" si="17"/>
        <v>46</v>
      </c>
      <c r="AU25" s="20">
        <f t="shared" si="17"/>
        <v>47</v>
      </c>
      <c r="AV25" s="20">
        <f t="shared" si="17"/>
        <v>45</v>
      </c>
      <c r="AW25" s="20">
        <f t="shared" si="17"/>
        <v>47</v>
      </c>
      <c r="AX25" s="20">
        <f t="shared" si="17"/>
        <v>46</v>
      </c>
      <c r="AY25" s="20">
        <f t="shared" si="17"/>
        <v>43</v>
      </c>
      <c r="AZ25" s="20">
        <f t="shared" si="17"/>
        <v>46</v>
      </c>
      <c r="BA25" s="20">
        <f t="shared" si="17"/>
        <v>47</v>
      </c>
      <c r="BB25" s="20">
        <f t="shared" si="17"/>
        <v>44</v>
      </c>
      <c r="BC25" s="20">
        <f t="shared" si="17"/>
        <v>45</v>
      </c>
      <c r="BD25" s="20">
        <f t="shared" si="17"/>
        <v>45</v>
      </c>
      <c r="BE25" s="20">
        <f t="shared" si="17"/>
        <v>44</v>
      </c>
      <c r="BF25" s="20">
        <f t="shared" si="17"/>
        <v>44</v>
      </c>
      <c r="BG25" s="20">
        <f t="shared" si="17"/>
        <v>45</v>
      </c>
      <c r="BH25" s="20">
        <f t="shared" si="17"/>
        <v>44</v>
      </c>
      <c r="BI25" s="20">
        <f t="shared" si="17"/>
        <v>43</v>
      </c>
      <c r="BJ25">
        <f>COUNTIFS('Jul 16'!$G:$G,"PW1MA079*")+COUNTIFS('Jul 16'!$G:$G,"PW1MA076*") + (COUNTIF('Jul 16'!$G:$G,"PW1MA*")+COUNTIF('Jul 16'!$G:$G,"PW3MA*")) - (COUNTIFS('Jul 16'!$G:$G,"PW1MA079*")+COUNTIFS('Jul 16'!$G:$G,"PW1MA076*"))</f>
        <v>43</v>
      </c>
    </row>
    <row r="26" spans="1:62" s="79" customFormat="1" ht="15.75" thickBot="1" x14ac:dyDescent="0.3">
      <c r="H26"/>
      <c r="I26" s="28" t="s">
        <v>511</v>
      </c>
      <c r="J26" s="7">
        <f t="shared" ref="J26:BI26" si="18">SUM(J$15:J$18)</f>
        <v>18</v>
      </c>
      <c r="K26" s="7">
        <f t="shared" si="18"/>
        <v>20</v>
      </c>
      <c r="L26" s="7">
        <f t="shared" si="18"/>
        <v>17</v>
      </c>
      <c r="M26" s="7">
        <f t="shared" si="18"/>
        <v>22</v>
      </c>
      <c r="N26" s="7">
        <f t="shared" si="18"/>
        <v>21</v>
      </c>
      <c r="O26" s="7">
        <f>SUM(O$15:O$18)</f>
        <v>20</v>
      </c>
      <c r="P26" s="7">
        <f>SUM(P$15:P$18)</f>
        <v>20</v>
      </c>
      <c r="Q26" s="7">
        <f t="shared" si="18"/>
        <v>21</v>
      </c>
      <c r="R26" s="7">
        <f t="shared" si="18"/>
        <v>19</v>
      </c>
      <c r="S26" s="7">
        <f t="shared" si="18"/>
        <v>16</v>
      </c>
      <c r="T26" s="7">
        <f t="shared" si="18"/>
        <v>15</v>
      </c>
      <c r="U26" s="7">
        <f t="shared" si="18"/>
        <v>16</v>
      </c>
      <c r="V26" s="21">
        <f t="shared" si="18"/>
        <v>18</v>
      </c>
      <c r="W26" s="21">
        <f t="shared" si="18"/>
        <v>15</v>
      </c>
      <c r="X26" s="21">
        <f t="shared" si="18"/>
        <v>12</v>
      </c>
      <c r="Y26" s="21">
        <f t="shared" si="18"/>
        <v>12</v>
      </c>
      <c r="Z26" s="21">
        <f t="shared" si="18"/>
        <v>11</v>
      </c>
      <c r="AA26" s="21">
        <f t="shared" si="18"/>
        <v>10</v>
      </c>
      <c r="AB26" s="21">
        <f t="shared" si="18"/>
        <v>10</v>
      </c>
      <c r="AC26" s="21">
        <f t="shared" si="18"/>
        <v>9</v>
      </c>
      <c r="AD26" s="21">
        <f t="shared" si="18"/>
        <v>10</v>
      </c>
      <c r="AE26" s="21">
        <f t="shared" si="18"/>
        <v>7</v>
      </c>
      <c r="AF26" s="21">
        <f t="shared" si="18"/>
        <v>6</v>
      </c>
      <c r="AG26" s="21">
        <f t="shared" si="18"/>
        <v>7</v>
      </c>
      <c r="AH26" s="21">
        <f t="shared" si="18"/>
        <v>7</v>
      </c>
      <c r="AI26" s="21">
        <f t="shared" si="18"/>
        <v>6</v>
      </c>
      <c r="AJ26" s="21">
        <f t="shared" si="18"/>
        <v>8</v>
      </c>
      <c r="AK26" s="21">
        <f t="shared" si="18"/>
        <v>7</v>
      </c>
      <c r="AL26" s="21">
        <f t="shared" si="18"/>
        <v>6</v>
      </c>
      <c r="AM26" s="21">
        <f t="shared" si="18"/>
        <v>6</v>
      </c>
      <c r="AN26" s="21">
        <f t="shared" si="18"/>
        <v>6</v>
      </c>
      <c r="AO26" s="21">
        <f t="shared" si="18"/>
        <v>6</v>
      </c>
      <c r="AP26" s="21">
        <f t="shared" si="18"/>
        <v>8</v>
      </c>
      <c r="AQ26" s="21">
        <f t="shared" si="18"/>
        <v>7</v>
      </c>
      <c r="AR26" s="21">
        <f t="shared" si="18"/>
        <v>6</v>
      </c>
      <c r="AS26" s="21">
        <f t="shared" si="18"/>
        <v>8</v>
      </c>
      <c r="AT26" s="21">
        <f t="shared" si="18"/>
        <v>7</v>
      </c>
      <c r="AU26" s="21">
        <f t="shared" si="18"/>
        <v>8</v>
      </c>
      <c r="AV26" s="21">
        <f t="shared" si="18"/>
        <v>7</v>
      </c>
      <c r="AW26" s="21">
        <f t="shared" si="18"/>
        <v>8</v>
      </c>
      <c r="AX26" s="21">
        <f t="shared" si="18"/>
        <v>8</v>
      </c>
      <c r="AY26" s="21">
        <f t="shared" si="18"/>
        <v>7</v>
      </c>
      <c r="AZ26" s="21">
        <f t="shared" si="18"/>
        <v>12</v>
      </c>
      <c r="BA26" s="21">
        <f t="shared" si="18"/>
        <v>12</v>
      </c>
      <c r="BB26" s="21">
        <f t="shared" si="18"/>
        <v>13</v>
      </c>
      <c r="BC26" s="21">
        <f t="shared" si="18"/>
        <v>14</v>
      </c>
      <c r="BD26" s="21">
        <f t="shared" si="18"/>
        <v>14</v>
      </c>
      <c r="BE26" s="21">
        <f t="shared" si="18"/>
        <v>12</v>
      </c>
      <c r="BF26" s="21">
        <f t="shared" si="18"/>
        <v>12</v>
      </c>
      <c r="BG26" s="21">
        <f t="shared" si="18"/>
        <v>13</v>
      </c>
      <c r="BH26" s="21">
        <f t="shared" si="18"/>
        <v>13</v>
      </c>
      <c r="BI26" s="21">
        <f t="shared" si="18"/>
        <v>14</v>
      </c>
      <c r="BJ26">
        <f>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</f>
        <v>13</v>
      </c>
    </row>
    <row r="27" spans="1:62" s="24" customFormat="1" ht="15.75" thickBot="1" x14ac:dyDescent="0.3">
      <c r="A27" s="73"/>
      <c r="B27" s="73"/>
      <c r="C27" s="73"/>
      <c r="D27" s="73"/>
      <c r="E27" s="73"/>
      <c r="F27" s="73"/>
      <c r="G27" s="73"/>
      <c r="H27"/>
      <c r="I27" s="27" t="s">
        <v>512</v>
      </c>
      <c r="J27" s="8">
        <f t="shared" ref="J27:BI27" si="19">SUM(J$19:J$20)</f>
        <v>15</v>
      </c>
      <c r="K27" s="8">
        <f t="shared" si="19"/>
        <v>13</v>
      </c>
      <c r="L27" s="8">
        <f t="shared" si="19"/>
        <v>11</v>
      </c>
      <c r="M27" s="8">
        <f t="shared" si="19"/>
        <v>11</v>
      </c>
      <c r="N27" s="8">
        <f t="shared" si="19"/>
        <v>11</v>
      </c>
      <c r="O27" s="8">
        <f>SUM(O$19:O$20)</f>
        <v>11</v>
      </c>
      <c r="P27" s="8">
        <f>SUM(P$19:P$20)</f>
        <v>10</v>
      </c>
      <c r="Q27" s="8">
        <f t="shared" si="19"/>
        <v>10</v>
      </c>
      <c r="R27" s="8">
        <f t="shared" si="19"/>
        <v>10</v>
      </c>
      <c r="S27" s="8">
        <f t="shared" si="19"/>
        <v>7</v>
      </c>
      <c r="T27" s="8">
        <f t="shared" si="19"/>
        <v>6</v>
      </c>
      <c r="U27" s="8">
        <f t="shared" si="19"/>
        <v>18</v>
      </c>
      <c r="V27" s="21">
        <f t="shared" si="19"/>
        <v>21</v>
      </c>
      <c r="W27" s="21">
        <f t="shared" si="19"/>
        <v>25</v>
      </c>
      <c r="X27" s="21">
        <f t="shared" si="19"/>
        <v>28</v>
      </c>
      <c r="Y27" s="21">
        <f t="shared" si="19"/>
        <v>6</v>
      </c>
      <c r="Z27" s="21">
        <f t="shared" si="19"/>
        <v>5</v>
      </c>
      <c r="AA27" s="21">
        <f t="shared" si="19"/>
        <v>5</v>
      </c>
      <c r="AB27" s="21">
        <f t="shared" si="19"/>
        <v>5</v>
      </c>
      <c r="AC27" s="21">
        <f t="shared" si="19"/>
        <v>6</v>
      </c>
      <c r="AD27" s="21">
        <f t="shared" si="19"/>
        <v>5</v>
      </c>
      <c r="AE27" s="21">
        <f t="shared" si="19"/>
        <v>6</v>
      </c>
      <c r="AF27" s="21">
        <f t="shared" si="19"/>
        <v>6</v>
      </c>
      <c r="AG27" s="21">
        <f t="shared" si="19"/>
        <v>6</v>
      </c>
      <c r="AH27" s="21">
        <f t="shared" si="19"/>
        <v>7</v>
      </c>
      <c r="AI27" s="21">
        <f t="shared" si="19"/>
        <v>7</v>
      </c>
      <c r="AJ27" s="21">
        <f t="shared" si="19"/>
        <v>7</v>
      </c>
      <c r="AK27" s="21">
        <f t="shared" si="19"/>
        <v>9</v>
      </c>
      <c r="AL27" s="21">
        <f t="shared" si="19"/>
        <v>7</v>
      </c>
      <c r="AM27" s="21">
        <f t="shared" si="19"/>
        <v>6</v>
      </c>
      <c r="AN27" s="21">
        <f t="shared" si="19"/>
        <v>6</v>
      </c>
      <c r="AO27" s="21">
        <f t="shared" si="19"/>
        <v>6</v>
      </c>
      <c r="AP27" s="21">
        <f t="shared" si="19"/>
        <v>7</v>
      </c>
      <c r="AQ27" s="21">
        <f t="shared" si="19"/>
        <v>7</v>
      </c>
      <c r="AR27" s="21">
        <f t="shared" si="19"/>
        <v>6</v>
      </c>
      <c r="AS27" s="21">
        <f t="shared" si="19"/>
        <v>7</v>
      </c>
      <c r="AT27" s="21">
        <f t="shared" si="19"/>
        <v>7</v>
      </c>
      <c r="AU27" s="21">
        <f t="shared" si="19"/>
        <v>7</v>
      </c>
      <c r="AV27" s="21">
        <f t="shared" si="19"/>
        <v>4</v>
      </c>
      <c r="AW27" s="21">
        <f t="shared" si="19"/>
        <v>4</v>
      </c>
      <c r="AX27" s="21">
        <f t="shared" si="19"/>
        <v>4</v>
      </c>
      <c r="AY27" s="21">
        <f t="shared" si="19"/>
        <v>4</v>
      </c>
      <c r="AZ27" s="21">
        <f t="shared" si="19"/>
        <v>4</v>
      </c>
      <c r="BA27" s="21">
        <f t="shared" si="19"/>
        <v>3</v>
      </c>
      <c r="BB27" s="21">
        <f t="shared" si="19"/>
        <v>4</v>
      </c>
      <c r="BC27" s="21">
        <f t="shared" si="19"/>
        <v>6</v>
      </c>
      <c r="BD27" s="21">
        <f t="shared" si="19"/>
        <v>7</v>
      </c>
      <c r="BE27" s="21">
        <f t="shared" si="19"/>
        <v>6</v>
      </c>
      <c r="BF27" s="21">
        <f t="shared" si="19"/>
        <v>6</v>
      </c>
      <c r="BG27" s="21">
        <f t="shared" si="19"/>
        <v>7</v>
      </c>
      <c r="BH27" s="21">
        <f t="shared" si="19"/>
        <v>6</v>
      </c>
      <c r="BI27" s="21">
        <f t="shared" si="19"/>
        <v>5</v>
      </c>
      <c r="BJ27">
        <f>COUNTIFS('Jul 16'!$H:$H,"FGPC*")- (COUNTIFS('Jul 16'!$G:$G, "v4.6-4-2",'Jul 16'!$H:$H,"FGPC*")) + COUNTIFS('Jul 16'!$G:$G, "v4.6-4-2",'Jul 16'!$H:$H,"FGPC*")</f>
        <v>5</v>
      </c>
    </row>
    <row r="28" spans="1:62" ht="15.75" thickBot="1" x14ac:dyDescent="0.3">
      <c r="I28" s="87" t="s">
        <v>1205</v>
      </c>
      <c r="V28" s="22"/>
      <c r="W28" s="22"/>
      <c r="X28" s="22"/>
      <c r="Y28" s="22">
        <f>Y21+Y22</f>
        <v>16</v>
      </c>
      <c r="Z28" s="22">
        <f>Z21+Z22</f>
        <v>18</v>
      </c>
      <c r="AA28" s="22">
        <f t="shared" ref="AA28:AC28" si="20">AA21+AA22</f>
        <v>18</v>
      </c>
      <c r="AB28" s="22">
        <f t="shared" si="20"/>
        <v>17</v>
      </c>
      <c r="AC28" s="22">
        <f t="shared" si="20"/>
        <v>17</v>
      </c>
      <c r="AD28" s="22">
        <f t="shared" ref="AD28:AE28" si="21">AD21+AD22</f>
        <v>18</v>
      </c>
      <c r="AE28" s="22">
        <f t="shared" si="21"/>
        <v>15</v>
      </c>
      <c r="AF28" s="22">
        <f t="shared" ref="AF28:AG28" si="22">AF21+AF22</f>
        <v>19</v>
      </c>
      <c r="AG28" s="22">
        <f t="shared" si="22"/>
        <v>16</v>
      </c>
      <c r="AH28" s="22">
        <f t="shared" ref="AH28:AI28" si="23">AH21+AH22</f>
        <v>15</v>
      </c>
      <c r="AI28" s="22">
        <f t="shared" si="23"/>
        <v>20</v>
      </c>
      <c r="AJ28" s="22">
        <f t="shared" ref="AJ28:AK28" si="24">AJ21+AJ22</f>
        <v>20</v>
      </c>
      <c r="AK28" s="22">
        <f t="shared" si="24"/>
        <v>22</v>
      </c>
      <c r="AL28" s="22">
        <f t="shared" ref="AL28:AN28" si="25">AL21+AL22</f>
        <v>20</v>
      </c>
      <c r="AM28" s="22">
        <f t="shared" si="25"/>
        <v>20</v>
      </c>
      <c r="AN28" s="22">
        <f t="shared" si="25"/>
        <v>17</v>
      </c>
      <c r="AO28" s="22">
        <f t="shared" ref="AO28:AP28" si="26">AO21+AO22</f>
        <v>17</v>
      </c>
      <c r="AP28" s="22">
        <f t="shared" si="26"/>
        <v>18</v>
      </c>
      <c r="AQ28" s="22">
        <f t="shared" ref="AQ28" si="27">AQ21+AQ22</f>
        <v>18</v>
      </c>
      <c r="AR28" s="22">
        <f>AR21+AR22</f>
        <v>17</v>
      </c>
      <c r="AS28" s="22">
        <f t="shared" ref="AS28:AT28" si="28">AS21+AS22</f>
        <v>17</v>
      </c>
      <c r="AT28" s="22">
        <f t="shared" si="28"/>
        <v>15</v>
      </c>
      <c r="AU28" s="22">
        <f t="shared" ref="AU28:AV28" si="29">AU21+AU22</f>
        <v>17</v>
      </c>
      <c r="AV28" s="22">
        <f t="shared" si="29"/>
        <v>17</v>
      </c>
      <c r="AW28" s="22">
        <f t="shared" ref="AW28" si="30">AW21+AW22</f>
        <v>16</v>
      </c>
      <c r="AX28" s="22">
        <f t="shared" ref="AX28" si="31">AX21+AX22</f>
        <v>16</v>
      </c>
      <c r="AY28" s="22">
        <f t="shared" ref="AY28" si="32">AY21+AY22</f>
        <v>17</v>
      </c>
      <c r="AZ28" s="22">
        <f t="shared" ref="AZ28" si="33">AZ21+AZ22</f>
        <v>16</v>
      </c>
      <c r="BA28" s="22">
        <f t="shared" ref="BA28:BB28" si="34">BA21+BA22</f>
        <v>17</v>
      </c>
      <c r="BB28" s="22">
        <f t="shared" si="34"/>
        <v>17</v>
      </c>
      <c r="BC28" s="22">
        <f t="shared" ref="BC28:BD28" si="35">BC21+BC22</f>
        <v>18</v>
      </c>
      <c r="BD28" s="22">
        <f t="shared" si="35"/>
        <v>17</v>
      </c>
      <c r="BE28" s="22">
        <f t="shared" ref="BE28" si="36">BE21+BE22</f>
        <v>16</v>
      </c>
      <c r="BF28" s="22">
        <f t="shared" ref="BF28" si="37">BF21+BF22</f>
        <v>17</v>
      </c>
      <c r="BG28" s="22">
        <f t="shared" ref="BG28:BH28" si="38">BG21+BG22</f>
        <v>13</v>
      </c>
      <c r="BH28" s="22">
        <f t="shared" si="38"/>
        <v>16</v>
      </c>
      <c r="BI28" s="22">
        <f t="shared" ref="BI28" si="39">BI21+BI22</f>
        <v>16</v>
      </c>
      <c r="BJ28">
        <f>COUNTIFS('Jul 16'!$G:$G, "v4.6-4-2",'Jul 16'!$H:$H,"FGAC*") + COUNTIFS('Jul 16'!$H:$H,"FGAC*")- (COUNTIFS('Jul 16'!$G:$G, "v4.6-4-2",'Jul 16'!$H:$H,"FGAC*"))</f>
        <v>18</v>
      </c>
    </row>
    <row r="29" spans="1:62" ht="15.75" thickBot="1" x14ac:dyDescent="0.3"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90"/>
      <c r="AE29" s="91"/>
      <c r="AF29" s="92"/>
      <c r="AG29" s="93"/>
      <c r="AH29" s="94"/>
      <c r="AI29" s="95"/>
      <c r="AJ29" s="96"/>
      <c r="AK29" s="97"/>
      <c r="AL29" s="123"/>
      <c r="AM29" s="129"/>
      <c r="AN29" s="129"/>
      <c r="AO29" s="142"/>
      <c r="AP29" s="142"/>
      <c r="AQ29" s="145"/>
      <c r="AR29" s="146"/>
      <c r="AS29" s="148"/>
      <c r="AT29" s="153"/>
      <c r="AU29" s="162"/>
      <c r="AV29" s="162"/>
      <c r="AW29" s="162"/>
      <c r="AX29" s="162"/>
      <c r="AY29" s="162"/>
      <c r="AZ29" s="162"/>
      <c r="BA29" s="162"/>
      <c r="BB29" s="167"/>
    </row>
    <row r="30" spans="1:62" s="24" customFormat="1" ht="15.75" thickBot="1" x14ac:dyDescent="0.3">
      <c r="A30" s="73"/>
      <c r="B30" s="73"/>
      <c r="C30" s="73"/>
      <c r="D30" s="73"/>
      <c r="E30" s="73"/>
      <c r="F30" s="73"/>
      <c r="G30" s="73"/>
      <c r="J30" s="33">
        <f>J12</f>
        <v>42933</v>
      </c>
      <c r="K30" s="33">
        <f>K12</f>
        <v>42940</v>
      </c>
      <c r="L30" s="33">
        <f>L12</f>
        <v>42947</v>
      </c>
      <c r="M30" s="33">
        <f t="shared" ref="M30:AC30" si="40">M12</f>
        <v>42954</v>
      </c>
      <c r="N30" s="33">
        <f t="shared" si="40"/>
        <v>42961</v>
      </c>
      <c r="O30" s="33">
        <f t="shared" si="40"/>
        <v>42968</v>
      </c>
      <c r="P30" s="33">
        <f t="shared" si="40"/>
        <v>42975</v>
      </c>
      <c r="Q30" s="33">
        <f t="shared" si="40"/>
        <v>42982</v>
      </c>
      <c r="R30" s="33">
        <f t="shared" si="40"/>
        <v>42989</v>
      </c>
      <c r="S30" s="33">
        <f t="shared" si="40"/>
        <v>42996</v>
      </c>
      <c r="T30" s="33">
        <f t="shared" si="40"/>
        <v>43003</v>
      </c>
      <c r="U30" s="33">
        <f t="shared" si="40"/>
        <v>43010</v>
      </c>
      <c r="V30" s="33">
        <f t="shared" si="40"/>
        <v>43017</v>
      </c>
      <c r="W30" s="33">
        <f t="shared" si="40"/>
        <v>43024</v>
      </c>
      <c r="X30" s="33">
        <f t="shared" si="40"/>
        <v>43031</v>
      </c>
      <c r="Y30" s="33">
        <f t="shared" si="40"/>
        <v>43038</v>
      </c>
      <c r="Z30" s="33">
        <f t="shared" si="40"/>
        <v>43045</v>
      </c>
      <c r="AA30" s="33">
        <f t="shared" si="40"/>
        <v>43052</v>
      </c>
      <c r="AB30" s="33">
        <f t="shared" si="40"/>
        <v>43059</v>
      </c>
      <c r="AC30" s="33">
        <f t="shared" si="40"/>
        <v>43066</v>
      </c>
      <c r="AD30" s="33">
        <f t="shared" ref="AD30:AE30" si="41">AD12</f>
        <v>43073</v>
      </c>
      <c r="AE30" s="33">
        <f t="shared" si="41"/>
        <v>43080</v>
      </c>
      <c r="AF30" s="33">
        <f t="shared" ref="AF30:AG30" si="42">AF12</f>
        <v>43087</v>
      </c>
      <c r="AG30" s="33">
        <f t="shared" si="42"/>
        <v>43094</v>
      </c>
      <c r="AH30" s="33">
        <f t="shared" ref="AH30:AI30" si="43">AH12</f>
        <v>43101</v>
      </c>
      <c r="AI30" s="33">
        <f t="shared" si="43"/>
        <v>43108</v>
      </c>
      <c r="AJ30" s="33">
        <f t="shared" ref="AJ30:AK30" si="44">AJ12</f>
        <v>43115</v>
      </c>
      <c r="AK30" s="33">
        <f t="shared" si="44"/>
        <v>43122</v>
      </c>
      <c r="AL30" s="33">
        <f t="shared" ref="AL30:AN30" si="45">AL12</f>
        <v>43129</v>
      </c>
      <c r="AM30" s="33">
        <f t="shared" si="45"/>
        <v>43136</v>
      </c>
      <c r="AN30" s="33">
        <f t="shared" si="45"/>
        <v>43143</v>
      </c>
      <c r="AO30" s="33">
        <f t="shared" ref="AO30:AP30" si="46">AO12</f>
        <v>43150</v>
      </c>
      <c r="AP30" s="33">
        <f t="shared" si="46"/>
        <v>43157</v>
      </c>
      <c r="AQ30" s="33">
        <f t="shared" ref="AQ30" si="47">AQ12</f>
        <v>43164</v>
      </c>
      <c r="AR30" s="33">
        <f>AR12</f>
        <v>43171</v>
      </c>
      <c r="AS30" s="33">
        <f t="shared" ref="AS30:AT30" si="48">AS12</f>
        <v>43178</v>
      </c>
      <c r="AT30" s="33">
        <f t="shared" si="48"/>
        <v>43185</v>
      </c>
      <c r="AU30" s="33">
        <f t="shared" ref="AU30:AV30" si="49">AU12</f>
        <v>43192</v>
      </c>
      <c r="AV30" s="33">
        <f t="shared" si="49"/>
        <v>43199</v>
      </c>
      <c r="AW30" s="33">
        <f t="shared" ref="AW30" si="50">AW12</f>
        <v>43206</v>
      </c>
      <c r="AX30" s="33">
        <f t="shared" ref="AX30" si="51">AX12</f>
        <v>43213</v>
      </c>
      <c r="AY30" s="33">
        <f t="shared" ref="AY30" si="52">AY12</f>
        <v>43222</v>
      </c>
      <c r="AZ30" s="33">
        <f t="shared" ref="AZ30" si="53">AZ12</f>
        <v>43229</v>
      </c>
      <c r="BA30" s="33">
        <f t="shared" ref="BA30:BB30" si="54">BA12</f>
        <v>43234</v>
      </c>
      <c r="BB30" s="33">
        <f t="shared" si="54"/>
        <v>43241</v>
      </c>
      <c r="BC30" s="33">
        <f t="shared" ref="BC30:BD30" si="55">BC12</f>
        <v>43248</v>
      </c>
      <c r="BD30" s="33">
        <f t="shared" si="55"/>
        <v>43255</v>
      </c>
      <c r="BE30" s="33">
        <f t="shared" ref="BE30" si="56">BE12</f>
        <v>43262</v>
      </c>
      <c r="BF30" s="33">
        <f t="shared" ref="BF30" si="57">BF12</f>
        <v>43269</v>
      </c>
      <c r="BG30" s="33">
        <f t="shared" ref="BG30:BH30" si="58">BG12</f>
        <v>43276</v>
      </c>
      <c r="BH30" s="33">
        <f t="shared" si="58"/>
        <v>43283</v>
      </c>
      <c r="BI30" s="33">
        <f t="shared" ref="BI30" si="59">BI12</f>
        <v>43290</v>
      </c>
      <c r="BJ30" t="s">
        <v>1560</v>
      </c>
    </row>
    <row r="31" spans="1:62" s="24" customFormat="1" ht="15.75" thickBot="1" x14ac:dyDescent="0.3">
      <c r="A31" s="73"/>
      <c r="B31" s="73"/>
      <c r="C31" s="73"/>
      <c r="D31" s="73"/>
      <c r="E31" s="73"/>
      <c r="F31" s="73"/>
      <c r="G31" s="73"/>
      <c r="H31"/>
      <c r="I31" s="31" t="s">
        <v>550</v>
      </c>
      <c r="J31" s="26">
        <v>140</v>
      </c>
      <c r="K31" s="26">
        <v>140</v>
      </c>
      <c r="L31" s="26">
        <v>138</v>
      </c>
      <c r="M31" s="26">
        <v>138</v>
      </c>
      <c r="N31" s="26">
        <v>138</v>
      </c>
      <c r="O31" s="26">
        <v>138</v>
      </c>
      <c r="P31" s="26">
        <v>138</v>
      </c>
      <c r="Q31" s="26">
        <v>138</v>
      </c>
      <c r="R31" s="26">
        <v>138</v>
      </c>
      <c r="S31" s="26">
        <v>138</v>
      </c>
      <c r="T31" s="26">
        <v>138</v>
      </c>
      <c r="U31" s="26">
        <v>138</v>
      </c>
      <c r="V31" s="26">
        <v>138</v>
      </c>
      <c r="W31" s="26">
        <v>138</v>
      </c>
      <c r="X31" s="26">
        <v>138</v>
      </c>
      <c r="Y31" s="26">
        <v>138</v>
      </c>
      <c r="Z31" s="26">
        <v>138</v>
      </c>
      <c r="AA31" s="26">
        <v>138</v>
      </c>
      <c r="AB31" s="26">
        <v>138</v>
      </c>
      <c r="AC31" s="26">
        <v>138</v>
      </c>
      <c r="AD31" s="26">
        <v>138</v>
      </c>
      <c r="AE31" s="26">
        <v>138</v>
      </c>
      <c r="AF31" s="26">
        <v>138</v>
      </c>
      <c r="AG31" s="26">
        <v>138</v>
      </c>
      <c r="AH31" s="26">
        <v>138</v>
      </c>
      <c r="AI31" s="26">
        <v>138</v>
      </c>
      <c r="AJ31" s="26">
        <v>138</v>
      </c>
      <c r="AK31" s="26">
        <f t="shared" ref="AK31:BA31" si="60">$A$71</f>
        <v>140</v>
      </c>
      <c r="AL31" s="26">
        <f t="shared" si="60"/>
        <v>140</v>
      </c>
      <c r="AM31" s="26">
        <f t="shared" si="60"/>
        <v>140</v>
      </c>
      <c r="AN31" s="26">
        <f t="shared" si="60"/>
        <v>140</v>
      </c>
      <c r="AO31" s="26">
        <f t="shared" si="60"/>
        <v>140</v>
      </c>
      <c r="AP31" s="26">
        <f t="shared" si="60"/>
        <v>140</v>
      </c>
      <c r="AQ31" s="26">
        <f t="shared" si="60"/>
        <v>140</v>
      </c>
      <c r="AR31" s="26">
        <f t="shared" si="60"/>
        <v>140</v>
      </c>
      <c r="AS31" s="26">
        <f t="shared" si="60"/>
        <v>140</v>
      </c>
      <c r="AT31" s="26">
        <f t="shared" si="60"/>
        <v>140</v>
      </c>
      <c r="AU31" s="26">
        <f t="shared" si="60"/>
        <v>140</v>
      </c>
      <c r="AV31" s="26">
        <f t="shared" si="60"/>
        <v>140</v>
      </c>
      <c r="AW31" s="26">
        <f t="shared" si="60"/>
        <v>140</v>
      </c>
      <c r="AX31" s="26">
        <f t="shared" si="60"/>
        <v>140</v>
      </c>
      <c r="AY31" s="26">
        <f t="shared" si="60"/>
        <v>140</v>
      </c>
      <c r="AZ31" s="26">
        <f t="shared" si="60"/>
        <v>140</v>
      </c>
      <c r="BA31" s="26">
        <f t="shared" si="60"/>
        <v>140</v>
      </c>
      <c r="BB31" s="26">
        <v>183</v>
      </c>
      <c r="BC31" s="26">
        <v>185</v>
      </c>
      <c r="BD31" s="26">
        <v>185</v>
      </c>
      <c r="BE31" s="26">
        <v>185</v>
      </c>
      <c r="BF31" s="26">
        <v>187</v>
      </c>
      <c r="BG31" s="26">
        <v>188</v>
      </c>
      <c r="BH31" s="26">
        <v>188</v>
      </c>
      <c r="BI31" s="26">
        <v>189</v>
      </c>
      <c r="BJ31">
        <f>$A$68</f>
        <v>0</v>
      </c>
    </row>
    <row r="32" spans="1:62" s="24" customFormat="1" ht="15.75" thickBot="1" x14ac:dyDescent="0.3">
      <c r="A32" s="73"/>
      <c r="B32" s="73"/>
      <c r="C32" s="73"/>
      <c r="D32" s="73"/>
      <c r="E32" s="73"/>
      <c r="F32" s="73"/>
      <c r="G32" s="73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90"/>
      <c r="AE32" s="91"/>
      <c r="AF32" s="92"/>
      <c r="AG32" s="93"/>
      <c r="AH32" s="94"/>
      <c r="AI32" s="95"/>
      <c r="AJ32" s="96"/>
      <c r="AK32" s="97"/>
      <c r="AL32" s="123"/>
      <c r="AM32" s="129"/>
      <c r="AN32" s="129"/>
      <c r="AO32" s="142"/>
      <c r="AP32" s="142"/>
      <c r="AQ32" s="145"/>
      <c r="AR32" s="146"/>
      <c r="AS32" s="148"/>
      <c r="AT32" s="153"/>
      <c r="AU32" s="162"/>
      <c r="AV32" s="162"/>
      <c r="AW32" s="162"/>
      <c r="AX32" s="162"/>
      <c r="AY32" s="162"/>
      <c r="AZ32" s="162"/>
      <c r="BA32" s="162"/>
      <c r="BB32" s="167"/>
      <c r="BC32" s="168"/>
      <c r="BD32" s="187"/>
      <c r="BE32" s="227"/>
      <c r="BF32" s="229"/>
      <c r="BG32" s="233"/>
      <c r="BH32" s="234"/>
      <c r="BI32" s="235"/>
    </row>
    <row r="33" spans="8:62" ht="15.75" thickBot="1" x14ac:dyDescent="0.3">
      <c r="H33" s="24"/>
      <c r="I33" s="9" t="s">
        <v>513</v>
      </c>
      <c r="J33" s="25">
        <f t="shared" ref="J33:X33" si="61">SUM(J$25:J$27)</f>
        <v>106</v>
      </c>
      <c r="K33" s="25">
        <f t="shared" si="61"/>
        <v>103</v>
      </c>
      <c r="L33" s="25">
        <f t="shared" si="61"/>
        <v>98</v>
      </c>
      <c r="M33" s="25">
        <f t="shared" si="61"/>
        <v>100</v>
      </c>
      <c r="N33" s="25">
        <f t="shared" si="61"/>
        <v>96</v>
      </c>
      <c r="O33" s="25">
        <f>SUM(O$25:O$27)</f>
        <v>94</v>
      </c>
      <c r="P33" s="25">
        <f>SUM(P$25:P$27)</f>
        <v>95</v>
      </c>
      <c r="Q33" s="25">
        <f t="shared" si="61"/>
        <v>96</v>
      </c>
      <c r="R33" s="25">
        <f t="shared" si="61"/>
        <v>88</v>
      </c>
      <c r="S33" s="25">
        <f t="shared" si="61"/>
        <v>86</v>
      </c>
      <c r="T33" s="25">
        <f t="shared" si="61"/>
        <v>87</v>
      </c>
      <c r="U33" s="25">
        <f t="shared" si="61"/>
        <v>95</v>
      </c>
      <c r="V33" s="25">
        <f t="shared" si="61"/>
        <v>96</v>
      </c>
      <c r="W33" s="25">
        <f t="shared" si="61"/>
        <v>99</v>
      </c>
      <c r="X33" s="25">
        <f t="shared" si="61"/>
        <v>98</v>
      </c>
      <c r="Y33" s="25">
        <f t="shared" ref="Y33:BI33" si="62">SUM(Y$25:Y$28)</f>
        <v>92</v>
      </c>
      <c r="Z33" s="25">
        <f t="shared" si="62"/>
        <v>92</v>
      </c>
      <c r="AA33" s="25">
        <f t="shared" si="62"/>
        <v>90</v>
      </c>
      <c r="AB33" s="25">
        <f t="shared" si="62"/>
        <v>88</v>
      </c>
      <c r="AC33" s="25">
        <f t="shared" si="62"/>
        <v>87</v>
      </c>
      <c r="AD33" s="25">
        <f t="shared" si="62"/>
        <v>88</v>
      </c>
      <c r="AE33" s="25">
        <f t="shared" si="62"/>
        <v>82</v>
      </c>
      <c r="AF33" s="25">
        <f t="shared" si="62"/>
        <v>85</v>
      </c>
      <c r="AG33" s="25">
        <f t="shared" si="62"/>
        <v>81</v>
      </c>
      <c r="AH33" s="25">
        <f t="shared" si="62"/>
        <v>82</v>
      </c>
      <c r="AI33" s="25">
        <f t="shared" si="62"/>
        <v>86</v>
      </c>
      <c r="AJ33" s="25">
        <f t="shared" si="62"/>
        <v>90</v>
      </c>
      <c r="AK33" s="25">
        <f t="shared" si="62"/>
        <v>92</v>
      </c>
      <c r="AL33" s="25">
        <f t="shared" si="62"/>
        <v>86</v>
      </c>
      <c r="AM33" s="25">
        <f t="shared" si="62"/>
        <v>83</v>
      </c>
      <c r="AN33" s="25">
        <f t="shared" si="62"/>
        <v>80</v>
      </c>
      <c r="AO33" s="25">
        <f t="shared" si="62"/>
        <v>80</v>
      </c>
      <c r="AP33" s="25">
        <f t="shared" si="62"/>
        <v>82</v>
      </c>
      <c r="AQ33" s="25">
        <f t="shared" si="62"/>
        <v>80</v>
      </c>
      <c r="AR33" s="25">
        <f t="shared" si="62"/>
        <v>75</v>
      </c>
      <c r="AS33" s="25">
        <f t="shared" si="62"/>
        <v>79</v>
      </c>
      <c r="AT33" s="25">
        <f t="shared" si="62"/>
        <v>75</v>
      </c>
      <c r="AU33" s="25">
        <f t="shared" si="62"/>
        <v>79</v>
      </c>
      <c r="AV33" s="25">
        <f t="shared" si="62"/>
        <v>73</v>
      </c>
      <c r="AW33" s="25">
        <f t="shared" si="62"/>
        <v>75</v>
      </c>
      <c r="AX33" s="25">
        <f t="shared" si="62"/>
        <v>74</v>
      </c>
      <c r="AY33" s="25">
        <f t="shared" si="62"/>
        <v>71</v>
      </c>
      <c r="AZ33" s="25">
        <f t="shared" si="62"/>
        <v>78</v>
      </c>
      <c r="BA33" s="25">
        <f t="shared" si="62"/>
        <v>79</v>
      </c>
      <c r="BB33" s="25">
        <f t="shared" si="62"/>
        <v>78</v>
      </c>
      <c r="BC33" s="25">
        <f t="shared" si="62"/>
        <v>83</v>
      </c>
      <c r="BD33" s="25">
        <f t="shared" si="62"/>
        <v>83</v>
      </c>
      <c r="BE33" s="25">
        <f t="shared" si="62"/>
        <v>78</v>
      </c>
      <c r="BF33" s="25">
        <f t="shared" si="62"/>
        <v>79</v>
      </c>
      <c r="BG33" s="25">
        <f t="shared" si="62"/>
        <v>78</v>
      </c>
      <c r="BH33" s="25">
        <f t="shared" si="62"/>
        <v>79</v>
      </c>
      <c r="BI33" s="25">
        <f t="shared" si="62"/>
        <v>78</v>
      </c>
      <c r="BJ33">
        <f>COUNTIFS('Jul 16'!$G:$G,"PW1MA079*")+COUNTIFS('Jul 16'!$G:$G,"PW1MA076*") + (COUNTIF('Jul 16'!$G:$G,"PW1MA*")+COUNTIF('Jul 16'!$G:$G,"PW3MA*")) - (COUNTIFS('Jul 16'!$G:$G,"PW1MA079*")+COUNTIFS('Jul 16'!$G:$G,"PW1MA076*")) + 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16'!$G:$G, "v4.6-4-2",'Jul 16'!$H:$H,"FGPC*") + COUNTIFS('Jul 16'!$G:$G, "v4.6-4-2",'Jul 16'!$H:$H,"FGAC*") + COUNTIFS('Jul 16'!$H:$H,"FGAC*")- (COUNTIFS('Jul 16'!$G:$G, "v4.6-4-2",'Jul 16'!$H:$H,"FGAC*"))</f>
        <v>79</v>
      </c>
    </row>
    <row r="34" spans="8:62" x14ac:dyDescent="0.25"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90"/>
      <c r="AE34" s="91"/>
      <c r="AF34" s="92"/>
      <c r="AG34" s="93"/>
      <c r="AH34" s="94"/>
      <c r="AI34" s="95"/>
      <c r="AJ34" s="96"/>
      <c r="AK34" s="97"/>
      <c r="AL34" s="123"/>
      <c r="AM34" s="129"/>
      <c r="AN34" s="129"/>
      <c r="AO34" s="142"/>
      <c r="AP34" s="142"/>
      <c r="AQ34" s="145"/>
      <c r="AR34" s="146"/>
      <c r="AS34" s="148"/>
      <c r="AT34" s="153"/>
      <c r="AU34" s="162"/>
      <c r="AV34" s="162"/>
      <c r="AW34" s="162"/>
      <c r="AX34" s="162"/>
      <c r="AY34" s="162"/>
      <c r="AZ34" s="162"/>
      <c r="BA34" s="162"/>
      <c r="BB34" s="167"/>
    </row>
    <row r="35" spans="8:62" ht="15.75" thickBot="1" x14ac:dyDescent="0.3"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90"/>
      <c r="AE35" s="91"/>
      <c r="AF35" s="92"/>
      <c r="AG35" s="93"/>
      <c r="AH35" s="94"/>
      <c r="AI35" s="95"/>
      <c r="AJ35" s="96"/>
      <c r="AK35" s="97"/>
      <c r="AL35" s="123"/>
      <c r="AM35" s="129"/>
      <c r="AN35" s="129"/>
      <c r="AO35" s="142"/>
      <c r="AP35" s="142"/>
      <c r="AQ35" s="145"/>
      <c r="AR35" s="146"/>
      <c r="AS35" s="148"/>
      <c r="AT35" s="153"/>
      <c r="AU35" s="162"/>
      <c r="AV35" s="162"/>
      <c r="AW35" s="162"/>
      <c r="AX35" s="162"/>
      <c r="AY35" s="162"/>
      <c r="AZ35" s="162"/>
      <c r="BA35" s="162"/>
      <c r="BB35" s="167"/>
    </row>
    <row r="36" spans="8:62" ht="15.75" thickBot="1" x14ac:dyDescent="0.3">
      <c r="J36" s="33">
        <f>J12</f>
        <v>42933</v>
      </c>
      <c r="K36" s="33">
        <f>K12</f>
        <v>42940</v>
      </c>
      <c r="L36" s="33">
        <f>L12</f>
        <v>42947</v>
      </c>
      <c r="M36" s="33">
        <f t="shared" ref="M36:AC36" si="63">M12</f>
        <v>42954</v>
      </c>
      <c r="N36" s="33">
        <f t="shared" si="63"/>
        <v>42961</v>
      </c>
      <c r="O36" s="33">
        <f t="shared" si="63"/>
        <v>42968</v>
      </c>
      <c r="P36" s="33">
        <f t="shared" si="63"/>
        <v>42975</v>
      </c>
      <c r="Q36" s="33">
        <f t="shared" si="63"/>
        <v>42982</v>
      </c>
      <c r="R36" s="33">
        <f t="shared" si="63"/>
        <v>42989</v>
      </c>
      <c r="S36" s="33">
        <f t="shared" si="63"/>
        <v>42996</v>
      </c>
      <c r="T36" s="33">
        <f t="shared" si="63"/>
        <v>43003</v>
      </c>
      <c r="U36" s="33">
        <f t="shared" si="63"/>
        <v>43010</v>
      </c>
      <c r="V36" s="33">
        <f t="shared" si="63"/>
        <v>43017</v>
      </c>
      <c r="W36" s="33">
        <f t="shared" si="63"/>
        <v>43024</v>
      </c>
      <c r="X36" s="33">
        <f t="shared" si="63"/>
        <v>43031</v>
      </c>
      <c r="Y36" s="33">
        <f t="shared" si="63"/>
        <v>43038</v>
      </c>
      <c r="Z36" s="33">
        <f t="shared" si="63"/>
        <v>43045</v>
      </c>
      <c r="AA36" s="33">
        <f t="shared" si="63"/>
        <v>43052</v>
      </c>
      <c r="AB36" s="33">
        <f t="shared" si="63"/>
        <v>43059</v>
      </c>
      <c r="AC36" s="33">
        <f t="shared" si="63"/>
        <v>43066</v>
      </c>
      <c r="AD36" s="33">
        <f t="shared" ref="AD36:AE36" si="64">AD12</f>
        <v>43073</v>
      </c>
      <c r="AE36" s="33">
        <f t="shared" si="64"/>
        <v>43080</v>
      </c>
      <c r="AF36" s="33">
        <f t="shared" ref="AF36:AG36" si="65">AF12</f>
        <v>43087</v>
      </c>
      <c r="AG36" s="33">
        <f t="shared" si="65"/>
        <v>43094</v>
      </c>
      <c r="AH36" s="33">
        <f t="shared" ref="AH36:AI36" si="66">AH12</f>
        <v>43101</v>
      </c>
      <c r="AI36" s="33">
        <f t="shared" si="66"/>
        <v>43108</v>
      </c>
      <c r="AJ36" s="33">
        <f t="shared" ref="AJ36:AK36" si="67">AJ12</f>
        <v>43115</v>
      </c>
      <c r="AK36" s="33">
        <f t="shared" si="67"/>
        <v>43122</v>
      </c>
      <c r="AL36" s="33">
        <f t="shared" ref="AL36:AN36" si="68">AL12</f>
        <v>43129</v>
      </c>
      <c r="AM36" s="33">
        <f t="shared" si="68"/>
        <v>43136</v>
      </c>
      <c r="AN36" s="33">
        <f t="shared" si="68"/>
        <v>43143</v>
      </c>
      <c r="AO36" s="33">
        <f t="shared" ref="AO36:AP36" si="69">AO12</f>
        <v>43150</v>
      </c>
      <c r="AP36" s="33">
        <f t="shared" si="69"/>
        <v>43157</v>
      </c>
      <c r="AQ36" s="33">
        <f t="shared" ref="AQ36" si="70">AQ12</f>
        <v>43164</v>
      </c>
      <c r="AR36" s="33">
        <f>AR12</f>
        <v>43171</v>
      </c>
      <c r="AS36" s="33">
        <f t="shared" ref="AS36:AT36" si="71">AS12</f>
        <v>43178</v>
      </c>
      <c r="AT36" s="33">
        <f t="shared" si="71"/>
        <v>43185</v>
      </c>
      <c r="AU36" s="33">
        <f t="shared" ref="AU36:AV36" si="72">AU12</f>
        <v>43192</v>
      </c>
      <c r="AV36" s="33">
        <f t="shared" si="72"/>
        <v>43199</v>
      </c>
      <c r="AW36" s="33">
        <f t="shared" ref="AW36" si="73">AW12</f>
        <v>43206</v>
      </c>
      <c r="AX36" s="33">
        <f t="shared" ref="AX36" si="74">AX12</f>
        <v>43213</v>
      </c>
      <c r="AY36" s="33">
        <f t="shared" ref="AY36" si="75">AY12</f>
        <v>43222</v>
      </c>
      <c r="AZ36" s="33">
        <f t="shared" ref="AZ36" si="76">AZ12</f>
        <v>43229</v>
      </c>
      <c r="BA36" s="33">
        <f t="shared" ref="BA36:BB36" si="77">BA12</f>
        <v>43234</v>
      </c>
      <c r="BB36" s="33">
        <f t="shared" si="77"/>
        <v>43241</v>
      </c>
      <c r="BC36" s="33">
        <f t="shared" ref="BC36:BD36" si="78">BC12</f>
        <v>43248</v>
      </c>
      <c r="BD36" s="33">
        <f t="shared" si="78"/>
        <v>43255</v>
      </c>
      <c r="BE36" s="33">
        <f t="shared" ref="BE36" si="79">BE12</f>
        <v>43262</v>
      </c>
      <c r="BF36" s="33">
        <f t="shared" ref="BF36" si="80">BF12</f>
        <v>43269</v>
      </c>
      <c r="BG36" s="33">
        <f t="shared" ref="BG36:BH36" si="81">BG12</f>
        <v>43276</v>
      </c>
      <c r="BH36" s="33">
        <f t="shared" si="81"/>
        <v>43283</v>
      </c>
      <c r="BI36" s="33">
        <f t="shared" ref="BI36" si="82">BI12</f>
        <v>43290</v>
      </c>
      <c r="BJ36" t="s">
        <v>1560</v>
      </c>
    </row>
    <row r="37" spans="8:62" ht="15.75" thickBot="1" x14ac:dyDescent="0.3">
      <c r="I37" s="26" t="s">
        <v>514</v>
      </c>
      <c r="J37" s="6">
        <f t="shared" ref="J37:X37" si="83">SUM(J$14,J$16,J$18,J$20)</f>
        <v>4</v>
      </c>
      <c r="K37" s="6">
        <f t="shared" si="83"/>
        <v>6</v>
      </c>
      <c r="L37" s="6">
        <f t="shared" si="83"/>
        <v>2</v>
      </c>
      <c r="M37" s="6">
        <f t="shared" si="83"/>
        <v>5</v>
      </c>
      <c r="N37" s="6">
        <f t="shared" si="83"/>
        <v>2</v>
      </c>
      <c r="O37" s="6">
        <f>SUM(O$14,O$16,O$18,O$20)</f>
        <v>1</v>
      </c>
      <c r="P37" s="6">
        <f>SUM(P$14,P$16,P$18,P$20)</f>
        <v>0</v>
      </c>
      <c r="Q37" s="6">
        <f t="shared" si="83"/>
        <v>1</v>
      </c>
      <c r="R37" s="6">
        <f t="shared" si="83"/>
        <v>1</v>
      </c>
      <c r="S37" s="6">
        <f t="shared" si="83"/>
        <v>1</v>
      </c>
      <c r="T37" s="6">
        <f t="shared" si="83"/>
        <v>1</v>
      </c>
      <c r="U37" s="6">
        <f t="shared" si="83"/>
        <v>2</v>
      </c>
      <c r="V37" s="6">
        <f t="shared" si="83"/>
        <v>14</v>
      </c>
      <c r="W37" s="20">
        <f t="shared" si="83"/>
        <v>14</v>
      </c>
      <c r="X37" s="20">
        <f t="shared" si="83"/>
        <v>11</v>
      </c>
      <c r="Y37" s="20">
        <f t="shared" ref="Y37:BI37" si="84">SUM(Y$14,Y$16,Y$18,Y$20,Y$22)</f>
        <v>13</v>
      </c>
      <c r="Z37" s="20">
        <f t="shared" si="84"/>
        <v>17</v>
      </c>
      <c r="AA37" s="20">
        <f t="shared" si="84"/>
        <v>15</v>
      </c>
      <c r="AB37" s="20">
        <f t="shared" si="84"/>
        <v>13</v>
      </c>
      <c r="AC37" s="20">
        <f t="shared" si="84"/>
        <v>13</v>
      </c>
      <c r="AD37" s="20">
        <f t="shared" si="84"/>
        <v>15</v>
      </c>
      <c r="AE37" s="20">
        <f t="shared" si="84"/>
        <v>16</v>
      </c>
      <c r="AF37" s="20">
        <f t="shared" si="84"/>
        <v>15</v>
      </c>
      <c r="AG37" s="20">
        <f t="shared" si="84"/>
        <v>13</v>
      </c>
      <c r="AH37" s="20">
        <f t="shared" si="84"/>
        <v>14</v>
      </c>
      <c r="AI37" s="20">
        <f t="shared" si="84"/>
        <v>14</v>
      </c>
      <c r="AJ37" s="20">
        <f t="shared" si="84"/>
        <v>15</v>
      </c>
      <c r="AK37" s="20">
        <f t="shared" si="84"/>
        <v>16</v>
      </c>
      <c r="AL37" s="20">
        <f t="shared" si="84"/>
        <v>10</v>
      </c>
      <c r="AM37" s="20">
        <f t="shared" si="84"/>
        <v>9</v>
      </c>
      <c r="AN37" s="20">
        <f t="shared" si="84"/>
        <v>9</v>
      </c>
      <c r="AO37" s="20">
        <f t="shared" si="84"/>
        <v>9</v>
      </c>
      <c r="AP37" s="20">
        <f t="shared" si="84"/>
        <v>8</v>
      </c>
      <c r="AQ37" s="20">
        <f t="shared" si="84"/>
        <v>8</v>
      </c>
      <c r="AR37" s="20">
        <f t="shared" si="84"/>
        <v>5</v>
      </c>
      <c r="AS37" s="20">
        <f t="shared" si="84"/>
        <v>6</v>
      </c>
      <c r="AT37" s="20">
        <f t="shared" si="84"/>
        <v>5</v>
      </c>
      <c r="AU37" s="20">
        <f t="shared" si="84"/>
        <v>21</v>
      </c>
      <c r="AV37" s="20">
        <f t="shared" si="84"/>
        <v>19</v>
      </c>
      <c r="AW37" s="20">
        <f t="shared" si="84"/>
        <v>19</v>
      </c>
      <c r="AX37" s="20">
        <f t="shared" si="84"/>
        <v>19</v>
      </c>
      <c r="AY37" s="20">
        <f t="shared" si="84"/>
        <v>19</v>
      </c>
      <c r="AZ37" s="20">
        <f t="shared" si="84"/>
        <v>9</v>
      </c>
      <c r="BA37" s="20">
        <f t="shared" si="84"/>
        <v>7</v>
      </c>
      <c r="BB37" s="20">
        <f t="shared" si="84"/>
        <v>8</v>
      </c>
      <c r="BC37" s="20">
        <f t="shared" si="84"/>
        <v>6</v>
      </c>
      <c r="BD37" s="20">
        <f t="shared" si="84"/>
        <v>6</v>
      </c>
      <c r="BE37" s="20">
        <f t="shared" si="84"/>
        <v>5</v>
      </c>
      <c r="BF37" s="20">
        <f t="shared" si="84"/>
        <v>6</v>
      </c>
      <c r="BG37" s="20">
        <f t="shared" si="84"/>
        <v>7</v>
      </c>
      <c r="BH37" s="20">
        <f t="shared" si="84"/>
        <v>7</v>
      </c>
      <c r="BI37" s="20">
        <f t="shared" si="84"/>
        <v>6</v>
      </c>
      <c r="BJ37">
        <f>(COUNTIF('Jul 16'!$G:$G,"PW1MA*")+COUNTIF('Jul 16'!$G:$G,"PW3MA*")) - (COUNTIFS('Jul 16'!$G:$G,"PW1MA079*")+COUNTIFS('Jul 16'!$G:$G,"PW1MA076*")) + (COUNTIFS('Jul 16'!$G:$G,"v*",'Jul 16'!$H:$H,"FGRC*")+COUNTIFS('Jul 16'!$G:$G,"PW3RS*",'Jul 16'!$H:$H,"FFRE*"))- (COUNTIFS('Jul 16'!$G:$G, "v4.6-4-2",'Jul 16'!$H:$H,"FGRC*")+COUNTIFS('Jul 16'!$G:$G, "v4.6-4-2",'Jul 16'!$H:$H,"FFRE*"))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16'!$H:$H,"FGAC*")- (COUNTIFS('Jul 16'!$G:$G, "v4.6-4-2",'Jul 16'!$H:$H,"FGAC*"))</f>
        <v>7</v>
      </c>
    </row>
    <row r="38" spans="8:62" ht="15.75" thickBot="1" x14ac:dyDescent="0.3">
      <c r="I38" s="26" t="s">
        <v>515</v>
      </c>
      <c r="J38" s="8">
        <f t="shared" ref="J38:X38" si="85">SUM(J$13,J$15,J$17,J$19)</f>
        <v>102</v>
      </c>
      <c r="K38" s="8">
        <f t="shared" si="85"/>
        <v>97</v>
      </c>
      <c r="L38" s="8">
        <f t="shared" si="85"/>
        <v>96</v>
      </c>
      <c r="M38" s="8">
        <f t="shared" si="85"/>
        <v>95</v>
      </c>
      <c r="N38" s="8">
        <f t="shared" si="85"/>
        <v>94</v>
      </c>
      <c r="O38" s="8">
        <f>SUM(O$13,O$15,O$17,O$19)</f>
        <v>93</v>
      </c>
      <c r="P38" s="8">
        <f>SUM(P$13,P$15,P$17,P$19)</f>
        <v>95</v>
      </c>
      <c r="Q38" s="8">
        <f t="shared" si="85"/>
        <v>95</v>
      </c>
      <c r="R38" s="8">
        <f t="shared" si="85"/>
        <v>87</v>
      </c>
      <c r="S38" s="8">
        <f t="shared" si="85"/>
        <v>85</v>
      </c>
      <c r="T38" s="8">
        <f t="shared" si="85"/>
        <v>86</v>
      </c>
      <c r="U38" s="8">
        <f t="shared" si="85"/>
        <v>93</v>
      </c>
      <c r="V38" s="8">
        <f t="shared" si="85"/>
        <v>82</v>
      </c>
      <c r="W38" s="22">
        <f t="shared" si="85"/>
        <v>85</v>
      </c>
      <c r="X38" s="22">
        <f t="shared" si="85"/>
        <v>87</v>
      </c>
      <c r="Y38" s="22">
        <f t="shared" ref="Y38:BI38" si="86">SUM(Y$13,Y$15,Y$17,Y$19,Y$21)</f>
        <v>79</v>
      </c>
      <c r="Z38" s="22">
        <f t="shared" si="86"/>
        <v>75</v>
      </c>
      <c r="AA38" s="22">
        <f t="shared" si="86"/>
        <v>75</v>
      </c>
      <c r="AB38" s="22">
        <f t="shared" si="86"/>
        <v>75</v>
      </c>
      <c r="AC38" s="22">
        <f t="shared" si="86"/>
        <v>74</v>
      </c>
      <c r="AD38" s="22">
        <f t="shared" si="86"/>
        <v>73</v>
      </c>
      <c r="AE38" s="22">
        <f t="shared" si="86"/>
        <v>66</v>
      </c>
      <c r="AF38" s="22">
        <f t="shared" si="86"/>
        <v>70</v>
      </c>
      <c r="AG38" s="22">
        <f t="shared" si="86"/>
        <v>68</v>
      </c>
      <c r="AH38" s="22">
        <f t="shared" si="86"/>
        <v>68</v>
      </c>
      <c r="AI38" s="22">
        <f t="shared" si="86"/>
        <v>72</v>
      </c>
      <c r="AJ38" s="22">
        <f t="shared" si="86"/>
        <v>75</v>
      </c>
      <c r="AK38" s="22">
        <f t="shared" si="86"/>
        <v>76</v>
      </c>
      <c r="AL38" s="22">
        <f t="shared" si="86"/>
        <v>76</v>
      </c>
      <c r="AM38" s="22">
        <f t="shared" si="86"/>
        <v>74</v>
      </c>
      <c r="AN38" s="22">
        <f t="shared" si="86"/>
        <v>71</v>
      </c>
      <c r="AO38" s="22">
        <f t="shared" si="86"/>
        <v>71</v>
      </c>
      <c r="AP38" s="22">
        <f t="shared" si="86"/>
        <v>74</v>
      </c>
      <c r="AQ38" s="22">
        <f t="shared" si="86"/>
        <v>72</v>
      </c>
      <c r="AR38" s="22">
        <f t="shared" si="86"/>
        <v>70</v>
      </c>
      <c r="AS38" s="22">
        <f t="shared" si="86"/>
        <v>73</v>
      </c>
      <c r="AT38" s="22">
        <f t="shared" si="86"/>
        <v>70</v>
      </c>
      <c r="AU38" s="22">
        <f t="shared" si="86"/>
        <v>58</v>
      </c>
      <c r="AV38" s="22">
        <f t="shared" si="86"/>
        <v>54</v>
      </c>
      <c r="AW38" s="22">
        <f t="shared" si="86"/>
        <v>56</v>
      </c>
      <c r="AX38" s="22">
        <f t="shared" si="86"/>
        <v>55</v>
      </c>
      <c r="AY38" s="22">
        <f t="shared" si="86"/>
        <v>52</v>
      </c>
      <c r="AZ38" s="22">
        <f t="shared" si="86"/>
        <v>69</v>
      </c>
      <c r="BA38" s="22">
        <f t="shared" si="86"/>
        <v>72</v>
      </c>
      <c r="BB38" s="22">
        <f t="shared" si="86"/>
        <v>70</v>
      </c>
      <c r="BC38" s="22">
        <f t="shared" si="86"/>
        <v>77</v>
      </c>
      <c r="BD38" s="22">
        <f t="shared" si="86"/>
        <v>77</v>
      </c>
      <c r="BE38" s="22">
        <f t="shared" si="86"/>
        <v>73</v>
      </c>
      <c r="BF38" s="22">
        <f t="shared" si="86"/>
        <v>73</v>
      </c>
      <c r="BG38" s="22">
        <f t="shared" si="86"/>
        <v>71</v>
      </c>
      <c r="BH38" s="22">
        <f t="shared" si="86"/>
        <v>72</v>
      </c>
      <c r="BI38" s="22">
        <f t="shared" si="86"/>
        <v>72</v>
      </c>
      <c r="BJ38">
        <f>COUNTIFS('Jul 16'!$G:$G,"PW1MA079*")+COUNTIFS('Jul 16'!$G:$G,"PW1MA076*") + COUNTIFS('Jul 16'!$G:$G, "v4.6-4-2",'Jul 16'!$H:$H,"FGRC*")+COUNTIFS('Jul 16'!$G:$G, "v4.6-4-2",'Jul 16'!$H:$H,"FFRE*") + COUNTIFS('Jul 16'!$G:$G,"PW1RS326",'Jul 16'!$H:$H,"FGRC*")+COUNTIFS('Jul 16'!$G:$G,"PW1RS326",'Jul 16'!$H:$H,"FFRE*") + COUNTIFS('Jul 16'!$G:$G, "v4.6-4-2",'Jul 16'!$H:$H,"FGPC*") + COUNTIFS('Jul 16'!$G:$G, "v4.6-4-2",'Jul 16'!$H:$H,"FGAC*")</f>
        <v>72</v>
      </c>
    </row>
    <row r="39" spans="8:62" ht="15.75" thickBot="1" x14ac:dyDescent="0.3">
      <c r="AY39" s="158"/>
      <c r="BB39" s="135"/>
      <c r="BC39" s="135"/>
      <c r="BD39" s="135"/>
      <c r="BE39" s="135"/>
      <c r="BF39" s="135"/>
      <c r="BG39" s="135"/>
      <c r="BH39" s="135"/>
      <c r="BI39" s="135"/>
    </row>
    <row r="40" spans="8:62" ht="16.5" thickBot="1" x14ac:dyDescent="0.3">
      <c r="I40" s="212" t="s">
        <v>1511</v>
      </c>
      <c r="L40" s="25" t="s">
        <v>1527</v>
      </c>
      <c r="AY40" s="158"/>
      <c r="BB40" s="172">
        <v>43241</v>
      </c>
      <c r="BC40" s="172">
        <f t="shared" ref="BC40:BH40" si="87">BC12</f>
        <v>43248</v>
      </c>
      <c r="BD40" s="172">
        <f t="shared" si="87"/>
        <v>43255</v>
      </c>
      <c r="BE40" s="172">
        <f t="shared" si="87"/>
        <v>43262</v>
      </c>
      <c r="BF40" s="172">
        <f t="shared" si="87"/>
        <v>43269</v>
      </c>
      <c r="BG40" s="172">
        <f t="shared" si="87"/>
        <v>43276</v>
      </c>
      <c r="BH40" s="172">
        <f t="shared" si="87"/>
        <v>43283</v>
      </c>
      <c r="BI40" s="172">
        <f t="shared" ref="BI40" si="88">BI12</f>
        <v>43290</v>
      </c>
      <c r="BJ40" t="s">
        <v>1560</v>
      </c>
    </row>
    <row r="41" spans="8:62" ht="15.75" thickBot="1" x14ac:dyDescent="0.3">
      <c r="H41" s="7138" t="s">
        <v>1498</v>
      </c>
      <c r="I41" s="213" t="s">
        <v>666</v>
      </c>
      <c r="K41" s="24"/>
      <c r="BB41" s="20">
        <f>COUNTIFS('May 21'!$G:$G, $I41&amp;"*")</f>
        <v>1</v>
      </c>
      <c r="BC41" s="20">
        <f>COUNTIFS('May 28'!$G:$G, $I41&amp;"*")</f>
        <v>1</v>
      </c>
      <c r="BD41" s="20">
        <f>COUNTIFS('Jun 4'!$G:$G, $I41&amp;"*")</f>
        <v>1</v>
      </c>
      <c r="BE41" s="20">
        <f>COUNTIFS('Jun 11'!$G:$G, $I41&amp;"*")</f>
        <v>1</v>
      </c>
      <c r="BF41" s="20">
        <f>COUNTIFS('Jun 18'!$G:$G, $I41&amp;"*")</f>
        <v>1</v>
      </c>
      <c r="BG41" s="20">
        <f>COUNTIFS('Jun 25'!$G:$G, $I41&amp;"*")</f>
        <v>1</v>
      </c>
      <c r="BH41" s="20">
        <f>COUNTIFS('Jul 2'!$G:$G, $I41&amp;"*")</f>
        <v>1</v>
      </c>
      <c r="BI41" s="20">
        <f>COUNTIFS('Jul 9'!$G:$G, $I41&amp;"*")</f>
        <v>1</v>
      </c>
      <c r="BJ41">
        <f>COUNTIFS('Jul 16'!$G:$G, $I41&amp;"*")</f>
        <v>1</v>
      </c>
    </row>
    <row r="42" spans="8:62" ht="21.75" thickBot="1" x14ac:dyDescent="0.3">
      <c r="H42" s="7139"/>
      <c r="I42" s="214" t="s">
        <v>1019</v>
      </c>
      <c r="K42" s="7144" t="s">
        <v>486</v>
      </c>
      <c r="L42" s="7145"/>
      <c r="M42" s="207" t="s">
        <v>488</v>
      </c>
      <c r="N42" s="208"/>
      <c r="O42" s="7132" t="s">
        <v>501</v>
      </c>
      <c r="P42" s="7133"/>
      <c r="Q42" s="7136" t="s">
        <v>1200</v>
      </c>
      <c r="R42" s="7137"/>
      <c r="BB42" s="22">
        <f>COUNTIFS('May 21'!$G:$G,$I42&amp;"*")</f>
        <v>43</v>
      </c>
      <c r="BC42" s="22">
        <f>COUNTIFS('May 28'!$G:$G,$I42&amp;"*")</f>
        <v>44</v>
      </c>
      <c r="BD42" s="22">
        <f>COUNTIFS('Jun 4'!$G:$G,$I42&amp;"*")</f>
        <v>44</v>
      </c>
      <c r="BE42" s="22">
        <f>COUNTIFS('Jun 11'!$G:$G,$I42&amp;"*")</f>
        <v>43</v>
      </c>
      <c r="BF42" s="22">
        <f>COUNTIFS('Jun 18'!$G:$G,$I42&amp;"*")</f>
        <v>43</v>
      </c>
      <c r="BG42" s="22">
        <f>COUNTIFS('Jun 25'!$G:$G,$I42&amp;"*")</f>
        <v>44</v>
      </c>
      <c r="BH42" s="22">
        <f>COUNTIFS('Jul 2'!$G:$G,$I42&amp;"*")</f>
        <v>43</v>
      </c>
      <c r="BI42" s="22">
        <f>COUNTIFS('Jul 9'!$G:$G,$I42&amp;"*")</f>
        <v>42</v>
      </c>
      <c r="BJ42">
        <f>COUNTIFS('Jul 16'!$G:$G,$I42&amp;"*")</f>
        <v>42</v>
      </c>
    </row>
    <row r="43" spans="8:62" ht="21" x14ac:dyDescent="0.35">
      <c r="H43" s="7138" t="s">
        <v>1500</v>
      </c>
      <c r="I43" s="215" t="s">
        <v>1050</v>
      </c>
      <c r="K43" s="10"/>
      <c r="L43" s="11"/>
      <c r="M43" s="7134"/>
      <c r="N43" s="7135"/>
      <c r="O43" s="11"/>
      <c r="P43" s="209"/>
      <c r="Q43" s="11"/>
      <c r="R43" s="12"/>
      <c r="BB43" s="20">
        <f>COUNTIFS('May 21'!$G:$G,$I43&amp;"*")</f>
        <v>3</v>
      </c>
      <c r="BC43" s="20">
        <f>COUNTIFS('May 28'!$G:$G,$I43&amp;"*")</f>
        <v>3</v>
      </c>
      <c r="BD43" s="20">
        <f>COUNTIFS('Jun 4'!$G:$G,$I43&amp;"*")</f>
        <v>3</v>
      </c>
      <c r="BE43" s="20">
        <f>COUNTIFS('Jun 11'!$G:$G,$I43&amp;"*")</f>
        <v>3</v>
      </c>
      <c r="BF43" s="20">
        <f>COUNTIFS('Jun 18'!$G:$G,$I43&amp;"*")</f>
        <v>3</v>
      </c>
      <c r="BG43" s="20">
        <f>COUNTIFS('Jun 25'!$G:$G,$I43&amp;"*")</f>
        <v>3</v>
      </c>
      <c r="BH43" s="20">
        <f>COUNTIFS('Jul 2'!$G:$G,$I43&amp;"*")</f>
        <v>3</v>
      </c>
      <c r="BI43" s="20">
        <f>COUNTIFS('Jul 9'!$G:$G,$I43&amp;"*")</f>
        <v>3</v>
      </c>
      <c r="BJ43">
        <f>COUNTIFS('Jul 16'!$G:$G,$I43&amp;"*")</f>
        <v>3</v>
      </c>
    </row>
    <row r="44" spans="8:62" ht="21" x14ac:dyDescent="0.35">
      <c r="H44" s="7150"/>
      <c r="I44" s="216" t="s">
        <v>960</v>
      </c>
      <c r="K44" s="13" t="s">
        <v>1518</v>
      </c>
      <c r="L44" s="23" t="s">
        <v>1519</v>
      </c>
      <c r="M44" s="15" t="s">
        <v>1518</v>
      </c>
      <c r="N44" s="15" t="s">
        <v>1519</v>
      </c>
      <c r="O44" s="23" t="s">
        <v>1518</v>
      </c>
      <c r="P44" s="188" t="s">
        <v>1519</v>
      </c>
      <c r="Q44" s="23" t="s">
        <v>1518</v>
      </c>
      <c r="R44" s="16" t="s">
        <v>1519</v>
      </c>
      <c r="BB44" s="21">
        <f>COUNTIFS('May 21'!$G:$G,$I44&amp;"*", 'May 21'!$H:$H, "FGRC"&amp;"*")</f>
        <v>1</v>
      </c>
      <c r="BC44" s="21">
        <f>COUNTIFS('May 28'!$G:$G,$I44&amp;"*", 'May 28'!$H:$H, "FGRC"&amp;"*")</f>
        <v>1</v>
      </c>
      <c r="BD44" s="21">
        <f>COUNTIFS('Jun 4'!$G:$G,$I44&amp;"*", 'Jun 4'!$H:$H, "FGRC"&amp;"*")</f>
        <v>0</v>
      </c>
      <c r="BE44" s="21">
        <f>COUNTIFS('Jun 11'!$G:$G,$I44&amp;"*", 'Jun 11'!$H:$H, "FGRC"&amp;"*")</f>
        <v>0</v>
      </c>
      <c r="BF44" s="21">
        <f>COUNTIFS('Jun 18'!$G:$G,$I44&amp;"*", 'Jun 18'!$H:$H, "FGRC"&amp;"*")</f>
        <v>0</v>
      </c>
      <c r="BG44" s="21">
        <f>COUNTIFS('Jun 25'!$G:$G,$I44&amp;"*", 'Jun 25'!$H:$H, "FGRC"&amp;"*")</f>
        <v>1</v>
      </c>
      <c r="BH44" s="21">
        <f>COUNTIFS('Jul 2'!$G:$G,$I44&amp;"*", 'Jul 2'!$H:$H, "FGRC"&amp;"*")</f>
        <v>1</v>
      </c>
      <c r="BI44" s="21">
        <f>COUNTIFS('Jul 9'!$G:$G,$I44&amp;"*", 'Jul 9'!$H:$H, "FGRC"&amp;"*")</f>
        <v>1</v>
      </c>
      <c r="BJ44">
        <f>COUNTIFS('Jul 16'!$G:$G,$I44&amp;"*", 'Jul 16'!$H:$H, "FGRC"&amp;"*")</f>
        <v>1</v>
      </c>
    </row>
    <row r="45" spans="8:62" ht="21.75" thickBot="1" x14ac:dyDescent="0.4">
      <c r="H45" s="7150"/>
      <c r="I45" s="217" t="s">
        <v>1136</v>
      </c>
      <c r="K45" s="17" t="s">
        <v>1520</v>
      </c>
      <c r="L45" s="211" t="s">
        <v>1521</v>
      </c>
      <c r="M45" s="211" t="s">
        <v>1522</v>
      </c>
      <c r="N45" s="211" t="s">
        <v>1524</v>
      </c>
      <c r="O45" s="211" t="s">
        <v>1525</v>
      </c>
      <c r="P45" s="210" t="s">
        <v>1523</v>
      </c>
      <c r="Q45" s="211" t="s">
        <v>1526</v>
      </c>
      <c r="R45" s="19" t="s">
        <v>1523</v>
      </c>
      <c r="BB45" s="21">
        <f>COUNTIFS('May 21'!$G:$G,$I45&amp;"*", 'May 21'!$H:$H, "FGRC"&amp;"*")</f>
        <v>2</v>
      </c>
      <c r="BC45" s="21">
        <f>COUNTIFS('May 28'!$G:$G,$I45&amp;"*", 'May 28'!$H:$H, "FGRC"&amp;"*")</f>
        <v>0</v>
      </c>
      <c r="BD45" s="21">
        <f>COUNTIFS('Jun 4'!$G:$G,$I45&amp;"*", 'Jun 4'!$H:$H, "FGRC"&amp;"*")</f>
        <v>1</v>
      </c>
      <c r="BE45" s="21">
        <f>COUNTIFS('Jun 11'!$G:$G,$I45&amp;"*", 'Jun 11'!$H:$H, "FGRC"&amp;"*")</f>
        <v>0</v>
      </c>
      <c r="BF45" s="21">
        <f>COUNTIFS('Jun 18'!$G:$G,$I45&amp;"*", 'Jun 18'!$H:$H, "FGRC"&amp;"*")</f>
        <v>2</v>
      </c>
      <c r="BG45" s="21">
        <f>COUNTIFS('Jun 25'!$G:$G,$I45&amp;"*", 'Jun 25'!$H:$H, "FGRC"&amp;"*")</f>
        <v>1</v>
      </c>
      <c r="BH45" s="21">
        <f>COUNTIFS('Jul 2'!$G:$G,$I45&amp;"*", 'Jul 2'!$H:$H, "FGRC"&amp;"*")</f>
        <v>1</v>
      </c>
      <c r="BI45" s="21">
        <f>COUNTIFS('Jul 9'!$G:$G,$I45&amp;"*", 'Jul 9'!$H:$H, "FGRC"&amp;"*")</f>
        <v>1</v>
      </c>
      <c r="BJ45">
        <f>COUNTIFS('Jul 16'!$G:$G,$I45&amp;"*", 'Jul 16'!$H:$H, "FGRC"&amp;"*")</f>
        <v>0</v>
      </c>
    </row>
    <row r="46" spans="8:62" x14ac:dyDescent="0.25">
      <c r="H46" s="7150"/>
      <c r="I46" s="217" t="s">
        <v>1257</v>
      </c>
      <c r="BB46" s="21">
        <f>COUNTIFS('May 21'!$G:$G,$I46&amp;"*", 'May 21'!$H:$H, "FGRC"&amp;"*")</f>
        <v>0</v>
      </c>
      <c r="BC46" s="21">
        <f>COUNTIFS('May 28'!$G:$G,$I46&amp;"*", 'May 28'!$H:$H, "FGRC"&amp;"*")</f>
        <v>0</v>
      </c>
      <c r="BD46" s="21">
        <f>COUNTIFS('Jun 4'!$G:$G,$I46&amp;"*", 'Jun 4'!$H:$H, "FGRC"&amp;"*")</f>
        <v>0</v>
      </c>
      <c r="BE46" s="21">
        <f>COUNTIFS('Jun 11'!$G:$G,$I46&amp;"*", 'Jun 11'!$H:$H, "FGRC"&amp;"*")</f>
        <v>0</v>
      </c>
      <c r="BF46" s="21">
        <f>COUNTIFS('Jun 18'!$G:$G,$I46&amp;"*", 'Jun 18'!$H:$H, "FGRC"&amp;"*")</f>
        <v>0</v>
      </c>
      <c r="BG46" s="21">
        <f>COUNTIFS('Jun 25'!$G:$G,$I46&amp;"*", 'Jun 25'!$H:$H, "FGRC"&amp;"*")</f>
        <v>0</v>
      </c>
      <c r="BH46" s="21">
        <f>COUNTIFS('Jul 2'!$G:$G,$I46&amp;"*", 'Jul 2'!$H:$H, "FGRC"&amp;"*")</f>
        <v>0</v>
      </c>
      <c r="BI46" s="21">
        <f>COUNTIFS('Jul 9'!$G:$G,$I46&amp;"*", 'Jul 9'!$H:$H, "FGRC"&amp;"*")</f>
        <v>0</v>
      </c>
      <c r="BJ46">
        <f>COUNTIFS('Jul 16'!$G:$G,$I46&amp;"*", 'Jul 16'!$H:$H, "FGRC"&amp;"*")</f>
        <v>0</v>
      </c>
    </row>
    <row r="47" spans="8:62" s="182" customFormat="1" x14ac:dyDescent="0.25">
      <c r="H47" s="7150"/>
      <c r="I47" s="217" t="s">
        <v>1507</v>
      </c>
      <c r="BB47" s="21">
        <f>COUNTIFS('May 21'!$G:$G,$I47&amp;"*", 'May 21'!$H:$H, "FGRC"&amp;"*")</f>
        <v>0</v>
      </c>
      <c r="BC47" s="21">
        <f>COUNTIFS('May 28'!$G:$G,$I47&amp;"*", 'May 28'!$H:$H, "FGRC"&amp;"*")</f>
        <v>0</v>
      </c>
      <c r="BD47" s="21">
        <f>COUNTIFS('Jun 4'!$G:$G,$I47&amp;"*", 'Jun 4'!$H:$H, "FGRC"&amp;"*")</f>
        <v>0</v>
      </c>
      <c r="BE47" s="21">
        <f>COUNTIFS('Jun 11'!$G:$G,$I47&amp;"*", 'Jun 11'!$H:$H, "FGRC"&amp;"*")</f>
        <v>0</v>
      </c>
      <c r="BF47" s="21">
        <f>COUNTIFS('Jun 18'!$G:$G,$I47&amp;"*", 'Jun 18'!$H:$H, "FGRC"&amp;"*")</f>
        <v>0</v>
      </c>
      <c r="BG47" s="21">
        <f>COUNTIFS('Jun 25'!$G:$G,$I47&amp;"*", 'Jun 25'!$H:$H, "FGRC"&amp;"*")</f>
        <v>0</v>
      </c>
      <c r="BH47" s="21">
        <f>COUNTIFS('Jul 2'!$G:$G,$I47&amp;"*", 'Jul 2'!$H:$H, "FGRC"&amp;"*")</f>
        <v>0</v>
      </c>
      <c r="BI47" s="21">
        <f>COUNTIFS('Jul 9'!$G:$G,$I47&amp;"*", 'Jul 9'!$H:$H, "FGRC"&amp;"*")</f>
        <v>0</v>
      </c>
      <c r="BJ47">
        <f>COUNTIFS('Jul 16'!$G:$G,$I47&amp;"*", 'Jul 16'!$H:$H, "FGRC"&amp;"*")</f>
        <v>0</v>
      </c>
    </row>
    <row r="48" spans="8:62" ht="15.75" thickBot="1" x14ac:dyDescent="0.3">
      <c r="H48" s="7139"/>
      <c r="I48" s="218" t="s">
        <v>1469</v>
      </c>
      <c r="BB48" s="22">
        <f>COUNTIFS('May 21'!$G:$G,$I48&amp;"*", 'May 21'!$H:$H, "FGRC"&amp;"*")</f>
        <v>7</v>
      </c>
      <c r="BC48" s="21">
        <f>COUNTIFS('May 28'!$G:$G,$I48&amp;"*", 'May 28'!$H:$H, "FGRC"&amp;"*")</f>
        <v>10</v>
      </c>
      <c r="BD48" s="21">
        <f>COUNTIFS('Jun 4'!$G:$G,$I48&amp;"*", 'Jun 4'!$H:$H, "FGRC"&amp;"*")</f>
        <v>10</v>
      </c>
      <c r="BE48" s="21">
        <f>COUNTIFS('Jun 11'!$G:$G,$I48&amp;"*", 'Jun 11'!$H:$H, "FGRC"&amp;"*")</f>
        <v>9</v>
      </c>
      <c r="BF48" s="21">
        <f>COUNTIFS('Jun 18'!$G:$G,$I48&amp;"*", 'Jun 18'!$H:$H, "FGRC"&amp;"*")</f>
        <v>7</v>
      </c>
      <c r="BG48" s="21">
        <f>COUNTIFS('Jun 25'!$G:$G,$I48&amp;"*", 'Jun 25'!$H:$H, "FGRC"&amp;"*")</f>
        <v>8</v>
      </c>
      <c r="BH48" s="21">
        <f>COUNTIFS('Jul 2'!$G:$G,$I48&amp;"*", 'Jul 2'!$H:$H, "FGRC"&amp;"*")</f>
        <v>8</v>
      </c>
      <c r="BI48" s="21">
        <f>COUNTIFS('Jul 9'!$G:$G,$I48&amp;"*", 'Jul 9'!$H:$H, "FGRC"&amp;"*")</f>
        <v>9</v>
      </c>
      <c r="BJ48">
        <f>COUNTIFS('Jul 16'!$G:$G,$I48&amp;"*", 'Jul 16'!$H:$H, "FGRC"&amp;"*")</f>
        <v>9</v>
      </c>
    </row>
    <row r="49" spans="8:62" ht="15.75" thickBot="1" x14ac:dyDescent="0.3">
      <c r="H49" s="7138" t="s">
        <v>501</v>
      </c>
      <c r="I49" s="219" t="s">
        <v>788</v>
      </c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8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8"/>
      <c r="AY49" s="228"/>
      <c r="AZ49" s="228"/>
      <c r="BA49" s="228"/>
      <c r="BB49" s="20">
        <f>COUNTIFS('May 21'!$G:$G,$I49&amp;"*", 'May 21'!$H:$H, "FGPC"&amp;"*")</f>
        <v>0</v>
      </c>
      <c r="BC49" s="20">
        <f>COUNTIFS('May 28'!$G:$G,$I49&amp;"*", 'May 28'!$H:$H, "FGPC"&amp;"*")</f>
        <v>0</v>
      </c>
      <c r="BD49" s="20">
        <f>COUNTIFS('Jun 4'!$G:$G,$I49&amp;"*", 'Jun 4'!$H:$H, "FGPC"&amp;"*")</f>
        <v>0</v>
      </c>
      <c r="BE49" s="20">
        <f>COUNTIFS('Jun 11'!$G:$G,$I49&amp;"*", 'Jun 11'!$H:$H, "FGPC"&amp;"*")</f>
        <v>1</v>
      </c>
      <c r="BF49" s="20">
        <f>COUNTIFS('Jun 18'!$G:$G,$I49&amp;"*", 'Jun 18'!$H:$H, "FGPC"&amp;"*")</f>
        <v>1</v>
      </c>
      <c r="BG49" s="20">
        <f>COUNTIFS('Jun 25'!$G:$G,$I49&amp;"*", 'Jun 25'!$H:$H, "FGPC"&amp;"*")</f>
        <v>1</v>
      </c>
      <c r="BH49" s="20">
        <f>COUNTIFS('Jul 2'!$G:$G,$I49&amp;"*", 'Jul 2'!$H:$H, "FGPC"&amp;"*")</f>
        <v>1</v>
      </c>
      <c r="BI49" s="20">
        <f>COUNTIFS('Jul 9'!$G:$G,$I49&amp;"*", 'Jul 9'!$H:$H, "FGPC"&amp;"*")</f>
        <v>1</v>
      </c>
      <c r="BJ49">
        <f>COUNTIFS('Jul 16'!$G:$G,$I49&amp;"*", 'Jul 16'!$H:$H, "FGPC"&amp;"*")</f>
        <v>0</v>
      </c>
    </row>
    <row r="50" spans="8:62" x14ac:dyDescent="0.25">
      <c r="H50" s="7150"/>
      <c r="I50" s="219" t="s">
        <v>960</v>
      </c>
      <c r="BB50" s="21">
        <f>COUNTIFS('May 21'!$G:$G,$I50&amp;"*", 'May 21'!$H:$H, "FGPC"&amp;"*")</f>
        <v>0</v>
      </c>
      <c r="BC50" s="21">
        <f>COUNTIFS('May 28'!$G:$G,$I50&amp;"*", 'May 28'!$H:$H, "FGPC"&amp;"*")</f>
        <v>1</v>
      </c>
      <c r="BD50" s="21">
        <f>COUNTIFS('Jun 4'!$G:$G,$I50&amp;"*", 'Jun 4'!$H:$H, "FGPC"&amp;"*")</f>
        <v>2</v>
      </c>
      <c r="BE50" s="21">
        <f>COUNTIFS('Jun 11'!$G:$G,$I50&amp;"*", 'Jun 11'!$H:$H, "FGPC"&amp;"*")</f>
        <v>1</v>
      </c>
      <c r="BF50" s="21">
        <f>COUNTIFS('Jun 18'!$G:$G,$I50&amp;"*", 'Jun 18'!$H:$H, "FGPC"&amp;"*")</f>
        <v>0</v>
      </c>
      <c r="BG50" s="21">
        <f>COUNTIFS('Jun 25'!$G:$G,$I50&amp;"*", 'Jun 25'!$H:$H, "FGPC"&amp;"*")</f>
        <v>2</v>
      </c>
      <c r="BH50" s="21">
        <f>COUNTIFS('Jul 2'!$G:$G,$I50&amp;"*", 'Jul 2'!$H:$H, "FGPC"&amp;"*")</f>
        <v>1</v>
      </c>
      <c r="BI50" s="21">
        <f>COUNTIFS('Jul 9'!$G:$G,$I50&amp;"*", 'Jul 9'!$H:$H, "FGPC"&amp;"*")</f>
        <v>0</v>
      </c>
      <c r="BJ50">
        <f>COUNTIFS('Jul 16'!$G:$G,$I50&amp;"*", 'Jul 16'!$H:$H, "FGPC"&amp;"*")</f>
        <v>1</v>
      </c>
    </row>
    <row r="51" spans="8:62" x14ac:dyDescent="0.25">
      <c r="H51" s="7150"/>
      <c r="I51" s="220" t="s">
        <v>1136</v>
      </c>
      <c r="BB51" s="21">
        <f>COUNTIFS('May 21'!$G:$G,$I51&amp;"*", 'May 21'!$H:$H, "FGPC"&amp;"*")</f>
        <v>1</v>
      </c>
      <c r="BC51" s="21">
        <f>COUNTIFS('May 28'!$G:$G,$I51&amp;"*", 'May 28'!$H:$H, "FGPC"&amp;"*")</f>
        <v>1</v>
      </c>
      <c r="BD51" s="21">
        <f>COUNTIFS('Jun 4'!$G:$G,$I51&amp;"*", 'Jun 4'!$H:$H, "FGPC"&amp;"*")</f>
        <v>1</v>
      </c>
      <c r="BE51" s="21">
        <f>COUNTIFS('Jun 11'!$G:$G,$I51&amp;"*", 'Jun 11'!$H:$H, "FGPC"&amp;"*")</f>
        <v>1</v>
      </c>
      <c r="BF51" s="21">
        <f>COUNTIFS('Jun 18'!$G:$G,$I51&amp;"*", 'Jun 18'!$H:$H, "FGPC"&amp;"*")</f>
        <v>1</v>
      </c>
      <c r="BG51" s="21">
        <f>COUNTIFS('Jun 25'!$G:$G,$I51&amp;"*", 'Jun 25'!$H:$H, "FGPC"&amp;"*")</f>
        <v>1</v>
      </c>
      <c r="BH51" s="21">
        <f>COUNTIFS('Jul 2'!$G:$G,$I51&amp;"*", 'Jul 2'!$H:$H, "FGPC"&amp;"*")</f>
        <v>1</v>
      </c>
      <c r="BI51" s="21">
        <f>COUNTIFS('Jul 9'!$G:$G,$I51&amp;"*", 'Jul 9'!$H:$H, "FGPC"&amp;"*")</f>
        <v>1</v>
      </c>
      <c r="BJ51">
        <f>COUNTIFS('Jul 16'!$G:$G,$I51&amp;"*", 'Jul 16'!$H:$H, "FGPC"&amp;"*")</f>
        <v>1</v>
      </c>
    </row>
    <row r="52" spans="8:62" s="182" customFormat="1" x14ac:dyDescent="0.25">
      <c r="H52" s="7150"/>
      <c r="I52" s="220" t="s">
        <v>1257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21">
        <f>COUNTIFS('May 21'!$G:$G,$I52&amp;"*", 'May 21'!$H:$H, "FGPC"&amp;"*")</f>
        <v>1</v>
      </c>
      <c r="BC52" s="21">
        <f>COUNTIFS('May 28'!$G:$G,$I52&amp;"*", 'May 28'!$H:$H, "FGPC"&amp;"*")</f>
        <v>1</v>
      </c>
      <c r="BD52" s="21">
        <f>COUNTIFS('Jun 4'!$G:$G,$I52&amp;"*", 'Jun 4'!$H:$H, "FGPC"&amp;"*")</f>
        <v>1</v>
      </c>
      <c r="BE52" s="21">
        <f>COUNTIFS('Jun 11'!$G:$G,$I52&amp;"*", 'Jun 11'!$H:$H, "FGPC"&amp;"*")</f>
        <v>1</v>
      </c>
      <c r="BF52" s="21">
        <f>COUNTIFS('Jun 18'!$G:$G,$I52&amp;"*", 'Jun 18'!$H:$H, "FGPC"&amp;"*")</f>
        <v>1</v>
      </c>
      <c r="BG52" s="21">
        <f>COUNTIFS('Jun 25'!$G:$G,$I52&amp;"*", 'Jun 25'!$H:$H, "FGPC"&amp;"*")</f>
        <v>0</v>
      </c>
      <c r="BH52" s="21">
        <f>COUNTIFS('Jul 2'!$G:$G,$I52&amp;"*", 'Jul 2'!$H:$H, "FGPC"&amp;"*")</f>
        <v>0</v>
      </c>
      <c r="BI52" s="21">
        <f>COUNTIFS('Jul 9'!$G:$G,$I52&amp;"*", 'Jul 9'!$H:$H, "FGPC"&amp;"*")</f>
        <v>0</v>
      </c>
      <c r="BJ52">
        <f>COUNTIFS('Jul 16'!$G:$G,$I52&amp;"*", 'Jul 16'!$H:$H, "FGPC"&amp;"*")</f>
        <v>0</v>
      </c>
    </row>
    <row r="53" spans="8:62" x14ac:dyDescent="0.25">
      <c r="H53" s="7150"/>
      <c r="I53" s="220" t="s">
        <v>1507</v>
      </c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21">
        <f>COUNTIFS('May 21'!$G:$G,$I53&amp;"*", 'May 21'!$H:$H, "FGPC"&amp;"*")</f>
        <v>0</v>
      </c>
      <c r="BC53" s="21">
        <f>COUNTIFS('May 28'!$G:$G,$I53&amp;"*", 'May 28'!$H:$H, "FGPC"&amp;"*")</f>
        <v>0</v>
      </c>
      <c r="BD53" s="21">
        <f>COUNTIFS('Jun 4'!$G:$G,$I53&amp;"*", 'Jun 4'!$H:$H, "FGPC"&amp;"*")</f>
        <v>0</v>
      </c>
      <c r="BE53" s="21">
        <f>COUNTIFS('Jun 11'!$G:$G,$I53&amp;"*", 'Jun 11'!$H:$H, "FGPC"&amp;"*")</f>
        <v>0</v>
      </c>
      <c r="BF53" s="21">
        <f>COUNTIFS('Jun 18'!$G:$G,$I53&amp;"*", 'Jun 18'!$H:$H, "FGPC"&amp;"*")</f>
        <v>0</v>
      </c>
      <c r="BG53" s="21">
        <f>COUNTIFS('Jun 25'!$G:$G,$I53&amp;"*", 'Jun 25'!$H:$H, "FGPC"&amp;"*")</f>
        <v>0</v>
      </c>
      <c r="BH53" s="21">
        <f>COUNTIFS('Jul 2'!$G:$G,$I53&amp;"*", 'Jul 2'!$H:$H, "FGPC"&amp;"*")</f>
        <v>0</v>
      </c>
      <c r="BI53" s="21">
        <f>COUNTIFS('Jul 9'!$G:$G,$I53&amp;"*", 'Jul 9'!$H:$H, "FGPC"&amp;"*")</f>
        <v>0</v>
      </c>
      <c r="BJ53">
        <f>COUNTIFS('Jul 16'!$G:$G,$I53&amp;"*", 'Jul 16'!$H:$H, "FGPC"&amp;"*")</f>
        <v>0</v>
      </c>
    </row>
    <row r="54" spans="8:62" ht="15.75" thickBot="1" x14ac:dyDescent="0.3">
      <c r="H54" s="7139"/>
      <c r="I54" s="221" t="s">
        <v>1469</v>
      </c>
      <c r="BB54" s="22">
        <f>COUNTIFS('May 21'!$G:$G,$I54&amp;"*", 'May 21'!$H:$H, "FGPC"&amp;"*")</f>
        <v>2</v>
      </c>
      <c r="BC54" s="22">
        <f>COUNTIFS('May 28'!$G:$G,$I54&amp;"*", 'May 28'!$H:$H, "FGPC"&amp;"*")</f>
        <v>3</v>
      </c>
      <c r="BD54" s="22">
        <f>COUNTIFS('Jun 4'!$G:$G,$I54&amp;"*", 'Jun 4'!$H:$H, "FGPC"&amp;"*")</f>
        <v>3</v>
      </c>
      <c r="BE54" s="22">
        <f>COUNTIFS('Jun 11'!$G:$G,$I54&amp;"*", 'Jun 11'!$H:$H, "FGPC"&amp;"*")</f>
        <v>2</v>
      </c>
      <c r="BF54" s="22">
        <f>COUNTIFS('Jun 18'!$G:$G,$I54&amp;"*", 'Jun 18'!$H:$H, "FGPC"&amp;"*")</f>
        <v>3</v>
      </c>
      <c r="BG54" s="22">
        <f>COUNTIFS('Jun 25'!$G:$G,$I54&amp;"*", 'Jun 25'!$H:$H, "FGPC"&amp;"*")</f>
        <v>3</v>
      </c>
      <c r="BH54" s="22">
        <f>COUNTIFS('Jul 2'!$G:$G,$I54&amp;"*", 'Jul 2'!$H:$H, "FGPC"&amp;"*")</f>
        <v>3</v>
      </c>
      <c r="BI54" s="22">
        <f>COUNTIFS('Jul 9'!$G:$G,$I54&amp;"*", 'Jul 9'!$H:$H, "FGPC"&amp;"*")</f>
        <v>3</v>
      </c>
      <c r="BJ54">
        <f>COUNTIFS('Jul 16'!$G:$G,$I54&amp;"*", 'Jul 16'!$H:$H, "FGPC"&amp;"*")</f>
        <v>3</v>
      </c>
    </row>
    <row r="55" spans="8:62" x14ac:dyDescent="0.25">
      <c r="H55" s="7138" t="s">
        <v>1200</v>
      </c>
      <c r="I55" s="222" t="s">
        <v>960</v>
      </c>
      <c r="BB55" s="20">
        <f>COUNTIFS('May 21'!$G:$G,$I55&amp;"*", 'May 21'!$H:$H, "FGAC"&amp;"*")</f>
        <v>1</v>
      </c>
      <c r="BC55" s="20">
        <f>COUNTIFS('May 28'!$G:$G,$I55&amp;"*", 'May 28'!$H:$H, "FGAC"&amp;"*")</f>
        <v>1</v>
      </c>
      <c r="BD55" s="20">
        <f>COUNTIFS('Jun 4'!$G:$G,$I55&amp;"*", 'Jun 4'!$H:$H, "FGAC"&amp;"*")</f>
        <v>0</v>
      </c>
      <c r="BE55" s="20">
        <f>COUNTIFS('Jun 11'!$G:$G,$I55&amp;"*", 'Jun 11'!$H:$H, "FGAC"&amp;"*")</f>
        <v>1</v>
      </c>
      <c r="BF55" s="20">
        <f>COUNTIFS('Jun 18'!$G:$G,$I55&amp;"*", 'Jun 18'!$H:$H, "FGAC"&amp;"*")</f>
        <v>1</v>
      </c>
      <c r="BG55" s="20">
        <f>COUNTIFS('Jun 25'!$G:$G,$I55&amp;"*", 'Jun 25'!$H:$H, "FGAC"&amp;"*")</f>
        <v>1</v>
      </c>
      <c r="BH55" s="20">
        <f>COUNTIFS('Jul 2'!$G:$G,$I55&amp;"*", 'Jul 2'!$H:$H, "FGAC"&amp;"*")</f>
        <v>1</v>
      </c>
      <c r="BI55" s="20">
        <f>COUNTIFS('Jul 9'!$G:$G,$I55&amp;"*", 'Jul 9'!$H:$H, "FGAC"&amp;"*")</f>
        <v>1</v>
      </c>
      <c r="BJ55">
        <f>COUNTIFS('Jul 16'!$G:$G,$I55&amp;"*", 'Jul 16'!$H:$H, "FGAC"&amp;"*")</f>
        <v>3</v>
      </c>
    </row>
    <row r="56" spans="8:62" x14ac:dyDescent="0.25">
      <c r="H56" s="7150"/>
      <c r="I56" s="223" t="s">
        <v>1136</v>
      </c>
      <c r="BB56" s="21">
        <f>COUNTIFS('May 21'!$G:$G,$I56&amp;"*", 'May 21'!$H:$H, "FGAC"&amp;"*")</f>
        <v>2</v>
      </c>
      <c r="BC56" s="21">
        <f>COUNTIFS('May 28'!$G:$G,$I56&amp;"*", 'May 28'!$H:$H, "FGAC"&amp;"*")</f>
        <v>0</v>
      </c>
      <c r="BD56" s="21">
        <f>COUNTIFS('Jun 4'!$G:$G,$I56&amp;"*", 'Jun 4'!$H:$H, "FGAC"&amp;"*")</f>
        <v>0</v>
      </c>
      <c r="BE56" s="21">
        <f>COUNTIFS('Jun 11'!$G:$G,$I56&amp;"*", 'Jun 11'!$H:$H, "FGAC"&amp;"*")</f>
        <v>0</v>
      </c>
      <c r="BF56" s="21">
        <f>COUNTIFS('Jun 18'!$G:$G,$I56&amp;"*", 'Jun 18'!$H:$H, "FGAC"&amp;"*")</f>
        <v>0</v>
      </c>
      <c r="BG56" s="21">
        <f>COUNTIFS('Jun 25'!$G:$G,$I56&amp;"*", 'Jun 25'!$H:$H, "FGAC"&amp;"*")</f>
        <v>0</v>
      </c>
      <c r="BH56" s="21">
        <f>COUNTIFS('Jul 2'!$G:$G,$I56&amp;"*", 'Jul 2'!$H:$H, "FGAC"&amp;"*")</f>
        <v>0</v>
      </c>
      <c r="BI56" s="21">
        <f>COUNTIFS('Jul 9'!$G:$G,$I56&amp;"*", 'Jul 9'!$H:$H, "FGAC"&amp;"*")</f>
        <v>0</v>
      </c>
      <c r="BJ56">
        <f>COUNTIFS('Jul 16'!$G:$G,$I56&amp;"*", 'Jul 16'!$H:$H, "FGAC"&amp;"*")</f>
        <v>0</v>
      </c>
    </row>
    <row r="57" spans="8:62" s="168" customFormat="1" x14ac:dyDescent="0.25">
      <c r="H57" s="7150"/>
      <c r="I57" s="223" t="s">
        <v>1257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21">
        <f>COUNTIFS('May 21'!$G:$G,$I57&amp;"*", 'May 21'!$H:$H, "FGAC"&amp;"*")</f>
        <v>0</v>
      </c>
      <c r="BC57" s="21">
        <f>COUNTIFS('May 28'!$G:$G,$I57&amp;"*", 'May 28'!$H:$H, "FGAC"&amp;"*")</f>
        <v>0</v>
      </c>
      <c r="BD57" s="21">
        <f>COUNTIFS('Jun 4'!$G:$G,$I57&amp;"*", 'Jun 4'!$H:$H, "FGAC"&amp;"*")</f>
        <v>0</v>
      </c>
      <c r="BE57" s="21">
        <f>COUNTIFS('Jun 11'!$G:$G,$I57&amp;"*", 'Jun 11'!$H:$H, "FGAC"&amp;"*")</f>
        <v>0</v>
      </c>
      <c r="BF57" s="21">
        <f>COUNTIFS('Jun 18'!$G:$G,$I57&amp;"*", 'Jun 18'!$H:$H, "FGAC"&amp;"*")</f>
        <v>0</v>
      </c>
      <c r="BG57" s="21">
        <f>COUNTIFS('Jun 25'!$G:$G,$I57&amp;"*", 'Jun 25'!$H:$H, "FGAC"&amp;"*")</f>
        <v>0</v>
      </c>
      <c r="BH57" s="21">
        <f>COUNTIFS('Jul 2'!$G:$G,$I57&amp;"*", 'Jul 2'!$H:$H, "FGAC"&amp;"*")</f>
        <v>1</v>
      </c>
      <c r="BI57" s="21">
        <f>COUNTIFS('Jul 9'!$G:$G,$I57&amp;"*", 'Jul 9'!$H:$H, "FGAC"&amp;"*")</f>
        <v>1</v>
      </c>
      <c r="BJ57">
        <f>COUNTIFS('Jul 16'!$G:$G,$I57&amp;"*", 'Jul 16'!$H:$H, "FGAC"&amp;"*")</f>
        <v>1</v>
      </c>
    </row>
    <row r="58" spans="8:62" x14ac:dyDescent="0.25">
      <c r="H58" s="7150"/>
      <c r="I58" s="223" t="s">
        <v>1507</v>
      </c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  <c r="BB58" s="21">
        <f>COUNTIFS('May 21'!$G:$G,$I58&amp;"*", 'May 21'!$H:$H, "FGAC"&amp;"*")</f>
        <v>0</v>
      </c>
      <c r="BC58" s="21">
        <f>COUNTIFS('May 28'!$G:$G,$I58&amp;"*", 'May 28'!$H:$H, "FGAC"&amp;"*")</f>
        <v>1</v>
      </c>
      <c r="BD58" s="21">
        <f>COUNTIFS('Jun 4'!$G:$G,$I58&amp;"*", 'Jun 4'!$H:$H, "FGAC"&amp;"*")</f>
        <v>1</v>
      </c>
      <c r="BE58" s="21">
        <f>COUNTIFS('Jun 11'!$G:$G,$I58&amp;"*", 'Jun 11'!$H:$H, "FGAC"&amp;"*")</f>
        <v>0</v>
      </c>
      <c r="BF58" s="21">
        <f>COUNTIFS('Jun 18'!$G:$G,$I58&amp;"*", 'Jun 18'!$H:$H, "FGAC"&amp;"*")</f>
        <v>0</v>
      </c>
      <c r="BG58" s="21">
        <f>COUNTIFS('Jun 25'!$G:$G,$I58&amp;"*", 'Jun 25'!$H:$H, "FGAC"&amp;"*")</f>
        <v>0</v>
      </c>
      <c r="BH58" s="21">
        <f>COUNTIFS('Jul 2'!$G:$G,$I58&amp;"*", 'Jul 2'!$H:$H, "FGAC"&amp;"*")</f>
        <v>0</v>
      </c>
      <c r="BI58" s="21">
        <f>COUNTIFS('Jul 9'!$G:$G,$I58&amp;"*", 'Jul 9'!$H:$H, "FGAC"&amp;"*")</f>
        <v>0</v>
      </c>
      <c r="BJ58">
        <f>COUNTIFS('Jul 16'!$G:$G,$I58&amp;"*", 'Jul 16'!$H:$H, "FGAC"&amp;"*")</f>
        <v>0</v>
      </c>
    </row>
    <row r="59" spans="8:62" ht="15.75" thickBot="1" x14ac:dyDescent="0.3">
      <c r="H59" s="7139"/>
      <c r="I59" s="224" t="s">
        <v>1469</v>
      </c>
      <c r="BB59" s="22">
        <f>COUNTIFS('May 21'!$G:$G,$I59&amp;"*", 'May 21'!$H:$H, "FGAC"&amp;"*")</f>
        <v>14</v>
      </c>
      <c r="BC59" s="22">
        <f>COUNTIFS('May 28'!$G:$G,$I59&amp;"*", 'May 28'!$H:$H, "FGAC"&amp;"*")</f>
        <v>16</v>
      </c>
      <c r="BD59" s="22">
        <f>COUNTIFS('Jun 4'!$G:$G,$I59&amp;"*", 'Jun 4'!$H:$H, "FGAC"&amp;"*")</f>
        <v>16</v>
      </c>
      <c r="BE59" s="22">
        <f>COUNTIFS('Jun 11'!$G:$G,$I59&amp;"*", 'Jun 11'!$H:$H, "FGAC"&amp;"*")</f>
        <v>15</v>
      </c>
      <c r="BF59" s="22">
        <f>COUNTIFS('Jun 18'!$G:$G,$I59&amp;"*", 'Jun 18'!$H:$H, "FGAC"&amp;"*")</f>
        <v>16</v>
      </c>
      <c r="BG59" s="22">
        <f>COUNTIFS('Jun 25'!$G:$G,$I59&amp;"*", 'Jun 25'!$H:$H, "FGAC"&amp;"*")</f>
        <v>12</v>
      </c>
      <c r="BH59" s="22">
        <f>COUNTIFS('Jul 2'!$G:$G,$I59&amp;"*", 'Jul 2'!$H:$H, "FGAC"&amp;"*")</f>
        <v>14</v>
      </c>
      <c r="BI59" s="22">
        <f>COUNTIFS('Jul 9'!$G:$G,$I59&amp;"*", 'Jul 9'!$H:$H, "FGAC"&amp;"*")</f>
        <v>14</v>
      </c>
      <c r="BJ59">
        <f>COUNTIFS('Jul 16'!$G:$G,$I59&amp;"*", 'Jul 16'!$H:$H, "FGAC"&amp;"*")</f>
        <v>14</v>
      </c>
    </row>
    <row r="60" spans="8:62" ht="15.75" thickBot="1" x14ac:dyDescent="0.3">
      <c r="I60" s="167"/>
      <c r="J60" s="135"/>
    </row>
    <row r="61" spans="8:62" ht="15.75" thickBot="1" x14ac:dyDescent="0.3">
      <c r="J61" s="135"/>
      <c r="K61" s="135"/>
      <c r="BB61" s="26">
        <f t="shared" ref="BB61:BG61" si="89">SUM(BB41:BB59)</f>
        <v>78</v>
      </c>
      <c r="BC61" s="26">
        <f t="shared" si="89"/>
        <v>83</v>
      </c>
      <c r="BD61" s="26">
        <f t="shared" si="89"/>
        <v>83</v>
      </c>
      <c r="BE61" s="26">
        <f t="shared" si="89"/>
        <v>78</v>
      </c>
      <c r="BF61" s="26">
        <f t="shared" si="89"/>
        <v>79</v>
      </c>
      <c r="BG61" s="26">
        <f t="shared" si="89"/>
        <v>78</v>
      </c>
      <c r="BH61" s="26">
        <f t="shared" ref="BH61:BI61" si="90">SUM(BH41:BH59)</f>
        <v>79</v>
      </c>
      <c r="BI61" s="26">
        <f t="shared" si="90"/>
        <v>78</v>
      </c>
      <c r="BJ61">
        <f>COUNTIFS('Jul 16'!$G:$G, $I41&amp;"*") + COUNTIFS('Jul 16'!$G:$G,$I42&amp;"*") + COUNTIFS('Jul 16'!$G:$G,$I43&amp;"*") + COUNTIFS('Jul 16'!$G:$G,$I44&amp;"*", 'Jul 16'!$H:$H, "FGRC"&amp;"*") + COUNTIFS('Jul 16'!$G:$G,$I45&amp;"*", 'Jul 16'!$H:$H, "FGRC"&amp;"*") + COUNTIFS('Jul 16'!$G:$G,$I46&amp;"*", 'Jul 16'!$H:$H, "FGRC"&amp;"*") + COUNTIFS('Jul 16'!$G:$G,$I47&amp;"*", 'Jul 16'!$H:$H, "FGRC"&amp;"*") + COUNTIFS('Jul 16'!$G:$G,$I48&amp;"*", 'Jul 16'!$H:$H, "FGRC"&amp;"*") + COUNTIFS('Jul 16'!$G:$G,$I49&amp;"*", 'Jul 16'!$H:$H, "FGPC"&amp;"*") + COUNTIFS('Jul 16'!$G:$G,$I50&amp;"*", 'Jul 16'!$H:$H, "FGPC"&amp;"*") + COUNTIFS('Jul 16'!$G:$G,$I51&amp;"*", 'Jul 16'!$H:$H, "FGPC"&amp;"*") + COUNTIFS('Jul 16'!$G:$G,$I52&amp;"*", 'Jul 16'!$H:$H, "FGPC"&amp;"*") + COUNTIFS('Jul 16'!$G:$G,$I53&amp;"*", 'Jul 16'!$H:$H, "FGPC"&amp;"*") + COUNTIFS('Jul 16'!$G:$G,$I54&amp;"*", 'Jul 16'!$H:$H, "FGPC"&amp;"*") + COUNTIFS('Jul 16'!$G:$G,$I55&amp;"*", 'Jul 16'!$H:$H, "FGAC"&amp;"*") + COUNTIFS('Jul 16'!$G:$G,$I56&amp;"*", 'Jul 16'!$H:$H, "FGAC"&amp;"*") + COUNTIFS('Jul 16'!$G:$G,$I57&amp;"*", 'Jul 16'!$H:$H, "FGAC"&amp;"*") + COUNTIFS('Jul 16'!$G:$G,$I58&amp;"*", 'Jul 16'!$H:$H, "FGAC"&amp;"*") + COUNTIFS('Jul 16'!$G:$G,$I59&amp;"*", 'Jul 16'!$H:$H, "FGAC"&amp;"*")</f>
        <v>79</v>
      </c>
    </row>
    <row r="62" spans="8:62" x14ac:dyDescent="0.25">
      <c r="J62" s="135"/>
    </row>
    <row r="63" spans="8:62" ht="15.75" thickBot="1" x14ac:dyDescent="0.3"/>
    <row r="64" spans="8:62" ht="15.75" thickBot="1" x14ac:dyDescent="0.3">
      <c r="I64" s="135"/>
      <c r="J64" s="26" t="s">
        <v>1498</v>
      </c>
      <c r="K64" s="26" t="s">
        <v>1500</v>
      </c>
      <c r="L64" s="26" t="s">
        <v>501</v>
      </c>
      <c r="M64" s="26" t="s">
        <v>1200</v>
      </c>
    </row>
    <row r="65" spans="1:13" ht="15.75" thickBot="1" x14ac:dyDescent="0.3">
      <c r="I65" s="175" t="s">
        <v>1469</v>
      </c>
      <c r="J65" s="6">
        <v>0</v>
      </c>
      <c r="K65" s="131">
        <f>COUNTIFS('Current Report'!$H:$H,I65&amp;"*", 'Current Report'!I:I, "FGRC"&amp;"*")</f>
        <v>9</v>
      </c>
      <c r="L65" s="131">
        <f>COUNTIFS('Current Report'!$H:$H,I65&amp;"*", 'Current Report'!I:I, "FGPC"&amp;"*")</f>
        <v>3</v>
      </c>
      <c r="M65" s="177">
        <f>COUNTIFS('Current Report'!$H:$H,I65&amp;"*", 'Current Report'!I:I, "FGAC"&amp;"*")</f>
        <v>14</v>
      </c>
    </row>
    <row r="66" spans="1:13" x14ac:dyDescent="0.25">
      <c r="I66" s="175" t="s">
        <v>1507</v>
      </c>
      <c r="J66" s="7">
        <v>0</v>
      </c>
      <c r="K66" s="135">
        <f>COUNTIFS('Current Report'!$H:$H,I66&amp;"*", 'Current Report'!I:I, "FGRC"&amp;"*")</f>
        <v>0</v>
      </c>
      <c r="L66" s="135">
        <f>COUNTIFS('Current Report'!$H:$H,I66&amp;"*", 'Current Report'!I:I, "FGPC"&amp;"*")</f>
        <v>0</v>
      </c>
      <c r="M66" s="179">
        <f>COUNTIFS('Current Report'!$H:$H,I66&amp;"*", 'Current Report'!I:I, "FGAC"&amp;"*")</f>
        <v>0</v>
      </c>
    </row>
    <row r="67" spans="1:13" x14ac:dyDescent="0.25">
      <c r="I67" s="178" t="s">
        <v>1257</v>
      </c>
      <c r="J67" s="7">
        <v>0</v>
      </c>
      <c r="K67" s="135">
        <f>COUNTIFS('Current Report'!$H:$H,I67&amp;"*", 'Current Report'!I:I, "FGRC"&amp;"*")</f>
        <v>0</v>
      </c>
      <c r="L67" s="135">
        <f>COUNTIFS('Current Report'!$H:$H,I67&amp;"*", 'Current Report'!I:I, "FGPC"&amp;"*")</f>
        <v>0</v>
      </c>
      <c r="M67" s="179">
        <f>COUNTIFS('Current Report'!$H:$H,I67&amp;"*", 'Current Report'!I:I, "FGAC"&amp;"*")</f>
        <v>1</v>
      </c>
    </row>
    <row r="68" spans="1:13" x14ac:dyDescent="0.25">
      <c r="I68" s="174" t="s">
        <v>1136</v>
      </c>
      <c r="J68" s="7">
        <v>0</v>
      </c>
      <c r="K68" s="135">
        <f>COUNTIFS('Current Report'!$H:$H,I68&amp;"*", 'Current Report'!I:I, "FGRC"&amp;"*")</f>
        <v>0</v>
      </c>
      <c r="L68" s="135">
        <f>COUNTIFS('Current Report'!$H:$H,I68&amp;"*", 'Current Report'!I:I, "FGPC"&amp;"*")</f>
        <v>1</v>
      </c>
      <c r="M68" s="179">
        <f>COUNTIFS('Current Report'!$H:$H,I68&amp;"*", 'Current Report'!I:I, "FGAC"&amp;"*")</f>
        <v>0</v>
      </c>
    </row>
    <row r="69" spans="1:13" x14ac:dyDescent="0.25">
      <c r="I69" s="178" t="s">
        <v>960</v>
      </c>
      <c r="J69" s="7">
        <v>0</v>
      </c>
      <c r="K69" s="135">
        <f>COUNTIFS('Current Report'!$H:$H,I69&amp;"*", 'Current Report'!I:I, "FGRC"&amp;"*")</f>
        <v>1</v>
      </c>
      <c r="L69" s="135">
        <f>COUNTIFS('Current Report'!$H:$H,I69&amp;"*", 'Current Report'!I:I, "FGPC"&amp;"*")</f>
        <v>1</v>
      </c>
      <c r="M69" s="179">
        <f>COUNTIFS('Current Report'!$H:$H,I69&amp;"*", 'Current Report'!I:I, "FGAC"&amp;"*")</f>
        <v>3</v>
      </c>
    </row>
    <row r="70" spans="1:13" ht="15.75" thickBot="1" x14ac:dyDescent="0.3">
      <c r="I70" s="180" t="s">
        <v>1050</v>
      </c>
      <c r="J70" s="8">
        <v>0</v>
      </c>
      <c r="K70" s="139">
        <f>COUNTIFS('Current Report'!$H:$H,I70&amp;"*", 'Current Report'!I:I, "FGRC"&amp;"*")+COUNTIFS('Current Report'!$H:$H,I70&amp;"*", 'Current Report'!I:I, "FFRE"&amp;"*")</f>
        <v>3</v>
      </c>
      <c r="L70" s="139">
        <f>COUNTIFS('Current Report'!$H:$H,I70&amp;"*", 'Current Report'!I:I, "FGPC"&amp;"*")</f>
        <v>0</v>
      </c>
      <c r="M70" s="181">
        <v>0</v>
      </c>
    </row>
    <row r="71" spans="1:13" ht="15.75" thickBot="1" x14ac:dyDescent="0.3">
      <c r="A71" s="73">
        <v>140</v>
      </c>
      <c r="I71" s="178" t="s">
        <v>788</v>
      </c>
      <c r="J71" s="7">
        <v>0</v>
      </c>
      <c r="K71" s="139">
        <f>COUNTIFS('Current Report'!$H:$H,I71&amp;"*", 'Current Report'!I:I, "FGRC"&amp;"*")+COUNTIFS('Current Report'!$H:$H,I71&amp;"*", 'Current Report'!I:I, "FFRE"&amp;"*")</f>
        <v>0</v>
      </c>
      <c r="L71" s="139">
        <f>COUNTIFS('Current Report'!$H:$H,I71&amp;"*", 'Current Report'!I:I, "FGPC"&amp;"*")</f>
        <v>0</v>
      </c>
      <c r="M71" s="179">
        <v>0</v>
      </c>
    </row>
    <row r="72" spans="1:13" x14ac:dyDescent="0.25">
      <c r="I72" s="173" t="s">
        <v>1019</v>
      </c>
      <c r="J72" s="6">
        <f>COUNTIFS('Current Report'!$H:$H,I42&amp;"*")</f>
        <v>42</v>
      </c>
      <c r="K72" s="131">
        <v>0</v>
      </c>
      <c r="L72" s="131">
        <v>0</v>
      </c>
      <c r="M72" s="177">
        <v>0</v>
      </c>
    </row>
    <row r="73" spans="1:13" ht="15.75" thickBot="1" x14ac:dyDescent="0.3">
      <c r="I73" s="171" t="s">
        <v>666</v>
      </c>
      <c r="J73" s="8">
        <f>COUNTIFS('Current Report'!$H:$H, I41&amp;"*")</f>
        <v>1</v>
      </c>
      <c r="K73" s="139">
        <v>0</v>
      </c>
      <c r="L73" s="139">
        <v>0</v>
      </c>
      <c r="M73" s="181">
        <v>0</v>
      </c>
    </row>
    <row r="74" spans="1:13" ht="15.75" thickBot="1" x14ac:dyDescent="0.3"/>
    <row r="75" spans="1:13" ht="15.75" thickBot="1" x14ac:dyDescent="0.3">
      <c r="I75" s="26" t="s">
        <v>1499</v>
      </c>
      <c r="M75" s="26">
        <f>SUM(J65:M73)</f>
        <v>79</v>
      </c>
    </row>
    <row r="84" spans="12:13" x14ac:dyDescent="0.25">
      <c r="L84" s="7143"/>
      <c r="M84" s="7143"/>
    </row>
  </sheetData>
  <mergeCells count="16">
    <mergeCell ref="C2:D2"/>
    <mergeCell ref="L84:M84"/>
    <mergeCell ref="B4:C4"/>
    <mergeCell ref="D4:G4"/>
    <mergeCell ref="H4:I4"/>
    <mergeCell ref="D5:E5"/>
    <mergeCell ref="F5:G5"/>
    <mergeCell ref="K42:L42"/>
    <mergeCell ref="H43:H48"/>
    <mergeCell ref="H55:H59"/>
    <mergeCell ref="H49:H54"/>
    <mergeCell ref="O42:P42"/>
    <mergeCell ref="M43:N43"/>
    <mergeCell ref="Q42:R42"/>
    <mergeCell ref="H41:H42"/>
    <mergeCell ref="B8:C8"/>
  </mergeCells>
  <pageMargins left="0.7" right="0.7" top="0.75" bottom="0.75" header="0.3" footer="0.3"/>
  <pageSetup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J32" sqref="J32"/>
    </sheetView>
  </sheetViews>
  <sheetFormatPr defaultRowHeight="15" x14ac:dyDescent="0.25"/>
  <cols>
    <col min="7" max="7" width="11.42578125" customWidth="1"/>
    <col min="17" max="17" width="9" customWidth="1"/>
  </cols>
  <sheetData>
    <row r="1" spans="10:17" x14ac:dyDescent="0.25">
      <c r="L1" s="5"/>
    </row>
    <row r="2" spans="10:17" x14ac:dyDescent="0.25">
      <c r="L2" s="5"/>
    </row>
    <row r="3" spans="10:17" x14ac:dyDescent="0.25">
      <c r="L3" s="5"/>
    </row>
    <row r="4" spans="10:17" x14ac:dyDescent="0.25">
      <c r="L4" s="5"/>
    </row>
    <row r="5" spans="10:17" x14ac:dyDescent="0.25">
      <c r="L5" s="5"/>
    </row>
    <row r="6" spans="10:17" x14ac:dyDescent="0.25">
      <c r="L6" s="5"/>
    </row>
    <row r="7" spans="10:17" x14ac:dyDescent="0.25">
      <c r="L7" s="5"/>
    </row>
    <row r="8" spans="10:17" x14ac:dyDescent="0.25">
      <c r="L8" s="5"/>
    </row>
    <row r="9" spans="10:17" x14ac:dyDescent="0.25">
      <c r="L9" s="5"/>
    </row>
    <row r="10" spans="10:17" x14ac:dyDescent="0.25">
      <c r="L10" s="5"/>
    </row>
    <row r="11" spans="10:17" x14ac:dyDescent="0.25">
      <c r="L11" s="5"/>
    </row>
    <row r="12" spans="10:17" x14ac:dyDescent="0.25">
      <c r="L12" s="5"/>
    </row>
    <row r="13" spans="10:17" x14ac:dyDescent="0.25">
      <c r="L13" s="5"/>
    </row>
    <row r="14" spans="10:17" x14ac:dyDescent="0.25">
      <c r="L14" s="5"/>
    </row>
    <row r="15" spans="10:17" x14ac:dyDescent="0.25">
      <c r="L15" s="5"/>
    </row>
    <row r="16" spans="10:17" x14ac:dyDescent="0.25">
      <c r="J16" s="24"/>
      <c r="K16" s="24"/>
      <c r="L16" s="5"/>
      <c r="M16" s="24"/>
      <c r="N16" s="24"/>
      <c r="O16" s="24"/>
      <c r="P16" s="24"/>
      <c r="Q16" s="24"/>
    </row>
    <row r="17" spans="1:24" x14ac:dyDescent="0.25">
      <c r="J17" s="24"/>
      <c r="K17" s="24"/>
      <c r="L17" s="5"/>
      <c r="M17" s="24"/>
      <c r="N17" s="24"/>
      <c r="O17" s="24"/>
      <c r="P17" s="24"/>
      <c r="Q17" s="24"/>
    </row>
    <row r="18" spans="1:24" x14ac:dyDescent="0.25">
      <c r="L18" s="5"/>
    </row>
    <row r="19" spans="1:24" x14ac:dyDescent="0.25">
      <c r="L19" s="5"/>
    </row>
    <row r="20" spans="1:24" x14ac:dyDescent="0.25">
      <c r="L20" s="5"/>
    </row>
    <row r="21" spans="1:24" x14ac:dyDescent="0.25">
      <c r="L21" s="5"/>
    </row>
    <row r="22" spans="1:24" x14ac:dyDescent="0.25">
      <c r="L22" s="5"/>
    </row>
    <row r="23" spans="1:24" x14ac:dyDescent="0.25">
      <c r="L23" s="5"/>
    </row>
    <row r="24" spans="1:24" x14ac:dyDescent="0.25">
      <c r="L24" s="5"/>
    </row>
    <row r="25" spans="1:24" x14ac:dyDescent="0.25">
      <c r="L25" s="5"/>
    </row>
    <row r="26" spans="1:24" x14ac:dyDescent="0.25">
      <c r="L26" s="5"/>
    </row>
    <row r="27" spans="1:24" x14ac:dyDescent="0.25">
      <c r="L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workbookViewId="0">
      <selection activeCell="G3" sqref="G3"/>
    </sheetView>
  </sheetViews>
  <sheetFormatPr defaultRowHeight="15" x14ac:dyDescent="0.25"/>
  <cols>
    <col min="1" max="1" width="17.28515625" bestFit="1" customWidth="1"/>
    <col min="2" max="2" width="4" bestFit="1" customWidth="1"/>
    <col min="3" max="3" width="14.28515625" bestFit="1" customWidth="1"/>
    <col min="4" max="4" width="10.5703125" bestFit="1" customWidth="1"/>
    <col min="5" max="5" width="14.28515625" bestFit="1" customWidth="1"/>
    <col min="6" max="6" width="5.5703125" bestFit="1" customWidth="1"/>
    <col min="7" max="7" width="15.140625" bestFit="1" customWidth="1"/>
    <col min="8" max="8" width="18.5703125" bestFit="1" customWidth="1"/>
    <col min="9" max="9" width="14.140625" bestFit="1" customWidth="1"/>
    <col min="10" max="10" width="14.42578125" bestFit="1" customWidth="1"/>
    <col min="11" max="11" width="19.28515625" bestFit="1" customWidth="1"/>
    <col min="12" max="12" width="25.28515625" bestFit="1" customWidth="1"/>
  </cols>
  <sheetData>
    <row r="1" spans="1:23" x14ac:dyDescent="0.25">
      <c r="A1" s="4" t="s">
        <v>489</v>
      </c>
      <c r="B1" s="70" t="s">
        <v>490</v>
      </c>
      <c r="C1" s="3" t="s">
        <v>491</v>
      </c>
      <c r="D1" s="3" t="s">
        <v>492</v>
      </c>
      <c r="E1" s="3" t="s">
        <v>493</v>
      </c>
      <c r="F1" s="3" t="s">
        <v>494</v>
      </c>
      <c r="G1" s="3" t="s">
        <v>495</v>
      </c>
      <c r="H1" s="3" t="s">
        <v>496</v>
      </c>
      <c r="I1" s="3" t="s">
        <v>484</v>
      </c>
      <c r="J1" s="3" t="s">
        <v>498</v>
      </c>
      <c r="K1" s="3" t="s">
        <v>1542</v>
      </c>
      <c r="L1" s="1" t="s">
        <v>497</v>
      </c>
      <c r="M1" s="227"/>
      <c r="N1" s="227"/>
    </row>
    <row r="2" spans="1:23" x14ac:dyDescent="0.25">
      <c r="A2" t="s">
        <v>1560</v>
      </c>
      <c r="B2" s="239">
        <v>1</v>
      </c>
      <c r="C2" s="240" t="s">
        <v>104</v>
      </c>
      <c r="D2" s="241" t="s">
        <v>105</v>
      </c>
      <c r="E2" s="242" t="s">
        <v>106</v>
      </c>
      <c r="F2" s="243" t="s">
        <v>7</v>
      </c>
      <c r="G2" s="244" t="s">
        <v>107</v>
      </c>
      <c r="H2" s="245" t="s">
        <v>960</v>
      </c>
      <c r="I2" s="246" t="s">
        <v>5</v>
      </c>
      <c r="J2" s="247" t="s">
        <v>108</v>
      </c>
      <c r="K2" s="248" t="s">
        <v>6</v>
      </c>
      <c r="L2" s="249" t="s">
        <v>1554</v>
      </c>
      <c r="M2" s="233"/>
      <c r="N2" s="101"/>
      <c r="O2" s="109"/>
      <c r="P2" s="101"/>
      <c r="Q2" s="106"/>
      <c r="R2" s="106"/>
      <c r="S2" s="106"/>
    </row>
    <row r="3" spans="1:23" x14ac:dyDescent="0.25">
      <c r="A3" t="s">
        <v>1560</v>
      </c>
      <c r="B3" s="250">
        <v>2</v>
      </c>
      <c r="C3" s="251" t="s">
        <v>1555</v>
      </c>
      <c r="D3" s="252" t="s">
        <v>1556</v>
      </c>
      <c r="E3" s="253" t="s">
        <v>0</v>
      </c>
      <c r="F3" s="254" t="s">
        <v>1</v>
      </c>
      <c r="G3" s="255" t="s">
        <v>1557</v>
      </c>
      <c r="H3" s="256" t="s">
        <v>960</v>
      </c>
      <c r="I3" s="257" t="s">
        <v>1013</v>
      </c>
      <c r="J3" s="258" t="s">
        <v>1558</v>
      </c>
      <c r="K3" s="259" t="s">
        <v>960</v>
      </c>
      <c r="L3" s="260" t="s">
        <v>1559</v>
      </c>
      <c r="M3" s="233"/>
      <c r="N3" s="227"/>
      <c r="O3" s="230"/>
      <c r="P3" s="230"/>
      <c r="Q3" s="230"/>
      <c r="R3" s="230"/>
      <c r="S3" s="230"/>
    </row>
    <row r="4" spans="1:23" x14ac:dyDescent="0.25">
      <c r="A4" t="s">
        <v>1560</v>
      </c>
      <c r="B4" s="261">
        <v>3</v>
      </c>
      <c r="C4" s="262" t="s">
        <v>1548</v>
      </c>
      <c r="D4" s="263" t="s">
        <v>1549</v>
      </c>
      <c r="E4" s="264" t="s">
        <v>1550</v>
      </c>
      <c r="F4" s="265" t="s">
        <v>1</v>
      </c>
      <c r="G4" s="266" t="s">
        <v>1158</v>
      </c>
      <c r="H4" s="267" t="s">
        <v>1257</v>
      </c>
      <c r="I4" s="268" t="s">
        <v>1013</v>
      </c>
      <c r="J4" s="269" t="s">
        <v>1159</v>
      </c>
      <c r="K4" s="270" t="s">
        <v>960</v>
      </c>
      <c r="L4" s="271" t="s">
        <v>1551</v>
      </c>
      <c r="M4" s="233"/>
      <c r="N4" s="230"/>
      <c r="O4" s="230"/>
      <c r="P4" s="230"/>
      <c r="Q4" s="230"/>
      <c r="R4" s="230"/>
      <c r="S4" s="230"/>
    </row>
    <row r="5" spans="1:23" x14ac:dyDescent="0.25">
      <c r="A5" t="s">
        <v>1560</v>
      </c>
      <c r="B5" s="272">
        <v>4</v>
      </c>
      <c r="C5" s="273" t="s">
        <v>50</v>
      </c>
      <c r="D5" s="274" t="s">
        <v>51</v>
      </c>
      <c r="E5" s="275" t="s">
        <v>52</v>
      </c>
      <c r="F5" s="276" t="s">
        <v>43</v>
      </c>
      <c r="G5" s="277" t="s">
        <v>246</v>
      </c>
      <c r="H5" s="278" t="s">
        <v>1019</v>
      </c>
      <c r="I5" s="279" t="s">
        <v>3</v>
      </c>
      <c r="J5" s="280" t="s">
        <v>247</v>
      </c>
      <c r="K5" s="281" t="s">
        <v>125</v>
      </c>
      <c r="L5" s="282" t="s">
        <v>1540</v>
      </c>
      <c r="M5" s="233"/>
      <c r="N5" s="227"/>
      <c r="O5" s="168"/>
    </row>
    <row r="6" spans="1:23" x14ac:dyDescent="0.25">
      <c r="A6" t="s">
        <v>1560</v>
      </c>
      <c r="B6" s="283">
        <v>5</v>
      </c>
      <c r="C6" s="284" t="s">
        <v>1491</v>
      </c>
      <c r="D6" s="285" t="s">
        <v>97</v>
      </c>
      <c r="E6" s="286" t="s">
        <v>0</v>
      </c>
      <c r="F6" s="287" t="s">
        <v>1</v>
      </c>
      <c r="G6" s="288" t="s">
        <v>1492</v>
      </c>
      <c r="H6" s="289" t="s">
        <v>960</v>
      </c>
      <c r="I6" s="290" t="s">
        <v>1013</v>
      </c>
      <c r="J6" s="291" t="s">
        <v>1493</v>
      </c>
      <c r="K6" s="292" t="s">
        <v>960</v>
      </c>
      <c r="L6" s="293" t="s">
        <v>1528</v>
      </c>
      <c r="M6" s="233"/>
      <c r="N6" s="227"/>
      <c r="O6" s="168"/>
    </row>
    <row r="7" spans="1:23" x14ac:dyDescent="0.25">
      <c r="A7" t="s">
        <v>1560</v>
      </c>
      <c r="B7" s="294">
        <v>6</v>
      </c>
      <c r="C7" s="295" t="s">
        <v>50</v>
      </c>
      <c r="D7" s="296" t="s">
        <v>51</v>
      </c>
      <c r="E7" s="297" t="s">
        <v>52</v>
      </c>
      <c r="F7" s="298" t="s">
        <v>43</v>
      </c>
      <c r="G7" s="299" t="s">
        <v>94</v>
      </c>
      <c r="H7" s="300" t="s">
        <v>1136</v>
      </c>
      <c r="I7" s="301" t="s">
        <v>5</v>
      </c>
      <c r="J7" s="302" t="s">
        <v>95</v>
      </c>
      <c r="K7" s="303" t="s">
        <v>6</v>
      </c>
      <c r="L7" s="304" t="s">
        <v>1502</v>
      </c>
      <c r="M7" s="233"/>
      <c r="N7" s="227"/>
    </row>
    <row r="8" spans="1:23" x14ac:dyDescent="0.25">
      <c r="A8" t="s">
        <v>1560</v>
      </c>
      <c r="B8" s="305">
        <v>7</v>
      </c>
      <c r="C8" s="306" t="s">
        <v>15</v>
      </c>
      <c r="D8" s="307" t="s">
        <v>16</v>
      </c>
      <c r="E8" s="308" t="s">
        <v>17</v>
      </c>
      <c r="F8" s="309" t="s">
        <v>7</v>
      </c>
      <c r="G8" s="310" t="s">
        <v>18</v>
      </c>
      <c r="H8" s="311" t="s">
        <v>1469</v>
      </c>
      <c r="I8" s="312" t="s">
        <v>5</v>
      </c>
      <c r="J8" s="313" t="s">
        <v>19</v>
      </c>
      <c r="K8" s="314" t="s">
        <v>6</v>
      </c>
      <c r="L8" s="315" t="s">
        <v>1495</v>
      </c>
      <c r="M8" s="233"/>
      <c r="N8" s="227"/>
      <c r="O8" s="168"/>
    </row>
    <row r="9" spans="1:23" x14ac:dyDescent="0.25">
      <c r="A9" t="s">
        <v>1560</v>
      </c>
      <c r="B9" s="316">
        <v>8</v>
      </c>
      <c r="C9" s="317" t="s">
        <v>366</v>
      </c>
      <c r="D9" s="318" t="s">
        <v>367</v>
      </c>
      <c r="E9" s="319" t="s">
        <v>368</v>
      </c>
      <c r="F9" s="320" t="s">
        <v>43</v>
      </c>
      <c r="G9" s="321" t="s">
        <v>395</v>
      </c>
      <c r="H9" s="322" t="s">
        <v>1469</v>
      </c>
      <c r="I9" s="323" t="s">
        <v>5</v>
      </c>
      <c r="J9" s="324" t="s">
        <v>396</v>
      </c>
      <c r="K9" s="325" t="s">
        <v>6</v>
      </c>
      <c r="L9" s="326" t="s">
        <v>1496</v>
      </c>
      <c r="M9" s="233"/>
      <c r="N9" s="227"/>
      <c r="O9" s="182"/>
      <c r="P9" s="182"/>
      <c r="Q9" s="182"/>
      <c r="R9" s="182"/>
      <c r="S9" s="182"/>
      <c r="W9" s="182"/>
    </row>
    <row r="10" spans="1:23" x14ac:dyDescent="0.25">
      <c r="A10" t="s">
        <v>1560</v>
      </c>
      <c r="B10" s="327">
        <v>9</v>
      </c>
      <c r="C10" s="328" t="s">
        <v>174</v>
      </c>
      <c r="D10" s="329" t="s">
        <v>175</v>
      </c>
      <c r="E10" s="330" t="s">
        <v>0</v>
      </c>
      <c r="F10" s="331" t="s">
        <v>1</v>
      </c>
      <c r="G10" s="332" t="s">
        <v>472</v>
      </c>
      <c r="H10" s="333" t="s">
        <v>1050</v>
      </c>
      <c r="I10" s="334" t="s">
        <v>473</v>
      </c>
      <c r="J10" s="335" t="s">
        <v>474</v>
      </c>
      <c r="K10" s="336" t="s">
        <v>475</v>
      </c>
      <c r="L10" s="337" t="s">
        <v>1476</v>
      </c>
      <c r="M10" s="233"/>
      <c r="N10" s="227"/>
      <c r="O10" s="182"/>
      <c r="P10" s="182"/>
      <c r="Q10" s="182"/>
      <c r="R10" s="182"/>
      <c r="S10" s="182"/>
      <c r="W10" s="182"/>
    </row>
    <row r="11" spans="1:23" x14ac:dyDescent="0.25">
      <c r="A11" t="s">
        <v>1560</v>
      </c>
      <c r="B11" s="338">
        <v>10</v>
      </c>
      <c r="C11" s="339" t="s">
        <v>174</v>
      </c>
      <c r="D11" s="340" t="s">
        <v>175</v>
      </c>
      <c r="E11" s="341" t="s">
        <v>0</v>
      </c>
      <c r="F11" s="342" t="s">
        <v>1</v>
      </c>
      <c r="G11" s="343" t="s">
        <v>176</v>
      </c>
      <c r="H11" s="344" t="s">
        <v>1469</v>
      </c>
      <c r="I11" s="345" t="s">
        <v>8</v>
      </c>
      <c r="J11" s="346" t="s">
        <v>177</v>
      </c>
      <c r="K11" s="347" t="s">
        <v>9</v>
      </c>
      <c r="L11" s="348" t="s">
        <v>1477</v>
      </c>
      <c r="M11" s="233"/>
      <c r="N11" s="227"/>
      <c r="O11" s="168"/>
    </row>
    <row r="12" spans="1:23" x14ac:dyDescent="0.25">
      <c r="A12" t="s">
        <v>1560</v>
      </c>
      <c r="B12" s="349">
        <v>11</v>
      </c>
      <c r="C12" s="350" t="s">
        <v>174</v>
      </c>
      <c r="D12" s="351" t="s">
        <v>175</v>
      </c>
      <c r="E12" s="352" t="s">
        <v>0</v>
      </c>
      <c r="F12" s="353" t="s">
        <v>1</v>
      </c>
      <c r="G12" s="354" t="s">
        <v>1232</v>
      </c>
      <c r="H12" s="355" t="s">
        <v>1469</v>
      </c>
      <c r="I12" s="356" t="s">
        <v>1013</v>
      </c>
      <c r="J12" s="357" t="s">
        <v>1234</v>
      </c>
      <c r="K12" s="358" t="s">
        <v>960</v>
      </c>
      <c r="L12" s="359" t="s">
        <v>1478</v>
      </c>
      <c r="M12" s="233"/>
      <c r="N12" s="227"/>
      <c r="O12" s="182"/>
      <c r="P12" s="182"/>
      <c r="Q12" s="182"/>
      <c r="R12" s="182"/>
      <c r="T12" s="182"/>
      <c r="U12" s="182"/>
      <c r="V12" s="182"/>
    </row>
    <row r="13" spans="1:23" x14ac:dyDescent="0.25">
      <c r="A13" t="s">
        <v>1560</v>
      </c>
      <c r="B13" s="360">
        <v>12</v>
      </c>
      <c r="C13" s="361" t="s">
        <v>268</v>
      </c>
      <c r="D13" s="362" t="s">
        <v>269</v>
      </c>
      <c r="E13" s="363" t="s">
        <v>66</v>
      </c>
      <c r="F13" s="364" t="s">
        <v>1</v>
      </c>
      <c r="G13" s="365" t="s">
        <v>270</v>
      </c>
      <c r="H13" s="366" t="s">
        <v>1019</v>
      </c>
      <c r="I13" s="367" t="s">
        <v>3</v>
      </c>
      <c r="J13" s="368" t="s">
        <v>271</v>
      </c>
      <c r="K13" s="369" t="s">
        <v>53</v>
      </c>
      <c r="L13" s="370" t="s">
        <v>1466</v>
      </c>
      <c r="M13" s="233"/>
      <c r="N13" s="227"/>
      <c r="O13" s="182"/>
      <c r="P13" s="182"/>
      <c r="Q13" s="182"/>
      <c r="R13" s="182"/>
      <c r="S13" s="182"/>
    </row>
    <row r="14" spans="1:23" x14ac:dyDescent="0.25">
      <c r="A14" t="s">
        <v>1560</v>
      </c>
      <c r="B14" s="371">
        <v>13</v>
      </c>
      <c r="C14" s="372" t="s">
        <v>803</v>
      </c>
      <c r="D14" s="373" t="s">
        <v>804</v>
      </c>
      <c r="E14" s="374" t="s">
        <v>17</v>
      </c>
      <c r="F14" s="375" t="s">
        <v>7</v>
      </c>
      <c r="G14" s="376" t="s">
        <v>1121</v>
      </c>
      <c r="H14" s="377" t="s">
        <v>1469</v>
      </c>
      <c r="I14" s="378" t="s">
        <v>1013</v>
      </c>
      <c r="J14" s="379" t="s">
        <v>1122</v>
      </c>
      <c r="K14" s="380" t="s">
        <v>960</v>
      </c>
      <c r="L14" s="381" t="s">
        <v>1465</v>
      </c>
      <c r="M14" s="233"/>
      <c r="N14" s="227"/>
      <c r="O14" s="168"/>
    </row>
    <row r="15" spans="1:23" x14ac:dyDescent="0.25">
      <c r="A15" t="s">
        <v>1560</v>
      </c>
      <c r="B15" s="382">
        <v>14</v>
      </c>
      <c r="C15" s="383" t="s">
        <v>1458</v>
      </c>
      <c r="D15" s="384" t="s">
        <v>1459</v>
      </c>
      <c r="E15" s="385" t="s">
        <v>42</v>
      </c>
      <c r="F15" s="386" t="s">
        <v>43</v>
      </c>
      <c r="G15" s="387" t="s">
        <v>1460</v>
      </c>
      <c r="H15" s="388" t="s">
        <v>1469</v>
      </c>
      <c r="I15" s="389" t="s">
        <v>1013</v>
      </c>
      <c r="J15" s="390" t="s">
        <v>1461</v>
      </c>
      <c r="K15" s="391" t="s">
        <v>960</v>
      </c>
      <c r="L15" s="392" t="s">
        <v>1462</v>
      </c>
      <c r="M15" s="233"/>
      <c r="N15" s="227"/>
      <c r="O15" s="168"/>
    </row>
    <row r="16" spans="1:23" x14ac:dyDescent="0.25">
      <c r="A16" t="s">
        <v>1560</v>
      </c>
      <c r="B16" s="393">
        <v>15</v>
      </c>
      <c r="C16" s="394" t="s">
        <v>366</v>
      </c>
      <c r="D16" s="395" t="s">
        <v>367</v>
      </c>
      <c r="E16" s="396" t="s">
        <v>368</v>
      </c>
      <c r="F16" s="397" t="s">
        <v>43</v>
      </c>
      <c r="G16" s="398" t="s">
        <v>369</v>
      </c>
      <c r="H16" s="399" t="s">
        <v>1019</v>
      </c>
      <c r="I16" s="400" t="s">
        <v>294</v>
      </c>
      <c r="J16" s="401" t="s">
        <v>370</v>
      </c>
      <c r="K16" s="402" t="s">
        <v>289</v>
      </c>
      <c r="L16" s="403" t="s">
        <v>1240</v>
      </c>
      <c r="M16" s="233"/>
      <c r="N16" s="227"/>
      <c r="O16" s="168"/>
    </row>
    <row r="17" spans="1:15" x14ac:dyDescent="0.25">
      <c r="A17" t="s">
        <v>1560</v>
      </c>
      <c r="B17" s="404">
        <v>16</v>
      </c>
      <c r="C17" s="405" t="s">
        <v>366</v>
      </c>
      <c r="D17" s="406" t="s">
        <v>367</v>
      </c>
      <c r="E17" s="407" t="s">
        <v>368</v>
      </c>
      <c r="F17" s="408" t="s">
        <v>43</v>
      </c>
      <c r="G17" s="409" t="s">
        <v>1100</v>
      </c>
      <c r="H17" s="410" t="s">
        <v>1469</v>
      </c>
      <c r="I17" s="411" t="s">
        <v>1013</v>
      </c>
      <c r="J17" s="412" t="s">
        <v>1101</v>
      </c>
      <c r="K17" s="413" t="s">
        <v>960</v>
      </c>
      <c r="L17" s="414" t="s">
        <v>1258</v>
      </c>
      <c r="M17" s="233"/>
      <c r="N17" s="227"/>
      <c r="O17" s="168"/>
    </row>
    <row r="18" spans="1:15" x14ac:dyDescent="0.25">
      <c r="A18" t="s">
        <v>1560</v>
      </c>
      <c r="B18" s="415">
        <v>17</v>
      </c>
      <c r="C18" s="416" t="s">
        <v>1215</v>
      </c>
      <c r="D18" s="417" t="s">
        <v>1216</v>
      </c>
      <c r="E18" s="418" t="s">
        <v>0</v>
      </c>
      <c r="F18" s="419" t="s">
        <v>1</v>
      </c>
      <c r="G18" s="420" t="s">
        <v>1218</v>
      </c>
      <c r="H18" s="421" t="s">
        <v>1469</v>
      </c>
      <c r="I18" s="422" t="s">
        <v>1013</v>
      </c>
      <c r="J18" s="423" t="s">
        <v>1219</v>
      </c>
      <c r="K18" s="424" t="s">
        <v>960</v>
      </c>
      <c r="L18" s="425" t="s">
        <v>1242</v>
      </c>
      <c r="M18" s="233"/>
      <c r="N18" s="227"/>
      <c r="O18" s="168"/>
    </row>
    <row r="19" spans="1:15" x14ac:dyDescent="0.25">
      <c r="A19" t="s">
        <v>1560</v>
      </c>
      <c r="B19" s="426">
        <v>18</v>
      </c>
      <c r="C19" s="427" t="s">
        <v>1194</v>
      </c>
      <c r="D19" s="428" t="s">
        <v>1195</v>
      </c>
      <c r="E19" s="429" t="s">
        <v>1196</v>
      </c>
      <c r="F19" s="430" t="s">
        <v>28</v>
      </c>
      <c r="G19" s="431" t="s">
        <v>1197</v>
      </c>
      <c r="H19" s="432" t="s">
        <v>1469</v>
      </c>
      <c r="I19" s="433" t="s">
        <v>1013</v>
      </c>
      <c r="J19" s="434" t="s">
        <v>1198</v>
      </c>
      <c r="K19" s="435" t="s">
        <v>960</v>
      </c>
      <c r="L19" s="436" t="s">
        <v>1214</v>
      </c>
      <c r="M19" s="233"/>
      <c r="N19" s="227"/>
      <c r="O19" s="168"/>
    </row>
    <row r="20" spans="1:15" x14ac:dyDescent="0.25">
      <c r="A20" t="s">
        <v>1560</v>
      </c>
      <c r="B20" s="437">
        <v>19</v>
      </c>
      <c r="C20" s="438" t="s">
        <v>117</v>
      </c>
      <c r="D20" s="439" t="s">
        <v>1210</v>
      </c>
      <c r="E20" s="440" t="s">
        <v>648</v>
      </c>
      <c r="F20" s="441" t="s">
        <v>1</v>
      </c>
      <c r="G20" s="442" t="s">
        <v>1211</v>
      </c>
      <c r="H20" s="443" t="s">
        <v>1019</v>
      </c>
      <c r="I20" s="444" t="s">
        <v>3</v>
      </c>
      <c r="J20" s="445" t="s">
        <v>1212</v>
      </c>
      <c r="K20" s="446" t="s">
        <v>53</v>
      </c>
      <c r="L20" s="447" t="s">
        <v>1213</v>
      </c>
      <c r="M20" s="233"/>
      <c r="N20" s="227"/>
      <c r="O20" s="168"/>
    </row>
    <row r="21" spans="1:15" x14ac:dyDescent="0.25">
      <c r="A21" t="s">
        <v>1560</v>
      </c>
      <c r="B21" s="448">
        <v>20</v>
      </c>
      <c r="C21" s="449" t="s">
        <v>116</v>
      </c>
      <c r="D21" s="450" t="s">
        <v>117</v>
      </c>
      <c r="E21" s="451" t="s">
        <v>648</v>
      </c>
      <c r="F21" s="452" t="s">
        <v>1</v>
      </c>
      <c r="G21" s="453" t="s">
        <v>118</v>
      </c>
      <c r="H21" s="454" t="s">
        <v>1019</v>
      </c>
      <c r="I21" s="455" t="s">
        <v>3</v>
      </c>
      <c r="J21" s="456" t="s">
        <v>119</v>
      </c>
      <c r="K21" s="457" t="s">
        <v>53</v>
      </c>
      <c r="L21" s="458" t="s">
        <v>1167</v>
      </c>
      <c r="M21" s="233"/>
      <c r="N21" s="227"/>
      <c r="O21" s="168"/>
    </row>
    <row r="22" spans="1:15" x14ac:dyDescent="0.25">
      <c r="A22" t="s">
        <v>1560</v>
      </c>
      <c r="B22" s="459">
        <v>21</v>
      </c>
      <c r="C22" s="460" t="s">
        <v>196</v>
      </c>
      <c r="D22" s="461" t="s">
        <v>104</v>
      </c>
      <c r="E22" s="462" t="s">
        <v>197</v>
      </c>
      <c r="F22" s="463" t="s">
        <v>198</v>
      </c>
      <c r="G22" s="464" t="s">
        <v>1168</v>
      </c>
      <c r="H22" s="465" t="s">
        <v>1469</v>
      </c>
      <c r="I22" s="466" t="s">
        <v>1013</v>
      </c>
      <c r="J22" s="467" t="s">
        <v>1169</v>
      </c>
      <c r="K22" s="468" t="s">
        <v>960</v>
      </c>
      <c r="L22" s="469" t="s">
        <v>1170</v>
      </c>
      <c r="M22" s="233"/>
      <c r="N22" s="227"/>
      <c r="O22" s="168"/>
    </row>
    <row r="23" spans="1:15" x14ac:dyDescent="0.25">
      <c r="A23" t="s">
        <v>1560</v>
      </c>
      <c r="B23" s="470">
        <v>22</v>
      </c>
      <c r="C23" s="471" t="s">
        <v>1176</v>
      </c>
      <c r="D23" s="472" t="s">
        <v>1177</v>
      </c>
      <c r="E23" s="473" t="s">
        <v>173</v>
      </c>
      <c r="F23" s="474" t="s">
        <v>43</v>
      </c>
      <c r="G23" s="475" t="s">
        <v>1178</v>
      </c>
      <c r="H23" s="476" t="s">
        <v>1469</v>
      </c>
      <c r="I23" s="477" t="s">
        <v>1013</v>
      </c>
      <c r="J23" s="478" t="s">
        <v>1179</v>
      </c>
      <c r="K23" s="479" t="s">
        <v>960</v>
      </c>
      <c r="L23" s="480" t="s">
        <v>1180</v>
      </c>
      <c r="M23" s="233"/>
      <c r="N23" s="227"/>
      <c r="O23" s="168"/>
    </row>
    <row r="24" spans="1:15" x14ac:dyDescent="0.25">
      <c r="A24" t="s">
        <v>1560</v>
      </c>
      <c r="B24" s="481">
        <v>23</v>
      </c>
      <c r="C24" s="482" t="s">
        <v>1187</v>
      </c>
      <c r="D24" s="483" t="s">
        <v>1188</v>
      </c>
      <c r="E24" s="484" t="s">
        <v>1189</v>
      </c>
      <c r="F24" s="485" t="s">
        <v>43</v>
      </c>
      <c r="G24" s="486" t="s">
        <v>1190</v>
      </c>
      <c r="H24" s="487" t="s">
        <v>1469</v>
      </c>
      <c r="I24" s="488" t="s">
        <v>1013</v>
      </c>
      <c r="J24" s="489" t="s">
        <v>1191</v>
      </c>
      <c r="K24" s="490" t="s">
        <v>960</v>
      </c>
      <c r="L24" s="491" t="s">
        <v>1192</v>
      </c>
      <c r="M24" s="233"/>
      <c r="N24" s="227"/>
      <c r="O24" s="168"/>
    </row>
    <row r="25" spans="1:15" x14ac:dyDescent="0.25">
      <c r="A25" t="s">
        <v>1560</v>
      </c>
      <c r="B25" s="492">
        <v>24</v>
      </c>
      <c r="C25" s="493" t="s">
        <v>262</v>
      </c>
      <c r="D25" s="494" t="s">
        <v>1141</v>
      </c>
      <c r="E25" s="495" t="s">
        <v>1142</v>
      </c>
      <c r="F25" s="496" t="s">
        <v>1</v>
      </c>
      <c r="G25" s="497" t="s">
        <v>1143</v>
      </c>
      <c r="H25" s="498" t="s">
        <v>1469</v>
      </c>
      <c r="I25" s="499" t="s">
        <v>1013</v>
      </c>
      <c r="J25" s="500" t="s">
        <v>1144</v>
      </c>
      <c r="K25" s="501" t="s">
        <v>960</v>
      </c>
      <c r="L25" s="502" t="s">
        <v>1145</v>
      </c>
      <c r="M25" s="233"/>
      <c r="N25" s="227"/>
      <c r="O25" s="168"/>
    </row>
    <row r="26" spans="1:15" x14ac:dyDescent="0.25">
      <c r="A26" t="s">
        <v>1560</v>
      </c>
      <c r="B26" s="503">
        <v>25</v>
      </c>
      <c r="C26" s="504" t="s">
        <v>1146</v>
      </c>
      <c r="D26" s="505" t="s">
        <v>1147</v>
      </c>
      <c r="E26" s="506" t="s">
        <v>1142</v>
      </c>
      <c r="F26" s="507" t="s">
        <v>1</v>
      </c>
      <c r="G26" s="508" t="s">
        <v>1148</v>
      </c>
      <c r="H26" s="509" t="s">
        <v>1469</v>
      </c>
      <c r="I26" s="510" t="s">
        <v>1013</v>
      </c>
      <c r="J26" s="511" t="s">
        <v>1149</v>
      </c>
      <c r="K26" s="512" t="s">
        <v>960</v>
      </c>
      <c r="L26" s="513" t="s">
        <v>1150</v>
      </c>
      <c r="M26" s="233"/>
      <c r="N26" s="227"/>
      <c r="O26" s="168"/>
    </row>
    <row r="27" spans="1:15" x14ac:dyDescent="0.25">
      <c r="A27" t="s">
        <v>1560</v>
      </c>
      <c r="B27" s="514">
        <v>26</v>
      </c>
      <c r="C27" s="515" t="s">
        <v>50</v>
      </c>
      <c r="D27" s="516" t="s">
        <v>51</v>
      </c>
      <c r="E27" s="517" t="s">
        <v>52</v>
      </c>
      <c r="F27" s="518" t="s">
        <v>43</v>
      </c>
      <c r="G27" s="519" t="s">
        <v>1085</v>
      </c>
      <c r="H27" s="520" t="s">
        <v>1469</v>
      </c>
      <c r="I27" s="521" t="s">
        <v>1013</v>
      </c>
      <c r="J27" s="522" t="s">
        <v>1086</v>
      </c>
      <c r="K27" s="523" t="s">
        <v>960</v>
      </c>
      <c r="L27" s="524" t="s">
        <v>1087</v>
      </c>
      <c r="M27" s="233"/>
      <c r="N27" s="227"/>
      <c r="O27" s="168"/>
    </row>
    <row r="28" spans="1:15" x14ac:dyDescent="0.25">
      <c r="A28" t="s">
        <v>1560</v>
      </c>
      <c r="B28" s="525">
        <v>27</v>
      </c>
      <c r="C28" s="526" t="s">
        <v>1088</v>
      </c>
      <c r="D28" s="527" t="s">
        <v>1089</v>
      </c>
      <c r="E28" s="528" t="s">
        <v>1090</v>
      </c>
      <c r="F28" s="529" t="s">
        <v>971</v>
      </c>
      <c r="G28" s="530" t="s">
        <v>1091</v>
      </c>
      <c r="H28" s="531" t="s">
        <v>960</v>
      </c>
      <c r="I28" s="532" t="s">
        <v>1013</v>
      </c>
      <c r="J28" s="533" t="s">
        <v>1092</v>
      </c>
      <c r="K28" s="534" t="s">
        <v>960</v>
      </c>
      <c r="L28" s="535" t="s">
        <v>1093</v>
      </c>
      <c r="M28" s="233"/>
      <c r="N28" s="227"/>
      <c r="O28" s="168"/>
    </row>
    <row r="29" spans="1:15" x14ac:dyDescent="0.25">
      <c r="A29" t="s">
        <v>1560</v>
      </c>
      <c r="B29" s="536">
        <v>28</v>
      </c>
      <c r="C29" s="537" t="s">
        <v>196</v>
      </c>
      <c r="D29" s="538" t="s">
        <v>104</v>
      </c>
      <c r="E29" s="539" t="s">
        <v>197</v>
      </c>
      <c r="F29" s="540" t="s">
        <v>198</v>
      </c>
      <c r="G29" s="541" t="s">
        <v>1107</v>
      </c>
      <c r="H29" s="542" t="s">
        <v>1469</v>
      </c>
      <c r="I29" s="543" t="s">
        <v>1013</v>
      </c>
      <c r="J29" s="544" t="s">
        <v>1108</v>
      </c>
      <c r="K29" s="545" t="s">
        <v>960</v>
      </c>
      <c r="L29" s="546" t="s">
        <v>1109</v>
      </c>
      <c r="M29" s="233"/>
      <c r="N29" s="227"/>
      <c r="O29" s="168"/>
    </row>
    <row r="30" spans="1:15" x14ac:dyDescent="0.25">
      <c r="A30" t="s">
        <v>1560</v>
      </c>
      <c r="B30" s="547">
        <v>29</v>
      </c>
      <c r="C30" s="548" t="s">
        <v>1110</v>
      </c>
      <c r="D30" s="549" t="s">
        <v>408</v>
      </c>
      <c r="E30" s="550" t="s">
        <v>1111</v>
      </c>
      <c r="F30" s="551" t="s">
        <v>912</v>
      </c>
      <c r="G30" s="552" t="s">
        <v>1112</v>
      </c>
      <c r="H30" s="553" t="s">
        <v>1469</v>
      </c>
      <c r="I30" s="554" t="s">
        <v>1013</v>
      </c>
      <c r="J30" s="555" t="s">
        <v>1113</v>
      </c>
      <c r="K30" s="556" t="s">
        <v>960</v>
      </c>
      <c r="L30" s="557" t="s">
        <v>1114</v>
      </c>
      <c r="M30" s="233"/>
      <c r="N30" s="227"/>
      <c r="O30" s="168"/>
    </row>
    <row r="31" spans="1:15" x14ac:dyDescent="0.25">
      <c r="A31" t="s">
        <v>1560</v>
      </c>
      <c r="B31" s="558">
        <v>30</v>
      </c>
      <c r="C31" s="559" t="s">
        <v>1072</v>
      </c>
      <c r="D31" s="560" t="s">
        <v>1073</v>
      </c>
      <c r="E31" s="561" t="s">
        <v>122</v>
      </c>
      <c r="F31" s="562" t="s">
        <v>43</v>
      </c>
      <c r="G31" s="563" t="s">
        <v>221</v>
      </c>
      <c r="H31" s="564" t="s">
        <v>1131</v>
      </c>
      <c r="I31" s="565" t="s">
        <v>3</v>
      </c>
      <c r="J31" s="566" t="s">
        <v>222</v>
      </c>
      <c r="K31" s="567" t="s">
        <v>53</v>
      </c>
      <c r="L31" s="568" t="s">
        <v>1074</v>
      </c>
      <c r="M31" s="233"/>
      <c r="N31" s="227"/>
      <c r="O31" s="168"/>
    </row>
    <row r="32" spans="1:15" x14ac:dyDescent="0.25">
      <c r="A32" t="s">
        <v>1560</v>
      </c>
      <c r="B32" s="569">
        <v>31</v>
      </c>
      <c r="C32" s="570" t="s">
        <v>190</v>
      </c>
      <c r="D32" s="571" t="s">
        <v>191</v>
      </c>
      <c r="E32" s="572" t="s">
        <v>192</v>
      </c>
      <c r="F32" s="573" t="s">
        <v>28</v>
      </c>
      <c r="G32" s="574" t="s">
        <v>193</v>
      </c>
      <c r="H32" s="575" t="s">
        <v>1019</v>
      </c>
      <c r="I32" s="576" t="s">
        <v>30</v>
      </c>
      <c r="J32" s="577" t="s">
        <v>194</v>
      </c>
      <c r="K32" s="578" t="s">
        <v>32</v>
      </c>
      <c r="L32" s="579" t="s">
        <v>1081</v>
      </c>
      <c r="M32" s="233"/>
      <c r="N32" s="227"/>
      <c r="O32" s="168"/>
    </row>
    <row r="33" spans="1:15" x14ac:dyDescent="0.25">
      <c r="A33" t="s">
        <v>1560</v>
      </c>
      <c r="B33" s="580">
        <v>32</v>
      </c>
      <c r="C33" s="581" t="s">
        <v>71</v>
      </c>
      <c r="D33" s="582" t="s">
        <v>72</v>
      </c>
      <c r="E33" s="583" t="s">
        <v>73</v>
      </c>
      <c r="F33" s="584" t="s">
        <v>28</v>
      </c>
      <c r="G33" s="585" t="s">
        <v>74</v>
      </c>
      <c r="H33" s="586" t="s">
        <v>1019</v>
      </c>
      <c r="I33" s="587" t="s">
        <v>30</v>
      </c>
      <c r="J33" s="588" t="s">
        <v>75</v>
      </c>
      <c r="K33" s="589" t="s">
        <v>32</v>
      </c>
      <c r="L33" s="590" t="s">
        <v>1058</v>
      </c>
      <c r="M33" s="233"/>
      <c r="N33" s="227"/>
      <c r="O33" s="168"/>
    </row>
    <row r="34" spans="1:15" x14ac:dyDescent="0.25">
      <c r="A34" t="s">
        <v>1560</v>
      </c>
      <c r="B34" s="591">
        <v>33</v>
      </c>
      <c r="C34" s="592" t="s">
        <v>273</v>
      </c>
      <c r="D34" s="593" t="s">
        <v>274</v>
      </c>
      <c r="E34" s="594" t="s">
        <v>0</v>
      </c>
      <c r="F34" s="595" t="s">
        <v>1</v>
      </c>
      <c r="G34" s="596" t="s">
        <v>275</v>
      </c>
      <c r="H34" s="597" t="s">
        <v>1019</v>
      </c>
      <c r="I34" s="598" t="s">
        <v>3</v>
      </c>
      <c r="J34" s="599" t="s">
        <v>276</v>
      </c>
      <c r="K34" s="600" t="s">
        <v>53</v>
      </c>
      <c r="L34" s="601" t="s">
        <v>1069</v>
      </c>
      <c r="M34" s="233"/>
      <c r="N34" s="227"/>
      <c r="O34" s="168"/>
    </row>
    <row r="35" spans="1:15" x14ac:dyDescent="0.25">
      <c r="A35" t="s">
        <v>1560</v>
      </c>
      <c r="B35" s="602">
        <v>34</v>
      </c>
      <c r="C35" s="603" t="s">
        <v>766</v>
      </c>
      <c r="D35" s="604" t="s">
        <v>767</v>
      </c>
      <c r="E35" s="605" t="s">
        <v>577</v>
      </c>
      <c r="F35" s="606" t="s">
        <v>7</v>
      </c>
      <c r="G35" s="607" t="s">
        <v>1040</v>
      </c>
      <c r="H35" s="608" t="s">
        <v>1050</v>
      </c>
      <c r="I35" s="609" t="s">
        <v>781</v>
      </c>
      <c r="J35" s="610" t="s">
        <v>1042</v>
      </c>
      <c r="K35" s="611" t="s">
        <v>1043</v>
      </c>
      <c r="L35" s="612" t="s">
        <v>1044</v>
      </c>
      <c r="M35" s="233"/>
      <c r="N35" s="227"/>
      <c r="O35" s="168"/>
    </row>
    <row r="36" spans="1:15" x14ac:dyDescent="0.25">
      <c r="A36" t="s">
        <v>1560</v>
      </c>
      <c r="B36" s="613">
        <v>35</v>
      </c>
      <c r="C36" s="614" t="s">
        <v>145</v>
      </c>
      <c r="D36" s="615" t="s">
        <v>97</v>
      </c>
      <c r="E36" s="616" t="s">
        <v>1046</v>
      </c>
      <c r="F36" s="617" t="s">
        <v>1</v>
      </c>
      <c r="G36" s="618" t="s">
        <v>147</v>
      </c>
      <c r="H36" s="619" t="s">
        <v>1019</v>
      </c>
      <c r="I36" s="620" t="s">
        <v>3</v>
      </c>
      <c r="J36" s="621" t="s">
        <v>148</v>
      </c>
      <c r="K36" s="622" t="s">
        <v>53</v>
      </c>
      <c r="L36" s="623" t="s">
        <v>1047</v>
      </c>
      <c r="M36" s="233"/>
      <c r="N36" s="227"/>
      <c r="O36" s="168"/>
    </row>
    <row r="37" spans="1:15" x14ac:dyDescent="0.25">
      <c r="A37" t="s">
        <v>1560</v>
      </c>
      <c r="B37" s="624">
        <v>36</v>
      </c>
      <c r="C37" s="625" t="s">
        <v>803</v>
      </c>
      <c r="D37" s="626" t="s">
        <v>804</v>
      </c>
      <c r="E37" s="627" t="s">
        <v>17</v>
      </c>
      <c r="F37" s="628" t="s">
        <v>7</v>
      </c>
      <c r="G37" s="629" t="s">
        <v>805</v>
      </c>
      <c r="H37" s="630" t="s">
        <v>1469</v>
      </c>
      <c r="I37" s="631" t="s">
        <v>5</v>
      </c>
      <c r="J37" s="632" t="s">
        <v>806</v>
      </c>
      <c r="K37" s="633" t="s">
        <v>6</v>
      </c>
      <c r="L37" s="634" t="s">
        <v>996</v>
      </c>
      <c r="M37" s="233"/>
      <c r="N37" s="227"/>
      <c r="O37" s="168"/>
    </row>
    <row r="38" spans="1:15" x14ac:dyDescent="0.25">
      <c r="A38" t="s">
        <v>1560</v>
      </c>
      <c r="B38" s="635">
        <v>37</v>
      </c>
      <c r="C38" s="636" t="s">
        <v>982</v>
      </c>
      <c r="D38" s="637" t="s">
        <v>292</v>
      </c>
      <c r="E38" s="638" t="s">
        <v>462</v>
      </c>
      <c r="F38" s="639" t="s">
        <v>1</v>
      </c>
      <c r="G38" s="640" t="s">
        <v>422</v>
      </c>
      <c r="H38" s="641" t="s">
        <v>1019</v>
      </c>
      <c r="I38" s="642" t="s">
        <v>3</v>
      </c>
      <c r="J38" s="643" t="s">
        <v>423</v>
      </c>
      <c r="K38" s="644" t="s">
        <v>2</v>
      </c>
      <c r="L38" s="645" t="s">
        <v>983</v>
      </c>
      <c r="M38" s="233"/>
      <c r="N38" s="227"/>
      <c r="O38" s="168"/>
    </row>
    <row r="39" spans="1:15" x14ac:dyDescent="0.25">
      <c r="A39" t="s">
        <v>1560</v>
      </c>
      <c r="B39" s="646">
        <v>38</v>
      </c>
      <c r="C39" s="647" t="s">
        <v>64</v>
      </c>
      <c r="D39" s="648" t="s">
        <v>65</v>
      </c>
      <c r="E39" s="649" t="s">
        <v>66</v>
      </c>
      <c r="F39" s="650" t="s">
        <v>1</v>
      </c>
      <c r="G39" s="651" t="s">
        <v>67</v>
      </c>
      <c r="H39" s="652" t="s">
        <v>1019</v>
      </c>
      <c r="I39" s="653" t="s">
        <v>30</v>
      </c>
      <c r="J39" s="654" t="s">
        <v>68</v>
      </c>
      <c r="K39" s="655" t="s">
        <v>32</v>
      </c>
      <c r="L39" s="656" t="s">
        <v>959</v>
      </c>
      <c r="M39" s="233"/>
      <c r="N39" s="227"/>
      <c r="O39" s="168"/>
    </row>
    <row r="40" spans="1:15" x14ac:dyDescent="0.25">
      <c r="A40" t="s">
        <v>1560</v>
      </c>
      <c r="B40" s="657">
        <v>39</v>
      </c>
      <c r="C40" s="658" t="s">
        <v>242</v>
      </c>
      <c r="D40" s="659" t="s">
        <v>243</v>
      </c>
      <c r="E40" s="660" t="s">
        <v>957</v>
      </c>
      <c r="F40" s="661" t="s">
        <v>43</v>
      </c>
      <c r="G40" s="662" t="s">
        <v>244</v>
      </c>
      <c r="H40" s="663" t="s">
        <v>1019</v>
      </c>
      <c r="I40" s="664" t="s">
        <v>3</v>
      </c>
      <c r="J40" s="665" t="s">
        <v>245</v>
      </c>
      <c r="K40" s="666" t="s">
        <v>125</v>
      </c>
      <c r="L40" s="667" t="s">
        <v>958</v>
      </c>
      <c r="M40" s="233"/>
      <c r="N40" s="227"/>
      <c r="O40" s="168"/>
    </row>
    <row r="41" spans="1:15" x14ac:dyDescent="0.25">
      <c r="A41" t="s">
        <v>1560</v>
      </c>
      <c r="B41" s="668">
        <v>40</v>
      </c>
      <c r="C41" s="669" t="s">
        <v>322</v>
      </c>
      <c r="D41" s="670" t="s">
        <v>323</v>
      </c>
      <c r="E41" s="671" t="s">
        <v>66</v>
      </c>
      <c r="F41" s="672" t="s">
        <v>1</v>
      </c>
      <c r="G41" s="673" t="s">
        <v>324</v>
      </c>
      <c r="H41" s="674" t="s">
        <v>1019</v>
      </c>
      <c r="I41" s="675" t="s">
        <v>287</v>
      </c>
      <c r="J41" s="676" t="s">
        <v>325</v>
      </c>
      <c r="K41" s="677" t="s">
        <v>289</v>
      </c>
      <c r="L41" s="678" t="s">
        <v>956</v>
      </c>
      <c r="M41" s="233"/>
      <c r="N41" s="227"/>
      <c r="O41" s="168"/>
    </row>
    <row r="42" spans="1:15" x14ac:dyDescent="0.25">
      <c r="A42" t="s">
        <v>1560</v>
      </c>
      <c r="B42" s="679">
        <v>41</v>
      </c>
      <c r="C42" s="680" t="s">
        <v>49</v>
      </c>
      <c r="D42" s="681" t="s">
        <v>97</v>
      </c>
      <c r="E42" s="682" t="s">
        <v>66</v>
      </c>
      <c r="F42" s="683" t="s">
        <v>1</v>
      </c>
      <c r="G42" s="684" t="s">
        <v>391</v>
      </c>
      <c r="H42" s="685" t="s">
        <v>1019</v>
      </c>
      <c r="I42" s="686" t="s">
        <v>294</v>
      </c>
      <c r="J42" s="687" t="s">
        <v>392</v>
      </c>
      <c r="K42" s="688" t="s">
        <v>289</v>
      </c>
      <c r="L42" s="689" t="s">
        <v>921</v>
      </c>
      <c r="M42" s="233"/>
      <c r="N42" s="227"/>
      <c r="O42" s="168"/>
    </row>
    <row r="43" spans="1:15" x14ac:dyDescent="0.25">
      <c r="A43" t="s">
        <v>1560</v>
      </c>
      <c r="B43" s="690">
        <v>42</v>
      </c>
      <c r="C43" s="691" t="s">
        <v>361</v>
      </c>
      <c r="D43" s="692" t="s">
        <v>362</v>
      </c>
      <c r="E43" s="693" t="s">
        <v>0</v>
      </c>
      <c r="F43" s="694" t="s">
        <v>1</v>
      </c>
      <c r="G43" s="695" t="s">
        <v>886</v>
      </c>
      <c r="H43" s="696" t="s">
        <v>1019</v>
      </c>
      <c r="I43" s="697" t="s">
        <v>3</v>
      </c>
      <c r="J43" s="698" t="s">
        <v>861</v>
      </c>
      <c r="K43" s="699" t="s">
        <v>516</v>
      </c>
      <c r="L43" s="700" t="s">
        <v>896</v>
      </c>
      <c r="M43" s="233"/>
      <c r="N43" s="227"/>
      <c r="O43" s="168"/>
    </row>
    <row r="44" spans="1:15" x14ac:dyDescent="0.25">
      <c r="A44" t="s">
        <v>1560</v>
      </c>
      <c r="B44" s="701">
        <v>43</v>
      </c>
      <c r="C44" s="702" t="s">
        <v>845</v>
      </c>
      <c r="D44" s="703" t="s">
        <v>846</v>
      </c>
      <c r="E44" s="704" t="s">
        <v>27</v>
      </c>
      <c r="F44" s="705" t="s">
        <v>28</v>
      </c>
      <c r="G44" s="706" t="s">
        <v>847</v>
      </c>
      <c r="H44" s="707" t="s">
        <v>1019</v>
      </c>
      <c r="I44" s="708" t="s">
        <v>294</v>
      </c>
      <c r="J44" s="709" t="s">
        <v>848</v>
      </c>
      <c r="K44" s="710" t="s">
        <v>289</v>
      </c>
      <c r="L44" s="711" t="s">
        <v>849</v>
      </c>
      <c r="M44" s="233"/>
      <c r="N44" s="227"/>
      <c r="O44" s="168"/>
    </row>
    <row r="45" spans="1:15" x14ac:dyDescent="0.25">
      <c r="A45" t="s">
        <v>1560</v>
      </c>
      <c r="B45" s="712">
        <v>44</v>
      </c>
      <c r="C45" s="713" t="s">
        <v>766</v>
      </c>
      <c r="D45" s="714" t="s">
        <v>767</v>
      </c>
      <c r="E45" s="715" t="s">
        <v>577</v>
      </c>
      <c r="F45" s="716" t="s">
        <v>7</v>
      </c>
      <c r="G45" s="717" t="s">
        <v>768</v>
      </c>
      <c r="H45" s="718" t="s">
        <v>1469</v>
      </c>
      <c r="I45" s="719" t="s">
        <v>8</v>
      </c>
      <c r="J45" s="720" t="s">
        <v>769</v>
      </c>
      <c r="K45" s="721" t="s">
        <v>9</v>
      </c>
      <c r="L45" s="722" t="s">
        <v>770</v>
      </c>
      <c r="M45" s="233"/>
      <c r="N45" s="227"/>
      <c r="O45" s="168"/>
    </row>
    <row r="46" spans="1:15" x14ac:dyDescent="0.25">
      <c r="A46" t="s">
        <v>1560</v>
      </c>
      <c r="B46" s="723">
        <v>45</v>
      </c>
      <c r="C46" s="724" t="s">
        <v>530</v>
      </c>
      <c r="D46" s="725" t="s">
        <v>531</v>
      </c>
      <c r="E46" s="726" t="s">
        <v>36</v>
      </c>
      <c r="F46" s="727" t="s">
        <v>1</v>
      </c>
      <c r="G46" s="728" t="s">
        <v>532</v>
      </c>
      <c r="H46" s="729" t="s">
        <v>1019</v>
      </c>
      <c r="I46" s="730" t="s">
        <v>294</v>
      </c>
      <c r="J46" s="731" t="s">
        <v>533</v>
      </c>
      <c r="K46" s="732" t="s">
        <v>516</v>
      </c>
      <c r="L46" s="733" t="s">
        <v>764</v>
      </c>
      <c r="M46" s="233"/>
      <c r="N46" s="227"/>
      <c r="O46" s="168"/>
    </row>
    <row r="47" spans="1:15" x14ac:dyDescent="0.25">
      <c r="A47" t="s">
        <v>1560</v>
      </c>
      <c r="B47" s="734">
        <v>46</v>
      </c>
      <c r="C47" s="735" t="s">
        <v>651</v>
      </c>
      <c r="D47" s="736" t="s">
        <v>652</v>
      </c>
      <c r="E47" s="737" t="s">
        <v>653</v>
      </c>
      <c r="F47" s="738" t="s">
        <v>1</v>
      </c>
      <c r="G47" s="739" t="s">
        <v>654</v>
      </c>
      <c r="H47" s="740" t="s">
        <v>1019</v>
      </c>
      <c r="I47" s="741" t="s">
        <v>294</v>
      </c>
      <c r="J47" s="742" t="s">
        <v>655</v>
      </c>
      <c r="K47" s="743" t="s">
        <v>289</v>
      </c>
      <c r="L47" s="744" t="s">
        <v>656</v>
      </c>
      <c r="M47" s="233"/>
      <c r="N47" s="227"/>
      <c r="O47" s="168"/>
    </row>
    <row r="48" spans="1:15" x14ac:dyDescent="0.25">
      <c r="A48" t="s">
        <v>1560</v>
      </c>
      <c r="B48" s="745">
        <v>47</v>
      </c>
      <c r="C48" s="746" t="s">
        <v>425</v>
      </c>
      <c r="D48" s="747" t="s">
        <v>426</v>
      </c>
      <c r="E48" s="748" t="s">
        <v>427</v>
      </c>
      <c r="F48" s="749" t="s">
        <v>28</v>
      </c>
      <c r="G48" s="750" t="s">
        <v>428</v>
      </c>
      <c r="H48" s="751" t="s">
        <v>1019</v>
      </c>
      <c r="I48" s="752" t="s">
        <v>287</v>
      </c>
      <c r="J48" s="753" t="s">
        <v>429</v>
      </c>
      <c r="K48" s="754" t="s">
        <v>289</v>
      </c>
      <c r="L48" s="755" t="s">
        <v>659</v>
      </c>
      <c r="M48" s="233"/>
      <c r="N48" s="227"/>
      <c r="O48" s="168"/>
    </row>
    <row r="49" spans="1:15" x14ac:dyDescent="0.25">
      <c r="A49" t="s">
        <v>1560</v>
      </c>
      <c r="B49" s="756">
        <v>48</v>
      </c>
      <c r="C49" s="757" t="s">
        <v>608</v>
      </c>
      <c r="D49" s="758" t="s">
        <v>378</v>
      </c>
      <c r="E49" s="759" t="s">
        <v>27</v>
      </c>
      <c r="F49" s="760" t="s">
        <v>28</v>
      </c>
      <c r="G49" s="761" t="s">
        <v>609</v>
      </c>
      <c r="H49" s="762" t="s">
        <v>1019</v>
      </c>
      <c r="I49" s="763" t="s">
        <v>294</v>
      </c>
      <c r="J49" s="764" t="s">
        <v>610</v>
      </c>
      <c r="K49" s="765" t="s">
        <v>289</v>
      </c>
      <c r="L49" s="766" t="s">
        <v>663</v>
      </c>
      <c r="M49" s="233"/>
      <c r="N49" s="227"/>
      <c r="O49" s="168"/>
    </row>
    <row r="50" spans="1:15" x14ac:dyDescent="0.25">
      <c r="A50" t="s">
        <v>1560</v>
      </c>
      <c r="B50" s="767">
        <v>49</v>
      </c>
      <c r="C50" s="768" t="s">
        <v>1467</v>
      </c>
      <c r="D50" s="769" t="s">
        <v>378</v>
      </c>
      <c r="E50" s="235" t="s">
        <v>0</v>
      </c>
      <c r="F50" s="235" t="s">
        <v>1</v>
      </c>
      <c r="G50" s="770" t="s">
        <v>572</v>
      </c>
      <c r="H50" s="771" t="s">
        <v>1019</v>
      </c>
      <c r="I50" s="772" t="s">
        <v>287</v>
      </c>
      <c r="J50" s="773" t="s">
        <v>573</v>
      </c>
      <c r="K50" s="774" t="s">
        <v>289</v>
      </c>
      <c r="L50" s="775" t="s">
        <v>665</v>
      </c>
      <c r="M50" s="233"/>
      <c r="N50" s="227"/>
      <c r="O50" s="168"/>
    </row>
    <row r="51" spans="1:15" x14ac:dyDescent="0.25">
      <c r="A51" t="s">
        <v>1560</v>
      </c>
      <c r="B51" s="776">
        <v>50</v>
      </c>
      <c r="C51" s="777" t="s">
        <v>590</v>
      </c>
      <c r="D51" s="778" t="s">
        <v>591</v>
      </c>
      <c r="E51" s="779" t="s">
        <v>592</v>
      </c>
      <c r="F51" s="780" t="s">
        <v>43</v>
      </c>
      <c r="G51" s="781" t="s">
        <v>593</v>
      </c>
      <c r="H51" s="782" t="s">
        <v>1131</v>
      </c>
      <c r="I51" s="783" t="s">
        <v>30</v>
      </c>
      <c r="J51" s="784" t="s">
        <v>594</v>
      </c>
      <c r="K51" s="785" t="s">
        <v>32</v>
      </c>
      <c r="L51" s="786" t="s">
        <v>669</v>
      </c>
      <c r="M51" s="233"/>
      <c r="N51" s="227"/>
      <c r="O51" s="168"/>
    </row>
    <row r="52" spans="1:15" x14ac:dyDescent="0.25">
      <c r="A52" t="s">
        <v>1560</v>
      </c>
      <c r="B52" s="787">
        <v>51</v>
      </c>
      <c r="C52" s="788" t="s">
        <v>566</v>
      </c>
      <c r="D52" s="789" t="s">
        <v>556</v>
      </c>
      <c r="E52" s="790" t="s">
        <v>0</v>
      </c>
      <c r="F52" s="791" t="s">
        <v>1</v>
      </c>
      <c r="G52" s="792" t="s">
        <v>557</v>
      </c>
      <c r="H52" s="793" t="s">
        <v>1019</v>
      </c>
      <c r="I52" s="794" t="s">
        <v>287</v>
      </c>
      <c r="J52" s="795" t="s">
        <v>558</v>
      </c>
      <c r="K52" s="796" t="s">
        <v>289</v>
      </c>
      <c r="L52" s="797" t="s">
        <v>673</v>
      </c>
      <c r="M52" s="233"/>
      <c r="N52" s="227"/>
      <c r="O52" s="168"/>
    </row>
    <row r="53" spans="1:15" x14ac:dyDescent="0.25">
      <c r="A53" t="s">
        <v>1560</v>
      </c>
      <c r="B53" s="798">
        <v>52</v>
      </c>
      <c r="C53" s="799" t="s">
        <v>1468</v>
      </c>
      <c r="D53" s="800" t="s">
        <v>97</v>
      </c>
      <c r="E53" s="235" t="s">
        <v>313</v>
      </c>
      <c r="F53" s="235" t="s">
        <v>43</v>
      </c>
      <c r="G53" s="801" t="s">
        <v>540</v>
      </c>
      <c r="H53" s="802" t="s">
        <v>1019</v>
      </c>
      <c r="I53" s="803" t="s">
        <v>294</v>
      </c>
      <c r="J53" s="804" t="s">
        <v>541</v>
      </c>
      <c r="K53" s="805" t="s">
        <v>289</v>
      </c>
      <c r="L53" s="806" t="s">
        <v>677</v>
      </c>
      <c r="M53" s="233"/>
      <c r="N53" s="227"/>
      <c r="O53" s="168"/>
    </row>
    <row r="54" spans="1:15" x14ac:dyDescent="0.25">
      <c r="A54" t="s">
        <v>1560</v>
      </c>
      <c r="B54" s="807">
        <v>53</v>
      </c>
      <c r="C54" s="808" t="s">
        <v>291</v>
      </c>
      <c r="D54" s="809" t="s">
        <v>292</v>
      </c>
      <c r="E54" s="810" t="s">
        <v>0</v>
      </c>
      <c r="F54" s="811" t="s">
        <v>1</v>
      </c>
      <c r="G54" s="812" t="s">
        <v>293</v>
      </c>
      <c r="H54" s="813" t="s">
        <v>1019</v>
      </c>
      <c r="I54" s="814" t="s">
        <v>294</v>
      </c>
      <c r="J54" s="815" t="s">
        <v>295</v>
      </c>
      <c r="K54" s="816" t="s">
        <v>289</v>
      </c>
      <c r="L54" s="817" t="s">
        <v>679</v>
      </c>
      <c r="M54" s="233"/>
      <c r="N54" s="227"/>
      <c r="O54" s="168"/>
    </row>
    <row r="55" spans="1:15" x14ac:dyDescent="0.25">
      <c r="A55" t="s">
        <v>1560</v>
      </c>
      <c r="B55" s="818">
        <v>54</v>
      </c>
      <c r="C55" s="819" t="s">
        <v>311</v>
      </c>
      <c r="D55" s="820" t="s">
        <v>312</v>
      </c>
      <c r="E55" s="821" t="s">
        <v>313</v>
      </c>
      <c r="F55" s="822" t="s">
        <v>43</v>
      </c>
      <c r="G55" s="823" t="s">
        <v>314</v>
      </c>
      <c r="H55" s="824" t="s">
        <v>1019</v>
      </c>
      <c r="I55" s="825" t="s">
        <v>294</v>
      </c>
      <c r="J55" s="826" t="s">
        <v>315</v>
      </c>
      <c r="K55" s="827" t="s">
        <v>289</v>
      </c>
      <c r="L55" s="828" t="s">
        <v>683</v>
      </c>
      <c r="M55" s="233"/>
      <c r="N55" s="227"/>
      <c r="O55" s="168"/>
    </row>
    <row r="56" spans="1:15" x14ac:dyDescent="0.25">
      <c r="A56" t="s">
        <v>1560</v>
      </c>
      <c r="B56" s="829">
        <v>55</v>
      </c>
      <c r="C56" s="830" t="s">
        <v>317</v>
      </c>
      <c r="D56" s="831" t="s">
        <v>279</v>
      </c>
      <c r="E56" s="832" t="s">
        <v>318</v>
      </c>
      <c r="F56" s="833" t="s">
        <v>28</v>
      </c>
      <c r="G56" s="834" t="s">
        <v>319</v>
      </c>
      <c r="H56" s="835" t="s">
        <v>1019</v>
      </c>
      <c r="I56" s="836" t="s">
        <v>287</v>
      </c>
      <c r="J56" s="837" t="s">
        <v>320</v>
      </c>
      <c r="K56" s="838" t="s">
        <v>289</v>
      </c>
      <c r="L56" s="839" t="s">
        <v>758</v>
      </c>
      <c r="M56" s="233"/>
      <c r="N56" s="227"/>
      <c r="O56" s="168"/>
    </row>
    <row r="57" spans="1:15" x14ac:dyDescent="0.25">
      <c r="A57" t="s">
        <v>1560</v>
      </c>
      <c r="B57" s="840">
        <v>56</v>
      </c>
      <c r="C57" s="841" t="s">
        <v>333</v>
      </c>
      <c r="D57" s="842" t="s">
        <v>334</v>
      </c>
      <c r="E57" s="843" t="s">
        <v>335</v>
      </c>
      <c r="F57" s="844" t="s">
        <v>48</v>
      </c>
      <c r="G57" s="845" t="s">
        <v>336</v>
      </c>
      <c r="H57" s="846" t="s">
        <v>666</v>
      </c>
      <c r="I57" s="847" t="s">
        <v>287</v>
      </c>
      <c r="J57" s="848" t="s">
        <v>337</v>
      </c>
      <c r="K57" s="849" t="s">
        <v>289</v>
      </c>
      <c r="L57" s="850" t="s">
        <v>686</v>
      </c>
      <c r="M57" s="233"/>
      <c r="N57" s="227"/>
      <c r="O57" s="168"/>
    </row>
    <row r="58" spans="1:15" x14ac:dyDescent="0.25">
      <c r="A58" t="s">
        <v>1560</v>
      </c>
      <c r="B58" s="851">
        <v>57</v>
      </c>
      <c r="C58" s="852" t="s">
        <v>238</v>
      </c>
      <c r="D58" s="853" t="s">
        <v>239</v>
      </c>
      <c r="E58" s="854" t="s">
        <v>0</v>
      </c>
      <c r="F58" s="855" t="s">
        <v>1</v>
      </c>
      <c r="G58" s="856" t="s">
        <v>240</v>
      </c>
      <c r="H58" s="857" t="s">
        <v>1019</v>
      </c>
      <c r="I58" s="858" t="s">
        <v>3</v>
      </c>
      <c r="J58" s="859" t="s">
        <v>241</v>
      </c>
      <c r="K58" s="860" t="s">
        <v>53</v>
      </c>
      <c r="L58" s="861" t="s">
        <v>691</v>
      </c>
      <c r="M58" s="233"/>
      <c r="N58" s="227"/>
      <c r="O58" s="168"/>
    </row>
    <row r="59" spans="1:15" x14ac:dyDescent="0.25">
      <c r="A59" t="s">
        <v>1560</v>
      </c>
      <c r="B59" s="862">
        <v>58</v>
      </c>
      <c r="C59" s="863" t="s">
        <v>137</v>
      </c>
      <c r="D59" s="864" t="s">
        <v>138</v>
      </c>
      <c r="E59" s="865" t="s">
        <v>0</v>
      </c>
      <c r="F59" s="866" t="s">
        <v>1</v>
      </c>
      <c r="G59" s="867" t="s">
        <v>139</v>
      </c>
      <c r="H59" s="868" t="s">
        <v>1019</v>
      </c>
      <c r="I59" s="869" t="s">
        <v>3</v>
      </c>
      <c r="J59" s="870" t="s">
        <v>140</v>
      </c>
      <c r="K59" s="871" t="s">
        <v>53</v>
      </c>
      <c r="L59" s="872" t="s">
        <v>699</v>
      </c>
      <c r="M59" s="233"/>
      <c r="N59" s="227"/>
      <c r="O59" s="168"/>
    </row>
    <row r="60" spans="1:15" x14ac:dyDescent="0.25">
      <c r="A60" t="s">
        <v>1560</v>
      </c>
      <c r="B60" s="873">
        <v>59</v>
      </c>
      <c r="C60" s="874" t="s">
        <v>262</v>
      </c>
      <c r="D60" s="875" t="s">
        <v>399</v>
      </c>
      <c r="E60" s="876" t="s">
        <v>0</v>
      </c>
      <c r="F60" s="877" t="s">
        <v>1</v>
      </c>
      <c r="G60" s="878" t="s">
        <v>400</v>
      </c>
      <c r="H60" s="879" t="s">
        <v>1019</v>
      </c>
      <c r="I60" s="880" t="s">
        <v>294</v>
      </c>
      <c r="J60" s="881" t="s">
        <v>401</v>
      </c>
      <c r="K60" s="882" t="s">
        <v>289</v>
      </c>
      <c r="L60" s="883" t="s">
        <v>700</v>
      </c>
      <c r="M60" s="233"/>
      <c r="N60" s="227"/>
      <c r="O60" s="168"/>
    </row>
    <row r="61" spans="1:15" x14ac:dyDescent="0.25">
      <c r="A61" t="s">
        <v>1560</v>
      </c>
      <c r="B61" s="884">
        <v>60</v>
      </c>
      <c r="C61" s="885" t="s">
        <v>403</v>
      </c>
      <c r="D61" s="886" t="s">
        <v>60</v>
      </c>
      <c r="E61" s="887" t="s">
        <v>27</v>
      </c>
      <c r="F61" s="888" t="s">
        <v>28</v>
      </c>
      <c r="G61" s="889" t="s">
        <v>404</v>
      </c>
      <c r="H61" s="890" t="s">
        <v>1019</v>
      </c>
      <c r="I61" s="891" t="s">
        <v>287</v>
      </c>
      <c r="J61" s="892" t="s">
        <v>405</v>
      </c>
      <c r="K61" s="893" t="s">
        <v>289</v>
      </c>
      <c r="L61" s="894" t="s">
        <v>701</v>
      </c>
      <c r="M61" s="233"/>
      <c r="N61" s="227"/>
      <c r="O61" s="168"/>
    </row>
    <row r="62" spans="1:15" x14ac:dyDescent="0.25">
      <c r="A62" t="s">
        <v>1560</v>
      </c>
      <c r="B62" s="895">
        <v>61</v>
      </c>
      <c r="C62" s="896" t="s">
        <v>431</v>
      </c>
      <c r="D62" s="897" t="s">
        <v>172</v>
      </c>
      <c r="E62" s="898" t="s">
        <v>432</v>
      </c>
      <c r="F62" s="899" t="s">
        <v>28</v>
      </c>
      <c r="G62" s="900" t="s">
        <v>433</v>
      </c>
      <c r="H62" s="901" t="s">
        <v>1019</v>
      </c>
      <c r="I62" s="902" t="s">
        <v>294</v>
      </c>
      <c r="J62" s="903" t="s">
        <v>434</v>
      </c>
      <c r="K62" s="904" t="s">
        <v>289</v>
      </c>
      <c r="L62" s="905" t="s">
        <v>704</v>
      </c>
      <c r="M62" s="233"/>
      <c r="N62" s="227"/>
      <c r="O62" s="168"/>
    </row>
    <row r="63" spans="1:15" x14ac:dyDescent="0.25">
      <c r="A63" t="s">
        <v>1560</v>
      </c>
      <c r="B63" s="906">
        <v>62</v>
      </c>
      <c r="C63" s="907" t="s">
        <v>165</v>
      </c>
      <c r="D63" s="908" t="s">
        <v>166</v>
      </c>
      <c r="E63" s="909" t="s">
        <v>27</v>
      </c>
      <c r="F63" s="910" t="s">
        <v>28</v>
      </c>
      <c r="G63" s="911" t="s">
        <v>167</v>
      </c>
      <c r="H63" s="912" t="s">
        <v>1019</v>
      </c>
      <c r="I63" s="913" t="s">
        <v>30</v>
      </c>
      <c r="J63" s="914" t="s">
        <v>168</v>
      </c>
      <c r="K63" s="915" t="s">
        <v>32</v>
      </c>
      <c r="L63" s="916" t="s">
        <v>712</v>
      </c>
      <c r="M63" s="233"/>
      <c r="N63" s="227"/>
      <c r="O63" s="168"/>
    </row>
    <row r="64" spans="1:15" x14ac:dyDescent="0.25">
      <c r="A64" t="s">
        <v>1560</v>
      </c>
      <c r="B64" s="917">
        <v>63</v>
      </c>
      <c r="C64" s="918" t="s">
        <v>25</v>
      </c>
      <c r="D64" s="919" t="s">
        <v>26</v>
      </c>
      <c r="E64" s="920" t="s">
        <v>27</v>
      </c>
      <c r="F64" s="921" t="s">
        <v>28</v>
      </c>
      <c r="G64" s="922" t="s">
        <v>29</v>
      </c>
      <c r="H64" s="923" t="s">
        <v>1019</v>
      </c>
      <c r="I64" s="924" t="s">
        <v>30</v>
      </c>
      <c r="J64" s="925" t="s">
        <v>31</v>
      </c>
      <c r="K64" s="926" t="s">
        <v>32</v>
      </c>
      <c r="L64" s="927" t="s">
        <v>714</v>
      </c>
      <c r="M64" s="233"/>
      <c r="N64" s="227"/>
      <c r="O64" s="168"/>
    </row>
    <row r="65" spans="1:15" x14ac:dyDescent="0.25">
      <c r="A65" t="s">
        <v>1560</v>
      </c>
      <c r="B65" s="928">
        <v>64</v>
      </c>
      <c r="C65" s="929" t="s">
        <v>110</v>
      </c>
      <c r="D65" s="930" t="s">
        <v>111</v>
      </c>
      <c r="E65" s="931" t="s">
        <v>112</v>
      </c>
      <c r="F65" s="932" t="s">
        <v>43</v>
      </c>
      <c r="G65" s="933" t="s">
        <v>113</v>
      </c>
      <c r="H65" s="934" t="s">
        <v>1019</v>
      </c>
      <c r="I65" s="935" t="s">
        <v>3</v>
      </c>
      <c r="J65" s="936" t="s">
        <v>114</v>
      </c>
      <c r="K65" s="937" t="s">
        <v>53</v>
      </c>
      <c r="L65" s="938" t="s">
        <v>727</v>
      </c>
      <c r="M65" s="233"/>
      <c r="N65" s="227"/>
      <c r="O65" s="168"/>
    </row>
    <row r="66" spans="1:15" x14ac:dyDescent="0.25">
      <c r="A66" t="s">
        <v>1560</v>
      </c>
      <c r="B66" s="939">
        <v>65</v>
      </c>
      <c r="C66" s="940" t="s">
        <v>120</v>
      </c>
      <c r="D66" s="941" t="s">
        <v>121</v>
      </c>
      <c r="E66" s="942" t="s">
        <v>122</v>
      </c>
      <c r="F66" s="943" t="s">
        <v>43</v>
      </c>
      <c r="G66" s="944" t="s">
        <v>123</v>
      </c>
      <c r="H66" s="945" t="s">
        <v>1019</v>
      </c>
      <c r="I66" s="946" t="s">
        <v>3</v>
      </c>
      <c r="J66" s="947" t="s">
        <v>124</v>
      </c>
      <c r="K66" s="948" t="s">
        <v>125</v>
      </c>
      <c r="L66" s="949" t="s">
        <v>728</v>
      </c>
      <c r="M66" s="233"/>
      <c r="N66" s="227"/>
      <c r="O66" s="168"/>
    </row>
    <row r="67" spans="1:15" x14ac:dyDescent="0.25">
      <c r="A67" t="s">
        <v>1560</v>
      </c>
      <c r="B67" s="950">
        <v>66</v>
      </c>
      <c r="C67" s="951" t="s">
        <v>925</v>
      </c>
      <c r="D67" s="952" t="s">
        <v>926</v>
      </c>
      <c r="E67" s="953" t="s">
        <v>821</v>
      </c>
      <c r="F67" s="954" t="s">
        <v>822</v>
      </c>
      <c r="G67" s="955" t="s">
        <v>927</v>
      </c>
      <c r="H67" s="956" t="s">
        <v>1469</v>
      </c>
      <c r="I67" s="957" t="s">
        <v>8</v>
      </c>
      <c r="J67" s="958" t="s">
        <v>928</v>
      </c>
      <c r="K67" s="959" t="s">
        <v>9</v>
      </c>
      <c r="L67" s="960" t="s">
        <v>929</v>
      </c>
      <c r="M67" s="233"/>
      <c r="N67" s="227"/>
      <c r="O67" s="168"/>
    </row>
    <row r="68" spans="1:15" x14ac:dyDescent="0.25">
      <c r="A68" t="s">
        <v>1560</v>
      </c>
      <c r="B68" s="961">
        <v>67</v>
      </c>
      <c r="C68" s="962" t="s">
        <v>811</v>
      </c>
      <c r="D68" s="963" t="s">
        <v>812</v>
      </c>
      <c r="E68" s="964" t="s">
        <v>813</v>
      </c>
      <c r="F68" s="965" t="s">
        <v>814</v>
      </c>
      <c r="G68" s="966" t="s">
        <v>815</v>
      </c>
      <c r="H68" s="967" t="s">
        <v>1469</v>
      </c>
      <c r="I68" s="968" t="s">
        <v>8</v>
      </c>
      <c r="J68" s="969" t="s">
        <v>817</v>
      </c>
      <c r="K68" s="970" t="s">
        <v>9</v>
      </c>
      <c r="L68" s="971" t="s">
        <v>818</v>
      </c>
      <c r="M68" s="233"/>
      <c r="N68" s="227"/>
      <c r="O68" s="168"/>
    </row>
    <row r="69" spans="1:15" x14ac:dyDescent="0.25">
      <c r="A69" t="s">
        <v>1560</v>
      </c>
      <c r="B69" s="972">
        <v>68</v>
      </c>
      <c r="C69" s="973" t="s">
        <v>819</v>
      </c>
      <c r="D69" s="974" t="s">
        <v>820</v>
      </c>
      <c r="E69" s="975" t="s">
        <v>821</v>
      </c>
      <c r="F69" s="976" t="s">
        <v>822</v>
      </c>
      <c r="G69" s="977" t="s">
        <v>823</v>
      </c>
      <c r="H69" s="978" t="s">
        <v>1469</v>
      </c>
      <c r="I69" s="979" t="s">
        <v>8</v>
      </c>
      <c r="J69" s="980" t="s">
        <v>824</v>
      </c>
      <c r="K69" s="981" t="s">
        <v>9</v>
      </c>
      <c r="L69" s="982" t="s">
        <v>825</v>
      </c>
      <c r="M69" s="233"/>
      <c r="N69" s="227"/>
      <c r="O69" s="168"/>
    </row>
    <row r="70" spans="1:15" x14ac:dyDescent="0.25">
      <c r="A70" t="s">
        <v>1560</v>
      </c>
      <c r="B70" s="983">
        <v>69</v>
      </c>
      <c r="C70" s="984" t="s">
        <v>875</v>
      </c>
      <c r="D70" s="985" t="s">
        <v>876</v>
      </c>
      <c r="E70" s="986" t="s">
        <v>877</v>
      </c>
      <c r="F70" s="987" t="s">
        <v>878</v>
      </c>
      <c r="G70" s="988" t="s">
        <v>879</v>
      </c>
      <c r="H70" s="989" t="s">
        <v>1469</v>
      </c>
      <c r="I70" s="990" t="s">
        <v>8</v>
      </c>
      <c r="J70" s="991" t="s">
        <v>880</v>
      </c>
      <c r="K70" s="992" t="s">
        <v>9</v>
      </c>
      <c r="L70" s="993" t="s">
        <v>881</v>
      </c>
      <c r="M70" s="233"/>
      <c r="N70" s="227"/>
      <c r="O70" s="168"/>
    </row>
    <row r="71" spans="1:15" x14ac:dyDescent="0.25">
      <c r="A71" t="s">
        <v>1560</v>
      </c>
      <c r="B71" s="994">
        <v>70</v>
      </c>
      <c r="C71" s="995" t="s">
        <v>797</v>
      </c>
      <c r="D71" s="996" t="s">
        <v>798</v>
      </c>
      <c r="E71" s="997" t="s">
        <v>799</v>
      </c>
      <c r="F71" s="998" t="s">
        <v>1</v>
      </c>
      <c r="G71" s="999" t="s">
        <v>800</v>
      </c>
      <c r="H71" s="1000" t="s">
        <v>1469</v>
      </c>
      <c r="I71" s="1001" t="s">
        <v>8</v>
      </c>
      <c r="J71" s="1002" t="s">
        <v>801</v>
      </c>
      <c r="K71" s="1003" t="s">
        <v>9</v>
      </c>
      <c r="L71" s="1004" t="s">
        <v>802</v>
      </c>
      <c r="M71" s="233"/>
      <c r="N71" s="227"/>
      <c r="O71" s="168"/>
    </row>
    <row r="72" spans="1:15" x14ac:dyDescent="0.25">
      <c r="A72" t="s">
        <v>1560</v>
      </c>
      <c r="B72" s="1005">
        <v>71</v>
      </c>
      <c r="C72" s="1006" t="s">
        <v>101</v>
      </c>
      <c r="D72" s="1007" t="s">
        <v>102</v>
      </c>
      <c r="E72" s="1008" t="s">
        <v>103</v>
      </c>
      <c r="F72" s="1009" t="s">
        <v>43</v>
      </c>
      <c r="G72" s="1010" t="s">
        <v>169</v>
      </c>
      <c r="H72" s="1011" t="s">
        <v>1469</v>
      </c>
      <c r="I72" s="1012" t="s">
        <v>8</v>
      </c>
      <c r="J72" s="1013" t="s">
        <v>170</v>
      </c>
      <c r="K72" s="1014" t="s">
        <v>9</v>
      </c>
      <c r="L72" s="1015" t="s">
        <v>735</v>
      </c>
      <c r="M72" s="233"/>
      <c r="N72" s="227"/>
      <c r="O72" s="168"/>
    </row>
    <row r="73" spans="1:15" x14ac:dyDescent="0.25">
      <c r="A73" t="s">
        <v>1560</v>
      </c>
      <c r="B73" s="1016">
        <v>72</v>
      </c>
      <c r="C73" s="1017" t="s">
        <v>930</v>
      </c>
      <c r="D73" s="1018" t="s">
        <v>931</v>
      </c>
      <c r="E73" s="1019" t="s">
        <v>932</v>
      </c>
      <c r="F73" s="1020" t="s">
        <v>933</v>
      </c>
      <c r="G73" s="1021" t="s">
        <v>934</v>
      </c>
      <c r="H73" s="1022" t="s">
        <v>960</v>
      </c>
      <c r="I73" s="1023" t="s">
        <v>8</v>
      </c>
      <c r="J73" s="1024" t="s">
        <v>935</v>
      </c>
      <c r="K73" s="1025" t="s">
        <v>9</v>
      </c>
      <c r="L73" s="1026" t="s">
        <v>936</v>
      </c>
      <c r="M73" s="233"/>
      <c r="N73" s="227"/>
      <c r="O73" s="168"/>
    </row>
    <row r="74" spans="1:15" x14ac:dyDescent="0.25">
      <c r="A74" t="s">
        <v>1560</v>
      </c>
      <c r="B74" s="1027">
        <v>73</v>
      </c>
      <c r="C74" s="1028" t="s">
        <v>179</v>
      </c>
      <c r="D74" s="1029" t="s">
        <v>180</v>
      </c>
      <c r="E74" s="1030" t="s">
        <v>181</v>
      </c>
      <c r="F74" s="1031" t="s">
        <v>43</v>
      </c>
      <c r="G74" s="1032" t="s">
        <v>182</v>
      </c>
      <c r="H74" s="1033" t="s">
        <v>1469</v>
      </c>
      <c r="I74" s="1034" t="s">
        <v>8</v>
      </c>
      <c r="J74" s="1035" t="s">
        <v>183</v>
      </c>
      <c r="K74" s="1036" t="s">
        <v>9</v>
      </c>
      <c r="L74" s="1037" t="s">
        <v>738</v>
      </c>
      <c r="M74" s="233"/>
      <c r="N74" s="227"/>
      <c r="O74" s="168"/>
    </row>
    <row r="75" spans="1:15" x14ac:dyDescent="0.25">
      <c r="A75" t="s">
        <v>1560</v>
      </c>
      <c r="B75" s="1038">
        <v>74</v>
      </c>
      <c r="C75" s="1039" t="s">
        <v>467</v>
      </c>
      <c r="D75" s="1040" t="s">
        <v>468</v>
      </c>
      <c r="E75" s="1041" t="s">
        <v>0</v>
      </c>
      <c r="F75" s="1042" t="s">
        <v>1</v>
      </c>
      <c r="G75" s="1043" t="s">
        <v>477</v>
      </c>
      <c r="H75" s="1044" t="s">
        <v>1019</v>
      </c>
      <c r="I75" s="1045" t="s">
        <v>30</v>
      </c>
      <c r="J75" s="1046" t="s">
        <v>478</v>
      </c>
      <c r="K75" s="1047" t="s">
        <v>32</v>
      </c>
      <c r="L75" s="1048" t="s">
        <v>740</v>
      </c>
      <c r="M75" s="233"/>
      <c r="N75" s="227"/>
      <c r="O75" s="168"/>
    </row>
    <row r="76" spans="1:15" x14ac:dyDescent="0.25">
      <c r="A76" t="s">
        <v>1560</v>
      </c>
      <c r="B76" s="1049">
        <v>75</v>
      </c>
      <c r="C76" s="1050" t="s">
        <v>54</v>
      </c>
      <c r="D76" s="1051" t="s">
        <v>55</v>
      </c>
      <c r="E76" s="1052" t="s">
        <v>0</v>
      </c>
      <c r="F76" s="1053" t="s">
        <v>1</v>
      </c>
      <c r="G76" s="1054" t="s">
        <v>480</v>
      </c>
      <c r="H76" s="1055" t="s">
        <v>1050</v>
      </c>
      <c r="I76" s="1056" t="s">
        <v>473</v>
      </c>
      <c r="J76" s="1057" t="s">
        <v>481</v>
      </c>
      <c r="K76" s="1058" t="s">
        <v>475</v>
      </c>
      <c r="L76" s="1059" t="s">
        <v>744</v>
      </c>
      <c r="M76" s="233"/>
      <c r="N76" s="227"/>
      <c r="O76" s="168"/>
    </row>
    <row r="77" spans="1:15" x14ac:dyDescent="0.25">
      <c r="A77" t="s">
        <v>1560</v>
      </c>
      <c r="B77" s="1060">
        <v>76</v>
      </c>
      <c r="C77" s="1061" t="s">
        <v>206</v>
      </c>
      <c r="D77" s="1062" t="s">
        <v>207</v>
      </c>
      <c r="E77" s="1063" t="s">
        <v>173</v>
      </c>
      <c r="F77" s="1064" t="s">
        <v>43</v>
      </c>
      <c r="G77" s="1065" t="s">
        <v>208</v>
      </c>
      <c r="H77" s="1066" t="s">
        <v>1019</v>
      </c>
      <c r="I77" s="1067" t="s">
        <v>3</v>
      </c>
      <c r="J77" s="1068" t="s">
        <v>209</v>
      </c>
      <c r="K77" s="1069" t="s">
        <v>53</v>
      </c>
      <c r="L77" s="1070" t="s">
        <v>745</v>
      </c>
      <c r="M77" s="233"/>
      <c r="N77" s="227"/>
      <c r="O77" s="168"/>
    </row>
    <row r="78" spans="1:15" x14ac:dyDescent="0.25">
      <c r="A78" t="s">
        <v>1560</v>
      </c>
      <c r="B78" s="1071">
        <v>77</v>
      </c>
      <c r="C78" s="1072" t="s">
        <v>224</v>
      </c>
      <c r="D78" s="1073" t="s">
        <v>225</v>
      </c>
      <c r="E78" s="1074" t="s">
        <v>0</v>
      </c>
      <c r="F78" s="1075" t="s">
        <v>1</v>
      </c>
      <c r="G78" s="1076" t="s">
        <v>226</v>
      </c>
      <c r="H78" s="1077" t="s">
        <v>1019</v>
      </c>
      <c r="I78" s="1078" t="s">
        <v>3</v>
      </c>
      <c r="J78" s="1079" t="s">
        <v>227</v>
      </c>
      <c r="K78" s="1080" t="s">
        <v>53</v>
      </c>
      <c r="L78" s="1081" t="s">
        <v>748</v>
      </c>
      <c r="M78" s="233"/>
      <c r="N78" s="227"/>
      <c r="O78" s="168"/>
    </row>
    <row r="79" spans="1:15" x14ac:dyDescent="0.25">
      <c r="A79" t="s">
        <v>1560</v>
      </c>
      <c r="B79" s="1082">
        <v>78</v>
      </c>
      <c r="C79" s="1083" t="s">
        <v>54</v>
      </c>
      <c r="D79" s="1084" t="s">
        <v>55</v>
      </c>
      <c r="E79" s="1085" t="s">
        <v>0</v>
      </c>
      <c r="F79" s="1086" t="s">
        <v>1</v>
      </c>
      <c r="G79" s="1087" t="s">
        <v>229</v>
      </c>
      <c r="H79" s="1088" t="s">
        <v>1019</v>
      </c>
      <c r="I79" s="1089" t="s">
        <v>3</v>
      </c>
      <c r="J79" s="1090" t="s">
        <v>230</v>
      </c>
      <c r="K79" s="1091" t="s">
        <v>53</v>
      </c>
      <c r="L79" s="1092" t="s">
        <v>749</v>
      </c>
      <c r="M79" s="233"/>
      <c r="N79" s="227"/>
      <c r="O79" s="168"/>
    </row>
    <row r="80" spans="1:15" x14ac:dyDescent="0.25">
      <c r="A80" t="s">
        <v>1560</v>
      </c>
      <c r="B80" s="1093">
        <v>79</v>
      </c>
      <c r="C80" s="1094" t="s">
        <v>278</v>
      </c>
      <c r="D80" s="1095" t="s">
        <v>279</v>
      </c>
      <c r="E80" s="1096" t="s">
        <v>66</v>
      </c>
      <c r="F80" s="1097" t="s">
        <v>1</v>
      </c>
      <c r="G80" s="1098" t="s">
        <v>280</v>
      </c>
      <c r="H80" s="1099" t="s">
        <v>1019</v>
      </c>
      <c r="I80" s="1100" t="s">
        <v>3</v>
      </c>
      <c r="J80" s="1101" t="s">
        <v>281</v>
      </c>
      <c r="K80" s="1102" t="s">
        <v>53</v>
      </c>
      <c r="L80" s="1103" t="s">
        <v>756</v>
      </c>
    </row>
    <row r="81" spans="1:13" x14ac:dyDescent="0.25">
      <c r="A81" s="168"/>
    </row>
    <row r="82" spans="1:13" x14ac:dyDescent="0.25">
      <c r="A82" s="168"/>
    </row>
    <row r="83" spans="1:13" x14ac:dyDescent="0.25">
      <c r="A83" s="168"/>
    </row>
    <row r="84" spans="1:13" x14ac:dyDescent="0.25">
      <c r="A84" s="30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47"/>
    </row>
    <row r="85" spans="1:13" x14ac:dyDescent="0.25">
      <c r="A85" s="30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47"/>
    </row>
    <row r="86" spans="1:13" x14ac:dyDescent="0.25">
      <c r="A86" s="30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47"/>
    </row>
    <row r="87" spans="1:13" x14ac:dyDescent="0.25">
      <c r="A87" s="30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47"/>
    </row>
    <row r="88" spans="1:13" x14ac:dyDescent="0.25">
      <c r="A88" s="30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47"/>
    </row>
    <row r="89" spans="1:13" x14ac:dyDescent="0.25">
      <c r="A89" s="30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47"/>
    </row>
    <row r="90" spans="1:13" x14ac:dyDescent="0.25">
      <c r="A90" s="30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47"/>
    </row>
    <row r="91" spans="1:13" x14ac:dyDescent="0.25">
      <c r="A91" s="30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47"/>
    </row>
    <row r="92" spans="1:13" x14ac:dyDescent="0.25">
      <c r="A92" s="30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47"/>
    </row>
    <row r="93" spans="1:13" x14ac:dyDescent="0.25">
      <c r="A93" s="30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47"/>
    </row>
    <row r="94" spans="1:13" x14ac:dyDescent="0.25">
      <c r="A94" s="30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47"/>
    </row>
    <row r="95" spans="1:13" x14ac:dyDescent="0.25">
      <c r="A95" s="30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47"/>
    </row>
    <row r="96" spans="1:13" x14ac:dyDescent="0.25">
      <c r="A96" s="30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47"/>
    </row>
    <row r="97" spans="1:13" x14ac:dyDescent="0.25">
      <c r="A97" s="30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47"/>
    </row>
    <row r="98" spans="1:13" x14ac:dyDescent="0.25">
      <c r="A98" s="30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47"/>
    </row>
    <row r="99" spans="1:13" x14ac:dyDescent="0.25">
      <c r="A99" s="30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47"/>
    </row>
    <row r="100" spans="1:13" x14ac:dyDescent="0.25">
      <c r="A100" s="30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47"/>
    </row>
    <row r="101" spans="1:13" x14ac:dyDescent="0.25">
      <c r="A101" s="30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47"/>
    </row>
    <row r="102" spans="1:13" x14ac:dyDescent="0.25">
      <c r="A102" s="30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47"/>
    </row>
    <row r="103" spans="1:13" x14ac:dyDescent="0.25">
      <c r="A103" s="30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47"/>
    </row>
    <row r="104" spans="1:13" x14ac:dyDescent="0.25">
      <c r="A104" s="30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47"/>
    </row>
    <row r="105" spans="1:13" x14ac:dyDescent="0.25">
      <c r="A105" s="30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47"/>
    </row>
    <row r="106" spans="1:13" x14ac:dyDescent="0.25">
      <c r="A106" s="30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47"/>
    </row>
    <row r="107" spans="1:13" x14ac:dyDescent="0.25">
      <c r="A107" s="30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</row>
    <row r="108" spans="1:13" x14ac:dyDescent="0.25">
      <c r="A108" s="3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 spans="1:13" x14ac:dyDescent="0.25">
      <c r="A109" s="3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</row>
    <row r="110" spans="1:13" x14ac:dyDescent="0.25">
      <c r="A110" s="30"/>
    </row>
  </sheetData>
  <conditionalFormatting sqref="N7">
    <cfRule type="expression" dxfId="16" priority="3">
      <formula>ifs(U34,"Yes",T34,"No")</formula>
    </cfRule>
  </conditionalFormatting>
  <conditionalFormatting sqref="S2">
    <cfRule type="cellIs" dxfId="15" priority="1" operator="equal">
      <formula>"PW1MA076"</formula>
    </cfRule>
  </conditionalFormatting>
  <conditionalFormatting sqref="N2">
    <cfRule type="expression" dxfId="14" priority="2">
      <formula>ifs(X29,"Yes",W29,"No")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1"/>
  <sheetViews>
    <sheetView topLeftCell="A4" zoomScale="80" zoomScaleNormal="80" workbookViewId="0">
      <pane xSplit="4" topLeftCell="E1" activePane="topRight" state="frozen"/>
      <selection activeCell="A29" sqref="A29"/>
      <selection pane="topRight" activeCell="J23" sqref="J23"/>
    </sheetView>
  </sheetViews>
  <sheetFormatPr defaultRowHeight="15" x14ac:dyDescent="0.25"/>
  <cols>
    <col min="2" max="2" width="32.5703125" customWidth="1"/>
    <col min="3" max="3" width="15" bestFit="1" customWidth="1"/>
    <col min="4" max="4" width="17.28515625" bestFit="1" customWidth="1"/>
    <col min="5" max="5" width="19.7109375" customWidth="1"/>
    <col min="6" max="6" width="20.7109375" bestFit="1" customWidth="1"/>
    <col min="7" max="7" width="12.140625" bestFit="1" customWidth="1"/>
    <col min="8" max="8" width="12.140625" style="235" customWidth="1"/>
    <col min="9" max="9" width="12.140625" style="234" customWidth="1"/>
    <col min="10" max="10" width="12.140625" style="233" customWidth="1"/>
    <col min="11" max="11" width="12.140625" style="230" customWidth="1"/>
    <col min="12" max="12" width="12.140625" style="227" customWidth="1"/>
    <col min="13" max="13" width="12.140625" style="187" customWidth="1"/>
    <col min="14" max="14" width="12.140625" style="168" customWidth="1"/>
    <col min="15" max="15" width="12.140625" style="167" customWidth="1"/>
    <col min="16" max="16" width="12.140625" style="164" customWidth="1"/>
    <col min="17" max="17" width="12.140625" style="159" customWidth="1"/>
    <col min="18" max="18" width="12.140625" style="158" customWidth="1"/>
    <col min="19" max="19" width="21.42578125" style="156" customWidth="1"/>
    <col min="20" max="20" width="21.42578125" style="159" customWidth="1"/>
    <col min="21" max="21" width="21.42578125" style="155" customWidth="1"/>
    <col min="22" max="22" width="27.7109375" style="154" customWidth="1"/>
    <col min="23" max="23" width="29.7109375" style="153" customWidth="1"/>
    <col min="24" max="24" width="37.7109375" style="148" customWidth="1"/>
    <col min="25" max="25" width="32.5703125" style="146" customWidth="1"/>
    <col min="26" max="26" width="32.5703125" style="145" customWidth="1"/>
    <col min="27" max="28" width="32.5703125" style="142" customWidth="1"/>
    <col min="29" max="29" width="32.5703125" style="129" customWidth="1"/>
    <col min="30" max="30" width="32.5703125" style="127" customWidth="1"/>
    <col min="31" max="31" width="32.5703125" style="128" customWidth="1"/>
    <col min="32" max="32" width="33.5703125" style="106" customWidth="1"/>
    <col min="33" max="33" width="39.42578125" customWidth="1"/>
    <col min="34" max="38" width="23.7109375" customWidth="1"/>
    <col min="40" max="40" width="34.42578125" customWidth="1"/>
    <col min="41" max="45" width="27.42578125" customWidth="1"/>
    <col min="47" max="53" width="33" customWidth="1"/>
  </cols>
  <sheetData>
    <row r="1" spans="3:32" s="182" customFormat="1" ht="15.75" thickBot="1" x14ac:dyDescent="0.3">
      <c r="D1" s="7155" t="s">
        <v>1515</v>
      </c>
      <c r="E1" s="7155"/>
      <c r="F1" s="7155"/>
      <c r="G1" s="7155"/>
      <c r="H1" s="235"/>
      <c r="I1" s="234"/>
      <c r="J1" s="233"/>
      <c r="K1" s="230"/>
      <c r="L1" s="227"/>
      <c r="M1" s="187"/>
      <c r="AE1" s="128"/>
      <c r="AF1" s="106"/>
    </row>
    <row r="2" spans="3:32" s="182" customFormat="1" ht="18.75" x14ac:dyDescent="0.3">
      <c r="D2" s="201"/>
      <c r="E2" s="195" t="s">
        <v>1512</v>
      </c>
      <c r="F2" s="195" t="s">
        <v>1513</v>
      </c>
      <c r="G2" s="196" t="s">
        <v>1514</v>
      </c>
      <c r="H2" s="235"/>
      <c r="I2" s="234"/>
      <c r="J2" s="233"/>
      <c r="K2" s="230"/>
      <c r="L2" s="227"/>
      <c r="M2" s="187"/>
      <c r="AE2" s="128"/>
      <c r="AF2" s="106"/>
    </row>
    <row r="3" spans="3:32" s="182" customFormat="1" ht="15.75" x14ac:dyDescent="0.25">
      <c r="D3" s="202" t="s">
        <v>513</v>
      </c>
      <c r="E3" s="197">
        <f ca="1">INDIRECT("I17")</f>
        <v>78</v>
      </c>
      <c r="F3" s="197" t="str">
        <f ca="1">"+("&amp;G3-E3&amp;")"</f>
        <v>+(0)</v>
      </c>
      <c r="G3" s="198">
        <f ca="1">INDIRECT("H17")</f>
        <v>78</v>
      </c>
      <c r="H3" s="235"/>
      <c r="I3" s="234"/>
      <c r="J3" s="233"/>
      <c r="K3" s="230"/>
      <c r="L3" s="227"/>
      <c r="M3" s="187"/>
      <c r="AE3" s="128"/>
      <c r="AF3" s="106"/>
    </row>
    <row r="4" spans="3:32" s="182" customFormat="1" ht="15.75" x14ac:dyDescent="0.25">
      <c r="D4" s="203" t="s">
        <v>1453</v>
      </c>
      <c r="E4" s="190">
        <f ca="1">INDIRECT("I19")</f>
        <v>1</v>
      </c>
      <c r="F4" s="190"/>
      <c r="G4" s="191">
        <f ca="1">INDIRECT("H19")</f>
        <v>3</v>
      </c>
      <c r="H4" s="235"/>
      <c r="I4" s="234"/>
      <c r="J4" s="233"/>
      <c r="K4" s="230"/>
      <c r="L4" s="227"/>
      <c r="M4" s="187"/>
      <c r="AE4" s="128"/>
      <c r="AF4" s="106"/>
    </row>
    <row r="5" spans="3:32" s="182" customFormat="1" ht="15.75" x14ac:dyDescent="0.25">
      <c r="D5" s="204" t="s">
        <v>1454</v>
      </c>
      <c r="E5" s="199">
        <f ca="1">INDIRECT("I20")</f>
        <v>2</v>
      </c>
      <c r="F5" s="199"/>
      <c r="G5" s="200">
        <f ca="1">INDIRECT("H20")</f>
        <v>3</v>
      </c>
      <c r="H5" s="235"/>
      <c r="I5" s="234"/>
      <c r="J5" s="233"/>
      <c r="K5" s="230"/>
      <c r="L5" s="227"/>
      <c r="M5" s="187"/>
      <c r="AE5" s="128"/>
      <c r="AF5" s="106"/>
    </row>
    <row r="6" spans="3:32" s="182" customFormat="1" ht="15.75" x14ac:dyDescent="0.25">
      <c r="D6" s="203" t="s">
        <v>486</v>
      </c>
      <c r="E6" s="190">
        <f ca="1">INDIRECT("I12")</f>
        <v>43</v>
      </c>
      <c r="F6" s="190" t="str">
        <f ca="1">"+("&amp;G6-E6&amp;")"</f>
        <v>+(0)</v>
      </c>
      <c r="G6" s="192">
        <f ca="1">INDIRECT("H12")</f>
        <v>43</v>
      </c>
      <c r="H6" s="235"/>
      <c r="I6" s="234"/>
      <c r="J6" s="233"/>
      <c r="K6" s="230"/>
      <c r="L6" s="227"/>
      <c r="M6" s="187"/>
      <c r="AE6" s="128"/>
      <c r="AF6" s="106"/>
    </row>
    <row r="7" spans="3:32" s="182" customFormat="1" ht="15.75" x14ac:dyDescent="0.25">
      <c r="D7" s="203" t="s">
        <v>488</v>
      </c>
      <c r="E7" s="190">
        <f ca="1">INDIRECT("I13")</f>
        <v>14</v>
      </c>
      <c r="F7" s="190" t="str">
        <f ca="1">"+("&amp;G7-E7&amp;")"</f>
        <v>+(-1)</v>
      </c>
      <c r="G7" s="192">
        <f ca="1">INDIRECT("H13")</f>
        <v>13</v>
      </c>
      <c r="H7" s="235"/>
      <c r="I7" s="234"/>
      <c r="J7" s="233"/>
      <c r="K7" s="230"/>
      <c r="L7" s="227"/>
      <c r="M7" s="187"/>
      <c r="AE7" s="128"/>
      <c r="AF7" s="106"/>
    </row>
    <row r="8" spans="3:32" s="182" customFormat="1" ht="15.75" x14ac:dyDescent="0.25">
      <c r="D8" s="203" t="s">
        <v>1347</v>
      </c>
      <c r="E8" s="190">
        <f ca="1">INDIRECT("I14")</f>
        <v>5</v>
      </c>
      <c r="F8" s="190" t="str">
        <f ca="1">"+("&amp;G8-E8&amp;")"</f>
        <v>+(0)</v>
      </c>
      <c r="G8" s="192">
        <f ca="1">INDIRECT("H14")</f>
        <v>5</v>
      </c>
      <c r="H8" s="235"/>
      <c r="I8" s="234"/>
      <c r="J8" s="233"/>
      <c r="K8" s="230"/>
      <c r="L8" s="227"/>
      <c r="M8" s="187"/>
      <c r="AE8" s="128"/>
      <c r="AF8" s="106"/>
    </row>
    <row r="9" spans="3:32" s="182" customFormat="1" ht="16.5" thickBot="1" x14ac:dyDescent="0.3">
      <c r="D9" s="205" t="s">
        <v>1200</v>
      </c>
      <c r="E9" s="193">
        <f ca="1">INDIRECT("I15")</f>
        <v>16</v>
      </c>
      <c r="F9" s="193" t="str">
        <f ca="1">"+("&amp;G9-E9&amp;")"</f>
        <v>+(1)</v>
      </c>
      <c r="G9" s="194">
        <f ca="1">INDIRECT("H15")</f>
        <v>17</v>
      </c>
      <c r="H9" s="235"/>
      <c r="I9" s="234"/>
      <c r="J9" s="233"/>
      <c r="K9" s="230"/>
      <c r="L9" s="227"/>
      <c r="M9" s="187"/>
      <c r="AE9" s="128"/>
      <c r="AF9" s="106"/>
    </row>
    <row r="10" spans="3:32" s="182" customFormat="1" x14ac:dyDescent="0.25">
      <c r="H10" s="235"/>
      <c r="I10" s="234"/>
      <c r="J10" s="233"/>
      <c r="K10" s="230"/>
      <c r="L10" s="227"/>
      <c r="M10" s="187"/>
      <c r="AE10" s="128"/>
      <c r="AF10" s="106"/>
    </row>
    <row r="11" spans="3:32" s="99" customFormat="1" ht="15.75" thickBot="1" x14ac:dyDescent="0.3">
      <c r="C11" s="164"/>
      <c r="D11" s="164"/>
      <c r="H11" s="235"/>
      <c r="I11" s="234"/>
      <c r="J11" s="233"/>
      <c r="K11" s="230"/>
      <c r="L11" s="227"/>
      <c r="M11" s="187"/>
      <c r="N11" s="168"/>
      <c r="O11" s="167"/>
      <c r="P11" s="164"/>
      <c r="Q11" s="159"/>
      <c r="R11" s="158"/>
      <c r="S11" s="156"/>
      <c r="T11" s="159"/>
      <c r="U11" s="155"/>
      <c r="V11" s="154"/>
      <c r="W11" s="153"/>
      <c r="X11" s="148"/>
      <c r="Y11" s="146"/>
      <c r="Z11" s="145"/>
      <c r="AA11" s="142"/>
      <c r="AB11" s="142"/>
      <c r="AC11" s="129"/>
      <c r="AD11" s="127"/>
      <c r="AE11" s="128"/>
      <c r="AF11" s="106"/>
    </row>
    <row r="12" spans="3:32" s="99" customFormat="1" ht="15.75" x14ac:dyDescent="0.25">
      <c r="C12" s="164"/>
      <c r="D12" s="130" t="s">
        <v>486</v>
      </c>
      <c r="E12" s="131"/>
      <c r="F12" s="131"/>
      <c r="G12" s="131"/>
      <c r="H12" s="132">
        <f t="shared" ref="H12" si="0">COUNTIF(H25:H107,"Yes")</f>
        <v>43</v>
      </c>
      <c r="I12" s="132">
        <f t="shared" ref="I12:J12" si="1">COUNTIF(I25:I107,"Yes")</f>
        <v>43</v>
      </c>
      <c r="J12" s="132">
        <f t="shared" si="1"/>
        <v>44</v>
      </c>
      <c r="K12" s="132">
        <f t="shared" ref="K12:P12" si="2">COUNTIF(K25:K107,"Yes")</f>
        <v>45</v>
      </c>
      <c r="L12" s="132">
        <f t="shared" si="2"/>
        <v>44</v>
      </c>
      <c r="M12" s="132">
        <f t="shared" si="2"/>
        <v>44</v>
      </c>
      <c r="N12" s="132">
        <f t="shared" si="2"/>
        <v>45</v>
      </c>
      <c r="O12" s="132">
        <f t="shared" si="2"/>
        <v>45</v>
      </c>
      <c r="P12" s="132">
        <f t="shared" si="2"/>
        <v>44</v>
      </c>
      <c r="Q12" s="132">
        <f t="shared" ref="Q12:R12" si="3">COUNTIF(Q25:Q107,"Yes")</f>
        <v>47</v>
      </c>
      <c r="R12" s="132">
        <f t="shared" si="3"/>
        <v>46</v>
      </c>
      <c r="S12" s="132">
        <f t="shared" ref="S12:U12" si="4">COUNTIF(S25:S107,"Yes")</f>
        <v>43</v>
      </c>
      <c r="T12" s="132">
        <f t="shared" ref="T12" si="5">COUNTIF(T25:T107,"Yes")</f>
        <v>46</v>
      </c>
      <c r="U12" s="132">
        <f t="shared" si="4"/>
        <v>46</v>
      </c>
      <c r="V12" s="132">
        <f t="shared" ref="V12:W12" si="6">COUNTIF(V25:V107,"Yes")</f>
        <v>45</v>
      </c>
      <c r="W12" s="132">
        <f t="shared" si="6"/>
        <v>47</v>
      </c>
      <c r="X12" s="132">
        <f t="shared" ref="X12:AF12" si="7">COUNTIF(X25:X107,"Yes")</f>
        <v>48</v>
      </c>
      <c r="Y12" s="132">
        <f t="shared" si="7"/>
        <v>49</v>
      </c>
      <c r="Z12" s="132">
        <f t="shared" si="7"/>
        <v>48</v>
      </c>
      <c r="AA12" s="132">
        <f t="shared" si="7"/>
        <v>50</v>
      </c>
      <c r="AB12" s="132">
        <f t="shared" si="7"/>
        <v>51</v>
      </c>
      <c r="AC12" s="132">
        <f t="shared" si="7"/>
        <v>51</v>
      </c>
      <c r="AD12" s="132">
        <f t="shared" si="7"/>
        <v>52</v>
      </c>
      <c r="AE12" s="132">
        <f t="shared" si="7"/>
        <v>52</v>
      </c>
      <c r="AF12" s="133">
        <f t="shared" si="7"/>
        <v>54</v>
      </c>
    </row>
    <row r="13" spans="3:32" s="99" customFormat="1" ht="15.75" x14ac:dyDescent="0.25">
      <c r="C13" s="164"/>
      <c r="D13" s="134" t="s">
        <v>488</v>
      </c>
      <c r="E13" s="135"/>
      <c r="F13" s="135"/>
      <c r="G13" s="135"/>
      <c r="H13" s="136">
        <f t="shared" ref="H13" si="8">COUNTIF(H108:H142,"Yes")</f>
        <v>13</v>
      </c>
      <c r="I13" s="136">
        <f t="shared" ref="I13:AF13" si="9">COUNTIF(I108:I142,"Yes")</f>
        <v>14</v>
      </c>
      <c r="J13" s="136">
        <f t="shared" si="9"/>
        <v>13</v>
      </c>
      <c r="K13" s="136">
        <f t="shared" si="9"/>
        <v>13</v>
      </c>
      <c r="L13" s="136">
        <f t="shared" si="9"/>
        <v>12</v>
      </c>
      <c r="M13" s="136">
        <f t="shared" si="9"/>
        <v>12</v>
      </c>
      <c r="N13" s="136">
        <f t="shared" si="9"/>
        <v>14</v>
      </c>
      <c r="O13" s="136">
        <f t="shared" si="9"/>
        <v>14</v>
      </c>
      <c r="P13" s="136">
        <f t="shared" si="9"/>
        <v>13</v>
      </c>
      <c r="Q13" s="136">
        <f t="shared" si="9"/>
        <v>12</v>
      </c>
      <c r="R13" s="136">
        <f t="shared" si="9"/>
        <v>12</v>
      </c>
      <c r="S13" s="136">
        <f t="shared" si="9"/>
        <v>7</v>
      </c>
      <c r="T13" s="136">
        <f t="shared" si="9"/>
        <v>8</v>
      </c>
      <c r="U13" s="136">
        <f t="shared" si="9"/>
        <v>8</v>
      </c>
      <c r="V13" s="136">
        <f t="shared" si="9"/>
        <v>7</v>
      </c>
      <c r="W13" s="136">
        <f t="shared" si="9"/>
        <v>8</v>
      </c>
      <c r="X13" s="136">
        <f t="shared" si="9"/>
        <v>7</v>
      </c>
      <c r="Y13" s="136">
        <f t="shared" si="9"/>
        <v>8</v>
      </c>
      <c r="Z13" s="136">
        <f t="shared" si="9"/>
        <v>6</v>
      </c>
      <c r="AA13" s="136">
        <f t="shared" si="9"/>
        <v>7</v>
      </c>
      <c r="AB13" s="136">
        <f t="shared" si="9"/>
        <v>8</v>
      </c>
      <c r="AC13" s="136">
        <f t="shared" si="9"/>
        <v>8</v>
      </c>
      <c r="AD13" s="136">
        <f t="shared" si="9"/>
        <v>6</v>
      </c>
      <c r="AE13" s="136">
        <f t="shared" si="9"/>
        <v>6</v>
      </c>
      <c r="AF13" s="137">
        <f t="shared" si="9"/>
        <v>6</v>
      </c>
    </row>
    <row r="14" spans="3:32" s="99" customFormat="1" ht="15.75" x14ac:dyDescent="0.25">
      <c r="C14" s="164"/>
      <c r="D14" s="134" t="s">
        <v>1347</v>
      </c>
      <c r="E14" s="135"/>
      <c r="F14" s="135"/>
      <c r="G14" s="135"/>
      <c r="H14" s="136">
        <f t="shared" ref="H14" si="10">COUNTIF(H143:H181,"Yes")</f>
        <v>5</v>
      </c>
      <c r="I14" s="136">
        <f t="shared" ref="I14:AF14" si="11">COUNTIF(I143:I181,"Yes")</f>
        <v>5</v>
      </c>
      <c r="J14" s="136">
        <f t="shared" si="11"/>
        <v>6</v>
      </c>
      <c r="K14" s="136">
        <f t="shared" si="11"/>
        <v>7</v>
      </c>
      <c r="L14" s="136">
        <f t="shared" si="11"/>
        <v>6</v>
      </c>
      <c r="M14" s="136">
        <f t="shared" si="11"/>
        <v>6</v>
      </c>
      <c r="N14" s="136">
        <f t="shared" si="11"/>
        <v>7</v>
      </c>
      <c r="O14" s="136">
        <f t="shared" si="11"/>
        <v>6</v>
      </c>
      <c r="P14" s="136">
        <f t="shared" si="11"/>
        <v>4</v>
      </c>
      <c r="Q14" s="136">
        <f t="shared" si="11"/>
        <v>3</v>
      </c>
      <c r="R14" s="136">
        <f t="shared" si="11"/>
        <v>4</v>
      </c>
      <c r="S14" s="136">
        <f t="shared" si="11"/>
        <v>4</v>
      </c>
      <c r="T14" s="136">
        <f t="shared" si="11"/>
        <v>4</v>
      </c>
      <c r="U14" s="136">
        <f t="shared" si="11"/>
        <v>4</v>
      </c>
      <c r="V14" s="136">
        <f t="shared" si="11"/>
        <v>4</v>
      </c>
      <c r="W14" s="136">
        <f t="shared" si="11"/>
        <v>7</v>
      </c>
      <c r="X14" s="136">
        <f t="shared" si="11"/>
        <v>7</v>
      </c>
      <c r="Y14" s="136">
        <f t="shared" si="11"/>
        <v>7</v>
      </c>
      <c r="Z14" s="136">
        <f t="shared" si="11"/>
        <v>6</v>
      </c>
      <c r="AA14" s="136">
        <f t="shared" si="11"/>
        <v>7</v>
      </c>
      <c r="AB14" s="136">
        <f t="shared" si="11"/>
        <v>7</v>
      </c>
      <c r="AC14" s="136">
        <f t="shared" si="11"/>
        <v>7</v>
      </c>
      <c r="AD14" s="136">
        <f t="shared" si="11"/>
        <v>6</v>
      </c>
      <c r="AE14" s="136">
        <f t="shared" si="11"/>
        <v>6</v>
      </c>
      <c r="AF14" s="137">
        <f t="shared" si="11"/>
        <v>7</v>
      </c>
    </row>
    <row r="15" spans="3:32" s="99" customFormat="1" ht="15.75" x14ac:dyDescent="0.25">
      <c r="C15" s="164"/>
      <c r="D15" s="134" t="s">
        <v>1200</v>
      </c>
      <c r="E15" s="135"/>
      <c r="F15" s="135"/>
      <c r="G15" s="135"/>
      <c r="H15" s="136">
        <f t="shared" ref="H15" si="12">COUNTIF(H182:H212,"Yes")</f>
        <v>17</v>
      </c>
      <c r="I15" s="136">
        <f t="shared" ref="I15:AF15" si="13">COUNTIF(I182:I212,"Yes")</f>
        <v>16</v>
      </c>
      <c r="J15" s="136">
        <f t="shared" si="13"/>
        <v>16</v>
      </c>
      <c r="K15" s="136">
        <f t="shared" si="13"/>
        <v>13</v>
      </c>
      <c r="L15" s="136">
        <f t="shared" si="13"/>
        <v>17</v>
      </c>
      <c r="M15" s="136">
        <f t="shared" si="13"/>
        <v>16</v>
      </c>
      <c r="N15" s="136">
        <f t="shared" si="13"/>
        <v>17</v>
      </c>
      <c r="O15" s="136">
        <f t="shared" si="13"/>
        <v>18</v>
      </c>
      <c r="P15" s="136">
        <f t="shared" si="13"/>
        <v>17</v>
      </c>
      <c r="Q15" s="136">
        <f t="shared" si="13"/>
        <v>17</v>
      </c>
      <c r="R15" s="136">
        <f t="shared" si="13"/>
        <v>16</v>
      </c>
      <c r="S15" s="136">
        <f t="shared" si="13"/>
        <v>17</v>
      </c>
      <c r="T15" s="136">
        <f t="shared" si="13"/>
        <v>16</v>
      </c>
      <c r="U15" s="136">
        <f t="shared" si="13"/>
        <v>16</v>
      </c>
      <c r="V15" s="136">
        <f t="shared" si="13"/>
        <v>17</v>
      </c>
      <c r="W15" s="136">
        <f t="shared" si="13"/>
        <v>17</v>
      </c>
      <c r="X15" s="136">
        <f t="shared" si="13"/>
        <v>15</v>
      </c>
      <c r="Y15" s="136">
        <f t="shared" si="13"/>
        <v>17</v>
      </c>
      <c r="Z15" s="136">
        <f t="shared" si="13"/>
        <v>17</v>
      </c>
      <c r="AA15" s="136">
        <f t="shared" si="13"/>
        <v>18</v>
      </c>
      <c r="AB15" s="136">
        <f t="shared" si="13"/>
        <v>18</v>
      </c>
      <c r="AC15" s="136">
        <f t="shared" si="13"/>
        <v>18</v>
      </c>
      <c r="AD15" s="136">
        <f t="shared" si="13"/>
        <v>17</v>
      </c>
      <c r="AE15" s="136">
        <f t="shared" si="13"/>
        <v>20</v>
      </c>
      <c r="AF15" s="137">
        <f t="shared" si="13"/>
        <v>20</v>
      </c>
    </row>
    <row r="16" spans="3:32" s="99" customFormat="1" ht="15.75" x14ac:dyDescent="0.25">
      <c r="C16" s="164"/>
      <c r="D16" s="134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6"/>
      <c r="AF16" s="137"/>
    </row>
    <row r="17" spans="1:53" s="99" customFormat="1" ht="15.75" x14ac:dyDescent="0.25">
      <c r="C17" s="164"/>
      <c r="D17" s="134" t="s">
        <v>513</v>
      </c>
      <c r="E17" s="135"/>
      <c r="F17" s="135"/>
      <c r="G17" s="135"/>
      <c r="H17" s="136">
        <f t="shared" ref="H17" si="14">COUNTIF(H24:H518,"Yes")</f>
        <v>78</v>
      </c>
      <c r="I17" s="136">
        <f t="shared" ref="I17:N17" si="15">COUNTIF(I24:I518,"Yes")</f>
        <v>78</v>
      </c>
      <c r="J17" s="136">
        <f t="shared" si="15"/>
        <v>79</v>
      </c>
      <c r="K17" s="136">
        <f t="shared" si="15"/>
        <v>78</v>
      </c>
      <c r="L17" s="136">
        <f t="shared" si="15"/>
        <v>79</v>
      </c>
      <c r="M17" s="136">
        <f t="shared" si="15"/>
        <v>78</v>
      </c>
      <c r="N17" s="136">
        <f t="shared" si="15"/>
        <v>83</v>
      </c>
      <c r="O17" s="136">
        <f>COUNTIF(O24:O525,"Yes")</f>
        <v>83</v>
      </c>
      <c r="P17" s="136">
        <f t="shared" ref="P17:AF17" si="16">COUNTIF(P24:P527,"Yes")</f>
        <v>78</v>
      </c>
      <c r="Q17" s="136">
        <f t="shared" si="16"/>
        <v>79</v>
      </c>
      <c r="R17" s="136">
        <f t="shared" si="16"/>
        <v>78</v>
      </c>
      <c r="S17" s="136">
        <f t="shared" si="16"/>
        <v>71</v>
      </c>
      <c r="T17" s="136">
        <f t="shared" si="16"/>
        <v>74</v>
      </c>
      <c r="U17" s="136">
        <f t="shared" si="16"/>
        <v>74</v>
      </c>
      <c r="V17" s="136">
        <f t="shared" si="16"/>
        <v>73</v>
      </c>
      <c r="W17" s="136">
        <f t="shared" si="16"/>
        <v>79</v>
      </c>
      <c r="X17" s="136">
        <f t="shared" si="16"/>
        <v>77</v>
      </c>
      <c r="Y17" s="136">
        <f t="shared" si="16"/>
        <v>81</v>
      </c>
      <c r="Z17" s="136">
        <f t="shared" si="16"/>
        <v>77</v>
      </c>
      <c r="AA17" s="136">
        <f t="shared" si="16"/>
        <v>82</v>
      </c>
      <c r="AB17" s="136">
        <f t="shared" si="16"/>
        <v>84</v>
      </c>
      <c r="AC17" s="136">
        <f t="shared" si="16"/>
        <v>84</v>
      </c>
      <c r="AD17" s="136">
        <f t="shared" si="16"/>
        <v>81</v>
      </c>
      <c r="AE17" s="136">
        <f t="shared" si="16"/>
        <v>84</v>
      </c>
      <c r="AF17" s="137">
        <f t="shared" si="16"/>
        <v>87</v>
      </c>
    </row>
    <row r="18" spans="1:53" s="127" customFormat="1" ht="15.75" x14ac:dyDescent="0.25">
      <c r="C18" s="164"/>
      <c r="D18" s="134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6"/>
      <c r="AE18" s="136"/>
      <c r="AF18" s="137"/>
    </row>
    <row r="19" spans="1:53" s="99" customFormat="1" ht="15.75" x14ac:dyDescent="0.25">
      <c r="C19" s="164"/>
      <c r="D19" s="134" t="s">
        <v>1453</v>
      </c>
      <c r="E19" s="135"/>
      <c r="F19" s="135"/>
      <c r="G19" s="135"/>
      <c r="H19" s="136">
        <f t="shared" ref="H19" si="17">COUNTIFS(I:I,"No",H:H,"Yes")</f>
        <v>3</v>
      </c>
      <c r="I19" s="136">
        <f t="shared" ref="I19:R19" si="18">COUNTIFS(J:J,"No",I:I,"Yes")</f>
        <v>1</v>
      </c>
      <c r="J19" s="136">
        <f t="shared" si="18"/>
        <v>5</v>
      </c>
      <c r="K19" s="136">
        <f t="shared" si="18"/>
        <v>5</v>
      </c>
      <c r="L19" s="136">
        <f t="shared" si="18"/>
        <v>4</v>
      </c>
      <c r="M19" s="136">
        <f t="shared" si="18"/>
        <v>2</v>
      </c>
      <c r="N19" s="136">
        <f t="shared" si="18"/>
        <v>2</v>
      </c>
      <c r="O19" s="136">
        <f t="shared" si="18"/>
        <v>7</v>
      </c>
      <c r="P19" s="136">
        <f t="shared" si="18"/>
        <v>4</v>
      </c>
      <c r="Q19" s="136">
        <f t="shared" si="18"/>
        <v>5</v>
      </c>
      <c r="R19" s="136">
        <f t="shared" si="18"/>
        <v>12</v>
      </c>
      <c r="S19" s="136">
        <f>COUNTIFS(U:U,"No",S:S,"Yes")</f>
        <v>4</v>
      </c>
      <c r="T19" s="136">
        <f t="shared" ref="T19:Z19" si="19">COUNTIFS(U:U,"No",T:T,"Yes")</f>
        <v>1</v>
      </c>
      <c r="U19" s="136">
        <f t="shared" si="19"/>
        <v>5</v>
      </c>
      <c r="V19" s="136">
        <f t="shared" si="19"/>
        <v>1</v>
      </c>
      <c r="W19" s="136">
        <f t="shared" si="19"/>
        <v>4</v>
      </c>
      <c r="X19" s="136">
        <f t="shared" si="19"/>
        <v>0</v>
      </c>
      <c r="Y19" s="136">
        <f t="shared" si="19"/>
        <v>4</v>
      </c>
      <c r="Z19" s="136">
        <f t="shared" si="19"/>
        <v>0</v>
      </c>
      <c r="AA19" s="136">
        <v>5</v>
      </c>
      <c r="AB19" s="136">
        <v>1</v>
      </c>
      <c r="AC19" s="136">
        <v>1</v>
      </c>
      <c r="AD19" s="136">
        <v>1</v>
      </c>
      <c r="AE19" s="136"/>
      <c r="AF19" s="137"/>
    </row>
    <row r="20" spans="1:53" s="99" customFormat="1" ht="16.5" thickBot="1" x14ac:dyDescent="0.3">
      <c r="C20" s="164"/>
      <c r="D20" s="138" t="s">
        <v>1454</v>
      </c>
      <c r="E20" s="139"/>
      <c r="F20" s="139"/>
      <c r="G20" s="139"/>
      <c r="H20" s="140">
        <f t="shared" ref="H20" si="20">COUNTIFS(I:I,"Yes",H:H,"No")</f>
        <v>3</v>
      </c>
      <c r="I20" s="140">
        <f t="shared" ref="I20:R20" si="21">COUNTIFS(J:J,"Yes",I:I,"No")</f>
        <v>2</v>
      </c>
      <c r="J20" s="140">
        <f t="shared" si="21"/>
        <v>4</v>
      </c>
      <c r="K20" s="140">
        <f t="shared" si="21"/>
        <v>6</v>
      </c>
      <c r="L20" s="140">
        <f t="shared" si="21"/>
        <v>3</v>
      </c>
      <c r="M20" s="140">
        <f t="shared" si="21"/>
        <v>7</v>
      </c>
      <c r="N20" s="140">
        <f t="shared" si="21"/>
        <v>2</v>
      </c>
      <c r="O20" s="140">
        <f t="shared" si="21"/>
        <v>2</v>
      </c>
      <c r="P20" s="140">
        <f t="shared" si="21"/>
        <v>5</v>
      </c>
      <c r="Q20" s="140">
        <f t="shared" si="21"/>
        <v>4</v>
      </c>
      <c r="R20" s="140">
        <f t="shared" si="21"/>
        <v>5</v>
      </c>
      <c r="S20" s="140">
        <f>COUNTIFS(U:U,"Yes",S:S,"No")</f>
        <v>7</v>
      </c>
      <c r="T20" s="140">
        <f t="shared" ref="T20:Z20" si="22">COUNTIFS(U:U,"Yes",T:T,"No")</f>
        <v>1</v>
      </c>
      <c r="U20" s="140">
        <f t="shared" si="22"/>
        <v>4</v>
      </c>
      <c r="V20" s="140">
        <f t="shared" si="22"/>
        <v>7</v>
      </c>
      <c r="W20" s="140">
        <f t="shared" si="22"/>
        <v>2</v>
      </c>
      <c r="X20" s="140">
        <f t="shared" si="22"/>
        <v>4</v>
      </c>
      <c r="Y20" s="140">
        <f t="shared" si="22"/>
        <v>0</v>
      </c>
      <c r="Z20" s="140">
        <f t="shared" si="22"/>
        <v>5</v>
      </c>
      <c r="AA20" s="140">
        <v>4</v>
      </c>
      <c r="AB20" s="140">
        <v>4</v>
      </c>
      <c r="AC20" s="140">
        <v>4</v>
      </c>
      <c r="AD20" s="140">
        <v>4</v>
      </c>
      <c r="AE20" s="140">
        <v>3</v>
      </c>
      <c r="AF20" s="141"/>
    </row>
    <row r="21" spans="1:53" s="99" customFormat="1" x14ac:dyDescent="0.25">
      <c r="C21" s="164"/>
      <c r="D21" s="164"/>
      <c r="H21" s="235"/>
      <c r="I21" s="234"/>
      <c r="J21" s="233"/>
      <c r="K21" s="230"/>
      <c r="L21" s="227"/>
      <c r="M21" s="187"/>
      <c r="N21" s="168"/>
      <c r="O21" s="167"/>
      <c r="P21" s="164"/>
      <c r="Q21" s="159"/>
      <c r="R21" s="158"/>
      <c r="S21" s="156"/>
      <c r="T21" s="159"/>
      <c r="U21" s="155"/>
      <c r="V21" s="154"/>
      <c r="W21" s="153"/>
      <c r="X21" s="148"/>
      <c r="Y21" s="146"/>
      <c r="Z21" s="145"/>
      <c r="AA21" s="142"/>
      <c r="AB21" s="142"/>
      <c r="AC21" s="129"/>
      <c r="AD21" s="106"/>
      <c r="AE21" s="106"/>
      <c r="AF21" s="106"/>
    </row>
    <row r="22" spans="1:53" s="99" customFormat="1" x14ac:dyDescent="0.25">
      <c r="C22" s="164"/>
      <c r="D22" s="164"/>
      <c r="H22" s="235"/>
      <c r="I22" s="234"/>
      <c r="J22" s="233"/>
      <c r="K22" s="230"/>
      <c r="L22" s="227"/>
      <c r="M22" s="187"/>
      <c r="N22" s="168"/>
      <c r="O22" s="167"/>
      <c r="P22" s="164"/>
      <c r="Q22" s="159"/>
      <c r="R22" s="158"/>
      <c r="S22" s="156"/>
      <c r="T22" s="159"/>
      <c r="U22" s="155"/>
      <c r="V22" s="154"/>
      <c r="W22" s="153"/>
      <c r="X22" s="148"/>
      <c r="Y22" s="146"/>
      <c r="Z22" s="145"/>
      <c r="AA22" s="142"/>
      <c r="AB22" s="142"/>
      <c r="AC22" s="129"/>
      <c r="AD22" s="127"/>
      <c r="AE22" s="106"/>
      <c r="AF22" s="106"/>
    </row>
    <row r="23" spans="1:53" s="98" customFormat="1" x14ac:dyDescent="0.25">
      <c r="C23" s="164"/>
      <c r="D23" s="164"/>
      <c r="H23" s="235"/>
      <c r="I23" s="234"/>
      <c r="J23" s="233"/>
      <c r="K23" s="230"/>
      <c r="L23" s="227"/>
      <c r="M23" s="187"/>
      <c r="N23" s="168"/>
      <c r="O23" s="167"/>
      <c r="P23" s="164"/>
      <c r="Q23" s="159"/>
      <c r="R23" s="158"/>
      <c r="S23" s="156"/>
      <c r="T23" s="159"/>
      <c r="U23" s="155"/>
      <c r="V23" s="154"/>
      <c r="W23" s="153"/>
      <c r="X23" s="148"/>
      <c r="Y23" s="146"/>
      <c r="Z23" s="145"/>
      <c r="AA23" s="142"/>
      <c r="AB23" s="142"/>
      <c r="AC23" s="129"/>
      <c r="AD23" s="127"/>
      <c r="AE23" s="106"/>
      <c r="AF23" s="106"/>
    </row>
    <row r="24" spans="1:53" ht="18.75" x14ac:dyDescent="0.25">
      <c r="A24" t="s">
        <v>1486</v>
      </c>
      <c r="B24" s="100" t="s">
        <v>1265</v>
      </c>
      <c r="C24" s="100" t="s">
        <v>484</v>
      </c>
      <c r="D24" s="100" t="s">
        <v>495</v>
      </c>
      <c r="E24" s="100" t="s">
        <v>1266</v>
      </c>
      <c r="F24" s="100" t="s">
        <v>1267</v>
      </c>
      <c r="G24" s="100" t="s">
        <v>1268</v>
      </c>
      <c r="H24" s="125" t="s">
        <v>1560</v>
      </c>
      <c r="I24" s="1148">
        <v>43290</v>
      </c>
      <c r="J24" s="1147">
        <v>43283</v>
      </c>
      <c r="K24" s="1146">
        <v>43276</v>
      </c>
      <c r="L24" s="1145">
        <v>43269</v>
      </c>
      <c r="M24" s="1144">
        <v>43262</v>
      </c>
      <c r="N24" s="1143">
        <v>43255</v>
      </c>
      <c r="O24" s="1142">
        <v>43248</v>
      </c>
      <c r="P24" s="1141">
        <v>43241</v>
      </c>
      <c r="Q24" s="1140">
        <v>43234</v>
      </c>
      <c r="R24" s="1139">
        <v>43229</v>
      </c>
      <c r="S24" s="1138">
        <v>43222</v>
      </c>
      <c r="T24" s="1137">
        <v>43213</v>
      </c>
      <c r="U24" s="1136">
        <v>43206</v>
      </c>
      <c r="V24" s="1135">
        <v>43199</v>
      </c>
      <c r="W24" s="1134">
        <v>43192</v>
      </c>
      <c r="X24" s="1133">
        <v>43185</v>
      </c>
      <c r="Y24" s="1132">
        <v>43178</v>
      </c>
      <c r="Z24" s="1131">
        <v>43171</v>
      </c>
      <c r="AA24" s="1130">
        <v>43164</v>
      </c>
      <c r="AB24" s="1129">
        <v>43157</v>
      </c>
      <c r="AC24" s="1128">
        <v>43150</v>
      </c>
      <c r="AD24" s="1127">
        <v>43143</v>
      </c>
      <c r="AE24" s="1126">
        <v>43136</v>
      </c>
      <c r="AF24" s="1125">
        <v>43129</v>
      </c>
      <c r="AG24" s="1124">
        <v>43122</v>
      </c>
      <c r="AH24" s="1123"/>
      <c r="AI24" s="1122"/>
      <c r="AJ24" s="1121"/>
      <c r="AK24" s="1120"/>
      <c r="AL24" s="1119"/>
      <c r="AM24" s="1118"/>
      <c r="AN24" s="1117"/>
      <c r="AO24" s="1116"/>
      <c r="AP24" s="1115"/>
      <c r="AQ24" s="1114"/>
      <c r="AR24" s="1113"/>
      <c r="AS24" s="1112"/>
      <c r="AT24" s="1111"/>
      <c r="AU24" s="1110"/>
      <c r="AV24" s="1109"/>
      <c r="AW24" s="1108"/>
      <c r="AX24" s="1107"/>
      <c r="AY24" s="1106"/>
      <c r="AZ24" s="1105"/>
      <c r="BA24" s="1104"/>
    </row>
    <row r="25" spans="1:53" ht="15" customHeight="1" x14ac:dyDescent="0.25">
      <c r="A25" s="7151" t="s">
        <v>1375</v>
      </c>
      <c r="B25" s="101" t="s">
        <v>1269</v>
      </c>
      <c r="C25" s="109" t="s">
        <v>3</v>
      </c>
      <c r="D25" s="101" t="s">
        <v>422</v>
      </c>
      <c r="E25" s="106" t="s">
        <v>423</v>
      </c>
      <c r="F25" s="106" t="s">
        <v>2</v>
      </c>
      <c r="G25" s="106" t="s">
        <v>1019</v>
      </c>
      <c r="H25" s="124" t="str">
        <f>IF(ISNA(VLOOKUP($D25,'Jul 16'!$F:$F,1,0)),"No","Yes")</f>
        <v>Yes</v>
      </c>
      <c r="I25" s="1179" t="str">
        <f>IF(ISNA(VLOOKUP($D25,'Jul 9'!$F:$F,1,0)),"No","Yes")</f>
        <v>Yes</v>
      </c>
      <c r="J25" s="1178" t="str">
        <f>IF(ISNA(VLOOKUP($D25,'Jul 2'!$F:$F,1,0)),"No","Yes")</f>
        <v>Yes</v>
      </c>
      <c r="K25" s="1177" t="str">
        <f>IF(ISNA(VLOOKUP($D25,'Jun 25'!$F:$F,1,0)),"No","Yes")</f>
        <v>Yes</v>
      </c>
      <c r="L25" s="1176" t="str">
        <f>IF(ISNA(VLOOKUP($D25,'Jun 18'!$F:$F,1,0)),"No","Yes")</f>
        <v>Yes</v>
      </c>
      <c r="M25" s="1175" t="str">
        <f>IF(ISNA(VLOOKUP($D25,'Jun 11'!$F:$F,1,0)),"No","Yes")</f>
        <v>Yes</v>
      </c>
      <c r="N25" s="1174" t="str">
        <f>IF(ISNA(VLOOKUP($D25,'Jun 4'!$F:$F,1,0)),"No","Yes")</f>
        <v>Yes</v>
      </c>
      <c r="O25" s="1173" t="str">
        <f>IF(ISNA(VLOOKUP($D25,'May 28'!$F:$F,1,0)),"No","Yes")</f>
        <v>Yes</v>
      </c>
      <c r="P25" s="1172" t="str">
        <f>IF(ISNA(VLOOKUP($D25,'May 21'!$F:$F,1,0)),"No","Yes")</f>
        <v>Yes</v>
      </c>
      <c r="Q25" s="1171" t="str">
        <f>IF(ISNA(VLOOKUP($D25,'May 14'!$F:$F,1,0)),"No","Yes")</f>
        <v>Yes</v>
      </c>
      <c r="R25" s="1170" t="str">
        <f>IF(ISNA(VLOOKUP($D25,'May 9'!$F:$F,1,0)),"No","Yes")</f>
        <v>Yes</v>
      </c>
      <c r="S25" s="1169" t="str">
        <f>IF(ISNA(VLOOKUP($D25,'May 2'!$F:$F,1,0)),"No","Yes")</f>
        <v>No</v>
      </c>
      <c r="T25" s="1168" t="str">
        <f>IF(ISNA(VLOOKUP($D25,'Apr 23'!$F:$F,1,0)),"No","Yes")</f>
        <v>Yes</v>
      </c>
      <c r="U25" s="1167" t="str">
        <f>IF(ISNA(VLOOKUP($D25,'Apr 16'!$F:$F,1,0)),"No","Yes")</f>
        <v>Yes</v>
      </c>
      <c r="V25" s="1166" t="str">
        <f>IF(ISNA(VLOOKUP($D25,'Apr 9'!$F:$F,1,0)),"No","Yes")</f>
        <v>Yes</v>
      </c>
      <c r="W25" s="1165" t="str">
        <f>IF(ISNA(VLOOKUP($D25,'Apr 2'!$F:$F,1,0)),"No","Yes")</f>
        <v>Yes</v>
      </c>
      <c r="X25" s="1164" t="str">
        <f>IF(ISNA(VLOOKUP($D25,'Mar 26'!$F:$F,1,0)),"No","Yes")</f>
        <v>Yes</v>
      </c>
      <c r="Y25" s="1163" t="str">
        <f>IF(ISNA(VLOOKUP($D25,'Mar 19'!$F:$F,1,0)),"No","Yes")</f>
        <v>Yes</v>
      </c>
      <c r="Z25" s="1162" t="str">
        <f>IF(ISNA(VLOOKUP($D25,'Mar 12'!$F:$F,1,0)),"No","Yes")</f>
        <v>Yes</v>
      </c>
      <c r="AA25" s="1161" t="str">
        <f>IF(ISNA(VLOOKUP($D25,'Mar 5'!$F:$F,1,0)),"No","Yes")</f>
        <v>Yes</v>
      </c>
      <c r="AB25" s="1160" t="str">
        <f>IF(ISNA(VLOOKUP($D25,'Feb 26'!$F:$F,1,0)),"No","Yes")</f>
        <v>Yes</v>
      </c>
      <c r="AC25" s="1159" t="str">
        <f>IF(ISNA(VLOOKUP($D25,'Feb 26'!$F:$F,1,0)),"No","Yes")</f>
        <v>Yes</v>
      </c>
      <c r="AD25" s="1158" t="str">
        <f>IF(ISNA(VLOOKUP($D25,'Feb 12'!$F:$F,1,0)),"No","Yes")</f>
        <v>Yes</v>
      </c>
      <c r="AE25" s="1157" t="str">
        <f>IF(ISNA(VLOOKUP($D25,'Feb 5'!$F:$F,1,0)),"No","Yes")</f>
        <v>Yes</v>
      </c>
      <c r="AF25" s="1156" t="str">
        <f>IF(ISNA(VLOOKUP($D25,'Jan 29'!$F:$F,1,0)),"No","Yes")</f>
        <v>Yes</v>
      </c>
      <c r="AG25" s="1155" t="str">
        <f>IF(ISNA(VLOOKUP(D25,'Jan 22'!F:F,1,0)),"No","Yes")</f>
        <v>Yes</v>
      </c>
      <c r="AH25" s="1154"/>
      <c r="AI25" s="1153"/>
      <c r="AJ25" s="1152"/>
      <c r="AK25" s="1151"/>
      <c r="AL25" s="1150"/>
      <c r="AM25" s="1149"/>
    </row>
    <row r="26" spans="1:53" x14ac:dyDescent="0.25">
      <c r="A26" s="7151"/>
      <c r="B26" s="101" t="s">
        <v>1270</v>
      </c>
      <c r="C26" s="109" t="s">
        <v>287</v>
      </c>
      <c r="D26" s="102" t="s">
        <v>886</v>
      </c>
      <c r="E26" s="106" t="s">
        <v>861</v>
      </c>
      <c r="F26" s="106" t="s">
        <v>516</v>
      </c>
      <c r="G26" s="106" t="s">
        <v>1019</v>
      </c>
      <c r="H26" s="124" t="str">
        <f>IF(ISNA(VLOOKUP($D26,'Jul 16'!$F:$F,1,0)),"No","Yes")</f>
        <v>Yes</v>
      </c>
      <c r="I26" s="1210" t="str">
        <f>IF(ISNA(VLOOKUP($D26,'Jul 9'!$F:$F,1,0)),"No","Yes")</f>
        <v>Yes</v>
      </c>
      <c r="J26" s="1209" t="str">
        <f>IF(ISNA(VLOOKUP($D26,'Jul 2'!$F:$F,1,0)),"No","Yes")</f>
        <v>Yes</v>
      </c>
      <c r="K26" s="1208" t="str">
        <f>IF(ISNA(VLOOKUP($D26,'Jun 25'!$F:$F,1,0)),"No","Yes")</f>
        <v>Yes</v>
      </c>
      <c r="L26" s="1207" t="str">
        <f>IF(ISNA(VLOOKUP($D26,'Jun 18'!$F:$F,1,0)),"No","Yes")</f>
        <v>Yes</v>
      </c>
      <c r="M26" s="1206" t="str">
        <f>IF(ISNA(VLOOKUP($D26,'Jun 11'!$F:$F,1,0)),"No","Yes")</f>
        <v>Yes</v>
      </c>
      <c r="N26" s="1205" t="str">
        <f>IF(ISNA(VLOOKUP($D26,'Jun 4'!$F:$F,1,0)),"No","Yes")</f>
        <v>Yes</v>
      </c>
      <c r="O26" s="1204" t="str">
        <f>IF(ISNA(VLOOKUP($D26,'May 28'!$F:$F,1,0)),"No","Yes")</f>
        <v>Yes</v>
      </c>
      <c r="P26" s="1203" t="str">
        <f>IF(ISNA(VLOOKUP($D26,'May 21'!$F:$F,1,0)),"No","Yes")</f>
        <v>Yes</v>
      </c>
      <c r="Q26" s="1202" t="str">
        <f>IF(ISNA(VLOOKUP($D26,'May 14'!$F:$F,1,0)),"No","Yes")</f>
        <v>Yes</v>
      </c>
      <c r="R26" s="1201" t="str">
        <f>IF(ISNA(VLOOKUP($D26,'May 9'!$F:$F,1,0)),"No","Yes")</f>
        <v>Yes</v>
      </c>
      <c r="S26" s="1200" t="str">
        <f>IF(ISNA(VLOOKUP($D26,'May 2'!$F:$F,1,0)),"No","Yes")</f>
        <v>No</v>
      </c>
      <c r="T26" s="1199" t="str">
        <f>IF(ISNA(VLOOKUP($D26,'Apr 23'!$F:$F,1,0)),"No","Yes")</f>
        <v>Yes</v>
      </c>
      <c r="U26" s="1198" t="str">
        <f>IF(ISNA(VLOOKUP($D26,'Apr 16'!$F:$F,1,0)),"No","Yes")</f>
        <v>Yes</v>
      </c>
      <c r="V26" s="1197" t="str">
        <f>IF(ISNA(VLOOKUP($D26,'Apr 9'!$F:$F,1,0)),"No","Yes")</f>
        <v>Yes</v>
      </c>
      <c r="W26" s="1196" t="str">
        <f>IF(ISNA(VLOOKUP($D26,'Apr 2'!$F:$F,1,0)),"No","Yes")</f>
        <v>Yes</v>
      </c>
      <c r="X26" s="1195" t="str">
        <f>IF(ISNA(VLOOKUP($D26,'Mar 26'!$F:$F,1,0)),"No","Yes")</f>
        <v>Yes</v>
      </c>
      <c r="Y26" s="1194" t="str">
        <f>IF(ISNA(VLOOKUP($D26,'Mar 19'!$F:$F,1,0)),"No","Yes")</f>
        <v>Yes</v>
      </c>
      <c r="Z26" s="1193" t="str">
        <f>IF(ISNA(VLOOKUP($D26,'Mar 12'!$F:$F,1,0)),"No","Yes")</f>
        <v>Yes</v>
      </c>
      <c r="AA26" s="1192" t="str">
        <f>IF(ISNA(VLOOKUP($D26,'Mar 5'!$F:$F,1,0)),"No","Yes")</f>
        <v>Yes</v>
      </c>
      <c r="AB26" s="1191" t="str">
        <f>IF(ISNA(VLOOKUP($D26,'Feb 26'!$F:$F,1,0)),"No","Yes")</f>
        <v>Yes</v>
      </c>
      <c r="AC26" s="1190" t="str">
        <f>IF(ISNA(VLOOKUP($D26,'Feb 26'!$F:$F,1,0)),"No","Yes")</f>
        <v>Yes</v>
      </c>
      <c r="AD26" s="1189" t="str">
        <f>IF(ISNA(VLOOKUP($D26,'Feb 12'!$F:$F,1,0)),"No","Yes")</f>
        <v>Yes</v>
      </c>
      <c r="AE26" s="1188" t="str">
        <f>IF(ISNA(VLOOKUP($D26,'Feb 5'!$F:$F,1,0)),"No","Yes")</f>
        <v>Yes</v>
      </c>
      <c r="AF26" s="1187" t="str">
        <f>IF(ISNA(VLOOKUP($D26,'Jan 29'!$F:$F,1,0)),"No","Yes")</f>
        <v>Yes</v>
      </c>
      <c r="AG26" s="1186" t="str">
        <f>IF(ISNA(VLOOKUP(D26,'Jan 22'!F:F,1,0)),"No","Yes")</f>
        <v>Yes</v>
      </c>
      <c r="AH26" s="1185"/>
      <c r="AI26" s="1184"/>
      <c r="AJ26" s="1183"/>
      <c r="AK26" s="1182"/>
      <c r="AL26" s="1181"/>
      <c r="AM26" s="1180"/>
    </row>
    <row r="27" spans="1:53" x14ac:dyDescent="0.25">
      <c r="A27" s="7151"/>
      <c r="B27" s="101" t="s">
        <v>1271</v>
      </c>
      <c r="C27" s="109" t="s">
        <v>3</v>
      </c>
      <c r="D27" s="109" t="s">
        <v>139</v>
      </c>
      <c r="E27" s="106" t="s">
        <v>140</v>
      </c>
      <c r="F27" s="106" t="s">
        <v>53</v>
      </c>
      <c r="G27" s="106" t="s">
        <v>1019</v>
      </c>
      <c r="H27" s="124" t="str">
        <f>IF(ISNA(VLOOKUP($D27,'Jul 16'!$F:$F,1,0)),"No","Yes")</f>
        <v>Yes</v>
      </c>
      <c r="I27" s="1241" t="str">
        <f>IF(ISNA(VLOOKUP($D27,'Jul 9'!$F:$F,1,0)),"No","Yes")</f>
        <v>Yes</v>
      </c>
      <c r="J27" s="1240" t="str">
        <f>IF(ISNA(VLOOKUP($D27,'Jul 2'!$F:$F,1,0)),"No","Yes")</f>
        <v>Yes</v>
      </c>
      <c r="K27" s="1239" t="str">
        <f>IF(ISNA(VLOOKUP($D27,'Jun 25'!$F:$F,1,0)),"No","Yes")</f>
        <v>Yes</v>
      </c>
      <c r="L27" s="1238" t="str">
        <f>IF(ISNA(VLOOKUP($D27,'Jun 18'!$F:$F,1,0)),"No","Yes")</f>
        <v>Yes</v>
      </c>
      <c r="M27" s="1237" t="str">
        <f>IF(ISNA(VLOOKUP($D27,'Jun 11'!$F:$F,1,0)),"No","Yes")</f>
        <v>Yes</v>
      </c>
      <c r="N27" s="1236" t="str">
        <f>IF(ISNA(VLOOKUP($D27,'Jun 4'!$F:$F,1,0)),"No","Yes")</f>
        <v>Yes</v>
      </c>
      <c r="O27" s="1235" t="str">
        <f>IF(ISNA(VLOOKUP($D27,'May 28'!$F:$F,1,0)),"No","Yes")</f>
        <v>Yes</v>
      </c>
      <c r="P27" s="1234" t="str">
        <f>IF(ISNA(VLOOKUP($D27,'May 21'!$F:$F,1,0)),"No","Yes")</f>
        <v>Yes</v>
      </c>
      <c r="Q27" s="1233" t="str">
        <f>IF(ISNA(VLOOKUP($D27,'May 14'!$F:$F,1,0)),"No","Yes")</f>
        <v>Yes</v>
      </c>
      <c r="R27" s="1232" t="str">
        <f>IF(ISNA(VLOOKUP($D27,'May 9'!$F:$F,1,0)),"No","Yes")</f>
        <v>Yes</v>
      </c>
      <c r="S27" s="1231" t="str">
        <f>IF(ISNA(VLOOKUP($D27,'May 2'!$F:$F,1,0)),"No","Yes")</f>
        <v>Yes</v>
      </c>
      <c r="T27" s="1230" t="str">
        <f>IF(ISNA(VLOOKUP($D27,'Apr 23'!$F:$F,1,0)),"No","Yes")</f>
        <v>Yes</v>
      </c>
      <c r="U27" s="1229" t="str">
        <f>IF(ISNA(VLOOKUP($D27,'Apr 16'!$F:$F,1,0)),"No","Yes")</f>
        <v>Yes</v>
      </c>
      <c r="V27" s="1228" t="str">
        <f>IF(ISNA(VLOOKUP($D27,'Apr 9'!$F:$F,1,0)),"No","Yes")</f>
        <v>Yes</v>
      </c>
      <c r="W27" s="1227" t="str">
        <f>IF(ISNA(VLOOKUP($D27,'Apr 2'!$F:$F,1,0)),"No","Yes")</f>
        <v>Yes</v>
      </c>
      <c r="X27" s="1226" t="str">
        <f>IF(ISNA(VLOOKUP($D27,'Mar 26'!$F:$F,1,0)),"No","Yes")</f>
        <v>Yes</v>
      </c>
      <c r="Y27" s="1225" t="str">
        <f>IF(ISNA(VLOOKUP($D27,'Mar 19'!$F:$F,1,0)),"No","Yes")</f>
        <v>Yes</v>
      </c>
      <c r="Z27" s="1224" t="str">
        <f>IF(ISNA(VLOOKUP($D27,'Mar 12'!$F:$F,1,0)),"No","Yes")</f>
        <v>Yes</v>
      </c>
      <c r="AA27" s="1223" t="str">
        <f>IF(ISNA(VLOOKUP($D27,'Mar 5'!$F:$F,1,0)),"No","Yes")</f>
        <v>Yes</v>
      </c>
      <c r="AB27" s="1222" t="str">
        <f>IF(ISNA(VLOOKUP($D27,'Feb 26'!$F:$F,1,0)),"No","Yes")</f>
        <v>Yes</v>
      </c>
      <c r="AC27" s="1221" t="str">
        <f>IF(ISNA(VLOOKUP($D27,'Feb 26'!$F:$F,1,0)),"No","Yes")</f>
        <v>Yes</v>
      </c>
      <c r="AD27" s="1220" t="str">
        <f>IF(ISNA(VLOOKUP($D27,'Feb 12'!$F:$F,1,0)),"No","Yes")</f>
        <v>Yes</v>
      </c>
      <c r="AE27" s="1219" t="str">
        <f>IF(ISNA(VLOOKUP($D27,'Feb 5'!$F:$F,1,0)),"No","Yes")</f>
        <v>Yes</v>
      </c>
      <c r="AF27" s="1218" t="str">
        <f>IF(ISNA(VLOOKUP($D27,'Jan 29'!$F:$F,1,0)),"No","Yes")</f>
        <v>Yes</v>
      </c>
      <c r="AG27" s="1217" t="str">
        <f>IF(ISNA(VLOOKUP(D27,'Jan 22'!F:F,1,0)),"No","Yes")</f>
        <v>Yes</v>
      </c>
      <c r="AH27" s="1216"/>
      <c r="AI27" s="1215"/>
      <c r="AJ27" s="1214"/>
      <c r="AK27" s="1213"/>
      <c r="AL27" s="1212"/>
      <c r="AM27" s="1211"/>
    </row>
    <row r="28" spans="1:53" x14ac:dyDescent="0.25">
      <c r="A28" s="7151"/>
      <c r="B28" s="101" t="s">
        <v>1272</v>
      </c>
      <c r="C28" s="109" t="s">
        <v>3</v>
      </c>
      <c r="D28" s="109" t="s">
        <v>226</v>
      </c>
      <c r="E28" s="106" t="s">
        <v>227</v>
      </c>
      <c r="F28" s="106" t="s">
        <v>53</v>
      </c>
      <c r="G28" s="106" t="s">
        <v>1019</v>
      </c>
      <c r="H28" s="124" t="str">
        <f>IF(ISNA(VLOOKUP($D28,'Jul 16'!$F:$F,1,0)),"No","Yes")</f>
        <v>Yes</v>
      </c>
      <c r="I28" s="1272" t="str">
        <f>IF(ISNA(VLOOKUP($D28,'Jul 9'!$F:$F,1,0)),"No","Yes")</f>
        <v>Yes</v>
      </c>
      <c r="J28" s="1271" t="str">
        <f>IF(ISNA(VLOOKUP($D28,'Jul 2'!$F:$F,1,0)),"No","Yes")</f>
        <v>Yes</v>
      </c>
      <c r="K28" s="1270" t="str">
        <f>IF(ISNA(VLOOKUP($D28,'Jun 25'!$F:$F,1,0)),"No","Yes")</f>
        <v>Yes</v>
      </c>
      <c r="L28" s="1269" t="str">
        <f>IF(ISNA(VLOOKUP($D28,'Jun 18'!$F:$F,1,0)),"No","Yes")</f>
        <v>Yes</v>
      </c>
      <c r="M28" s="1268" t="str">
        <f>IF(ISNA(VLOOKUP($D28,'Jun 11'!$F:$F,1,0)),"No","Yes")</f>
        <v>Yes</v>
      </c>
      <c r="N28" s="1267" t="str">
        <f>IF(ISNA(VLOOKUP($D28,'Jun 4'!$F:$F,1,0)),"No","Yes")</f>
        <v>Yes</v>
      </c>
      <c r="O28" s="1266" t="str">
        <f>IF(ISNA(VLOOKUP($D28,'May 28'!$F:$F,1,0)),"No","Yes")</f>
        <v>Yes</v>
      </c>
      <c r="P28" s="1265" t="str">
        <f>IF(ISNA(VLOOKUP($D28,'May 21'!$F:$F,1,0)),"No","Yes")</f>
        <v>Yes</v>
      </c>
      <c r="Q28" s="1264" t="str">
        <f>IF(ISNA(VLOOKUP($D28,'May 14'!$F:$F,1,0)),"No","Yes")</f>
        <v>Yes</v>
      </c>
      <c r="R28" s="1263" t="str">
        <f>IF(ISNA(VLOOKUP($D28,'May 9'!$F:$F,1,0)),"No","Yes")</f>
        <v>Yes</v>
      </c>
      <c r="S28" s="1262" t="str">
        <f>IF(ISNA(VLOOKUP($D28,'May 2'!$F:$F,1,0)),"No","Yes")</f>
        <v>Yes</v>
      </c>
      <c r="T28" s="1261" t="str">
        <f>IF(ISNA(VLOOKUP($D28,'Apr 23'!$F:$F,1,0)),"No","Yes")</f>
        <v>Yes</v>
      </c>
      <c r="U28" s="1260" t="str">
        <f>IF(ISNA(VLOOKUP($D28,'Apr 16'!$F:$F,1,0)),"No","Yes")</f>
        <v>Yes</v>
      </c>
      <c r="V28" s="1259" t="str">
        <f>IF(ISNA(VLOOKUP($D28,'Apr 9'!$F:$F,1,0)),"No","Yes")</f>
        <v>Yes</v>
      </c>
      <c r="W28" s="1258" t="str">
        <f>IF(ISNA(VLOOKUP($D28,'Apr 2'!$F:$F,1,0)),"No","Yes")</f>
        <v>Yes</v>
      </c>
      <c r="X28" s="1257" t="str">
        <f>IF(ISNA(VLOOKUP($D28,'Mar 26'!$F:$F,1,0)),"No","Yes")</f>
        <v>Yes</v>
      </c>
      <c r="Y28" s="1256" t="str">
        <f>IF(ISNA(VLOOKUP($D28,'Mar 19'!$F:$F,1,0)),"No","Yes")</f>
        <v>Yes</v>
      </c>
      <c r="Z28" s="1255" t="str">
        <f>IF(ISNA(VLOOKUP($D28,'Mar 12'!$F:$F,1,0)),"No","Yes")</f>
        <v>Yes</v>
      </c>
      <c r="AA28" s="1254" t="str">
        <f>IF(ISNA(VLOOKUP($D28,'Mar 5'!$F:$F,1,0)),"No","Yes")</f>
        <v>Yes</v>
      </c>
      <c r="AB28" s="1253" t="str">
        <f>IF(ISNA(VLOOKUP($D28,'Feb 26'!$F:$F,1,0)),"No","Yes")</f>
        <v>Yes</v>
      </c>
      <c r="AC28" s="1252" t="str">
        <f>IF(ISNA(VLOOKUP($D28,'Feb 26'!$F:$F,1,0)),"No","Yes")</f>
        <v>Yes</v>
      </c>
      <c r="AD28" s="1251" t="str">
        <f>IF(ISNA(VLOOKUP($D28,'Feb 12'!$F:$F,1,0)),"No","Yes")</f>
        <v>Yes</v>
      </c>
      <c r="AE28" s="1250" t="str">
        <f>IF(ISNA(VLOOKUP($D28,'Feb 5'!$F:$F,1,0)),"No","Yes")</f>
        <v>Yes</v>
      </c>
      <c r="AF28" s="1249" t="str">
        <f>IF(ISNA(VLOOKUP($D28,'Jan 29'!$F:$F,1,0)),"No","Yes")</f>
        <v>Yes</v>
      </c>
      <c r="AG28" s="1248" t="str">
        <f>IF(ISNA(VLOOKUP(D28,'Jan 22'!F:F,1,0)),"No","Yes")</f>
        <v>Yes</v>
      </c>
      <c r="AH28" s="1247"/>
      <c r="AI28" s="1246"/>
      <c r="AJ28" s="1245"/>
      <c r="AK28" s="1244"/>
      <c r="AL28" s="1243"/>
      <c r="AM28" s="1242"/>
    </row>
    <row r="29" spans="1:53" x14ac:dyDescent="0.25">
      <c r="A29" s="7151"/>
      <c r="B29" s="101" t="s">
        <v>1273</v>
      </c>
      <c r="C29" s="109" t="s">
        <v>3</v>
      </c>
      <c r="D29" s="101" t="s">
        <v>275</v>
      </c>
      <c r="E29" s="106" t="s">
        <v>276</v>
      </c>
      <c r="F29" s="106" t="s">
        <v>53</v>
      </c>
      <c r="G29" s="106" t="s">
        <v>1019</v>
      </c>
      <c r="H29" s="124" t="str">
        <f>IF(ISNA(VLOOKUP($D29,'Jul 16'!$F:$F,1,0)),"No","Yes")</f>
        <v>Yes</v>
      </c>
      <c r="I29" s="1303" t="str">
        <f>IF(ISNA(VLOOKUP($D29,'Jul 9'!$F:$F,1,0)),"No","Yes")</f>
        <v>Yes</v>
      </c>
      <c r="J29" s="1302" t="str">
        <f>IF(ISNA(VLOOKUP($D29,'Jul 2'!$F:$F,1,0)),"No","Yes")</f>
        <v>Yes</v>
      </c>
      <c r="K29" s="1301" t="str">
        <f>IF(ISNA(VLOOKUP($D29,'Jun 25'!$F:$F,1,0)),"No","Yes")</f>
        <v>Yes</v>
      </c>
      <c r="L29" s="1300" t="str">
        <f>IF(ISNA(VLOOKUP($D29,'Jun 18'!$F:$F,1,0)),"No","Yes")</f>
        <v>Yes</v>
      </c>
      <c r="M29" s="1299" t="str">
        <f>IF(ISNA(VLOOKUP($D29,'Jun 11'!$F:$F,1,0)),"No","Yes")</f>
        <v>Yes</v>
      </c>
      <c r="N29" s="1298" t="str">
        <f>IF(ISNA(VLOOKUP($D29,'Jun 4'!$F:$F,1,0)),"No","Yes")</f>
        <v>Yes</v>
      </c>
      <c r="O29" s="1297" t="str">
        <f>IF(ISNA(VLOOKUP($D29,'May 28'!$F:$F,1,0)),"No","Yes")</f>
        <v>Yes</v>
      </c>
      <c r="P29" s="1296" t="str">
        <f>IF(ISNA(VLOOKUP($D29,'May 21'!$F:$F,1,0)),"No","Yes")</f>
        <v>Yes</v>
      </c>
      <c r="Q29" s="1295" t="str">
        <f>IF(ISNA(VLOOKUP($D29,'May 14'!$F:$F,1,0)),"No","Yes")</f>
        <v>Yes</v>
      </c>
      <c r="R29" s="1294" t="str">
        <f>IF(ISNA(VLOOKUP($D29,'May 9'!$F:$F,1,0)),"No","Yes")</f>
        <v>Yes</v>
      </c>
      <c r="S29" s="1293" t="str">
        <f>IF(ISNA(VLOOKUP($D29,'May 2'!$F:$F,1,0)),"No","Yes")</f>
        <v>Yes</v>
      </c>
      <c r="T29" s="1292" t="str">
        <f>IF(ISNA(VLOOKUP($D29,'Apr 23'!$F:$F,1,0)),"No","Yes")</f>
        <v>Yes</v>
      </c>
      <c r="U29" s="1291" t="str">
        <f>IF(ISNA(VLOOKUP($D29,'Apr 16'!$F:$F,1,0)),"No","Yes")</f>
        <v>Yes</v>
      </c>
      <c r="V29" s="1290" t="str">
        <f>IF(ISNA(VLOOKUP($D29,'Apr 9'!$F:$F,1,0)),"No","Yes")</f>
        <v>Yes</v>
      </c>
      <c r="W29" s="1289" t="str">
        <f>IF(ISNA(VLOOKUP($D29,'Apr 2'!$F:$F,1,0)),"No","Yes")</f>
        <v>Yes</v>
      </c>
      <c r="X29" s="1288" t="str">
        <f>IF(ISNA(VLOOKUP($D29,'Mar 26'!$F:$F,1,0)),"No","Yes")</f>
        <v>Yes</v>
      </c>
      <c r="Y29" s="1287" t="str">
        <f>IF(ISNA(VLOOKUP($D29,'Mar 19'!$F:$F,1,0)),"No","Yes")</f>
        <v>Yes</v>
      </c>
      <c r="Z29" s="1286" t="str">
        <f>IF(ISNA(VLOOKUP($D29,'Mar 12'!$F:$F,1,0)),"No","Yes")</f>
        <v>Yes</v>
      </c>
      <c r="AA29" s="1285" t="str">
        <f>IF(ISNA(VLOOKUP($D29,'Mar 5'!$F:$F,1,0)),"No","Yes")</f>
        <v>Yes</v>
      </c>
      <c r="AB29" s="1284" t="str">
        <f>IF(ISNA(VLOOKUP($D29,'Feb 26'!$F:$F,1,0)),"No","Yes")</f>
        <v>Yes</v>
      </c>
      <c r="AC29" s="1283" t="str">
        <f>IF(ISNA(VLOOKUP($D29,'Feb 26'!$F:$F,1,0)),"No","Yes")</f>
        <v>Yes</v>
      </c>
      <c r="AD29" s="1282" t="str">
        <f>IF(ISNA(VLOOKUP($D29,'Feb 12'!$F:$F,1,0)),"No","Yes")</f>
        <v>Yes</v>
      </c>
      <c r="AE29" s="1281" t="str">
        <f>IF(ISNA(VLOOKUP($D29,'Feb 5'!$F:$F,1,0)),"No","Yes")</f>
        <v>Yes</v>
      </c>
      <c r="AF29" s="1280" t="str">
        <f>IF(ISNA(VLOOKUP($D29,'Jan 29'!$F:$F,1,0)),"No","Yes")</f>
        <v>Yes</v>
      </c>
      <c r="AG29" s="1279" t="str">
        <f>IF(ISNA(VLOOKUP(D29,'Jan 22'!F:F,1,0)),"No","Yes")</f>
        <v>Yes</v>
      </c>
      <c r="AH29" s="1278"/>
      <c r="AI29" s="1277"/>
      <c r="AJ29" s="1276"/>
      <c r="AK29" s="1275"/>
      <c r="AL29" s="1274"/>
      <c r="AM29" s="1273"/>
    </row>
    <row r="30" spans="1:53" x14ac:dyDescent="0.25">
      <c r="A30" s="7151"/>
      <c r="B30" s="101" t="s">
        <v>1274</v>
      </c>
      <c r="C30" s="109" t="s">
        <v>3</v>
      </c>
      <c r="D30" s="101" t="s">
        <v>244</v>
      </c>
      <c r="E30" s="106" t="s">
        <v>245</v>
      </c>
      <c r="F30" s="106" t="s">
        <v>125</v>
      </c>
      <c r="G30" s="106" t="s">
        <v>1019</v>
      </c>
      <c r="H30" s="124" t="str">
        <f>IF(ISNA(VLOOKUP($D30,'Jul 16'!$F:$F,1,0)),"No","Yes")</f>
        <v>Yes</v>
      </c>
      <c r="I30" s="1334" t="str">
        <f>IF(ISNA(VLOOKUP($D30,'Jul 9'!$F:$F,1,0)),"No","Yes")</f>
        <v>Yes</v>
      </c>
      <c r="J30" s="1333" t="str">
        <f>IF(ISNA(VLOOKUP($D30,'Jul 2'!$F:$F,1,0)),"No","Yes")</f>
        <v>Yes</v>
      </c>
      <c r="K30" s="1332" t="str">
        <f>IF(ISNA(VLOOKUP($D30,'Jun 25'!$F:$F,1,0)),"No","Yes")</f>
        <v>Yes</v>
      </c>
      <c r="L30" s="1331" t="str">
        <f>IF(ISNA(VLOOKUP($D30,'Jun 18'!$F:$F,1,0)),"No","Yes")</f>
        <v>Yes</v>
      </c>
      <c r="M30" s="1330" t="str">
        <f>IF(ISNA(VLOOKUP($D30,'Jun 11'!$F:$F,1,0)),"No","Yes")</f>
        <v>Yes</v>
      </c>
      <c r="N30" s="1329" t="str">
        <f>IF(ISNA(VLOOKUP($D30,'Jun 4'!$F:$F,1,0)),"No","Yes")</f>
        <v>Yes</v>
      </c>
      <c r="O30" s="1328" t="str">
        <f>IF(ISNA(VLOOKUP($D30,'May 28'!$F:$F,1,0)),"No","Yes")</f>
        <v>Yes</v>
      </c>
      <c r="P30" s="1327" t="str">
        <f>IF(ISNA(VLOOKUP($D30,'May 21'!$F:$F,1,0)),"No","Yes")</f>
        <v>Yes</v>
      </c>
      <c r="Q30" s="1326" t="str">
        <f>IF(ISNA(VLOOKUP($D30,'May 14'!$F:$F,1,0)),"No","Yes")</f>
        <v>Yes</v>
      </c>
      <c r="R30" s="1325" t="str">
        <f>IF(ISNA(VLOOKUP($D30,'May 9'!$F:$F,1,0)),"No","Yes")</f>
        <v>Yes</v>
      </c>
      <c r="S30" s="1324" t="str">
        <f>IF(ISNA(VLOOKUP($D30,'May 2'!$F:$F,1,0)),"No","Yes")</f>
        <v>Yes</v>
      </c>
      <c r="T30" s="1323" t="str">
        <f>IF(ISNA(VLOOKUP($D30,'Apr 23'!$F:$F,1,0)),"No","Yes")</f>
        <v>Yes</v>
      </c>
      <c r="U30" s="1322" t="str">
        <f>IF(ISNA(VLOOKUP($D30,'Apr 16'!$F:$F,1,0)),"No","Yes")</f>
        <v>Yes</v>
      </c>
      <c r="V30" s="1321" t="str">
        <f>IF(ISNA(VLOOKUP($D30,'Apr 9'!$F:$F,1,0)),"No","Yes")</f>
        <v>Yes</v>
      </c>
      <c r="W30" s="1320" t="str">
        <f>IF(ISNA(VLOOKUP($D30,'Apr 2'!$F:$F,1,0)),"No","Yes")</f>
        <v>Yes</v>
      </c>
      <c r="X30" s="1319" t="str">
        <f>IF(ISNA(VLOOKUP($D30,'Mar 26'!$F:$F,1,0)),"No","Yes")</f>
        <v>Yes</v>
      </c>
      <c r="Y30" s="1318" t="str">
        <f>IF(ISNA(VLOOKUP($D30,'Mar 19'!$F:$F,1,0)),"No","Yes")</f>
        <v>Yes</v>
      </c>
      <c r="Z30" s="1317" t="str">
        <f>IF(ISNA(VLOOKUP($D30,'Mar 12'!$F:$F,1,0)),"No","Yes")</f>
        <v>Yes</v>
      </c>
      <c r="AA30" s="1316" t="str">
        <f>IF(ISNA(VLOOKUP($D30,'Mar 5'!$F:$F,1,0)),"No","Yes")</f>
        <v>Yes</v>
      </c>
      <c r="AB30" s="1315" t="str">
        <f>IF(ISNA(VLOOKUP($D30,'Feb 26'!$F:$F,1,0)),"No","Yes")</f>
        <v>Yes</v>
      </c>
      <c r="AC30" s="1314" t="str">
        <f>IF(ISNA(VLOOKUP($D30,'Feb 26'!$F:$F,1,0)),"No","Yes")</f>
        <v>Yes</v>
      </c>
      <c r="AD30" s="1313" t="str">
        <f>IF(ISNA(VLOOKUP($D30,'Feb 12'!$F:$F,1,0)),"No","Yes")</f>
        <v>Yes</v>
      </c>
      <c r="AE30" s="1312" t="str">
        <f>IF(ISNA(VLOOKUP($D30,'Feb 5'!$F:$F,1,0)),"No","Yes")</f>
        <v>Yes</v>
      </c>
      <c r="AF30" s="1311" t="str">
        <f>IF(ISNA(VLOOKUP($D30,'Jan 29'!$F:$F,1,0)),"No","Yes")</f>
        <v>Yes</v>
      </c>
      <c r="AG30" s="1310" t="str">
        <f>IF(ISNA(VLOOKUP(D30,'Jan 22'!F:F,1,0)),"No","Yes")</f>
        <v>Yes</v>
      </c>
      <c r="AH30" s="1309"/>
      <c r="AI30" s="1308"/>
      <c r="AJ30" s="1307"/>
      <c r="AK30" s="1306"/>
      <c r="AL30" s="1305"/>
      <c r="AM30" s="1304"/>
    </row>
    <row r="31" spans="1:53" s="152" customFormat="1" x14ac:dyDescent="0.25">
      <c r="A31" s="7151"/>
      <c r="B31" s="149" t="s">
        <v>1275</v>
      </c>
      <c r="C31" s="150" t="s">
        <v>3</v>
      </c>
      <c r="D31" s="150" t="s">
        <v>156</v>
      </c>
      <c r="E31" s="151" t="s">
        <v>158</v>
      </c>
      <c r="F31" s="151" t="s">
        <v>159</v>
      </c>
      <c r="G31" s="151" t="s">
        <v>666</v>
      </c>
      <c r="H31" s="124" t="str">
        <f>IF(ISNA(VLOOKUP($D31,'Jul 16'!$F:$F,1,0)),"No","Yes")</f>
        <v>No</v>
      </c>
      <c r="I31" s="1365" t="str">
        <f>IF(ISNA(VLOOKUP($D31,'Jul 9'!$F:$F,1,0)),"No","Yes")</f>
        <v>No</v>
      </c>
      <c r="J31" s="1364" t="str">
        <f>IF(ISNA(VLOOKUP($D31,'Jul 2'!$F:$F,1,0)),"No","Yes")</f>
        <v>No</v>
      </c>
      <c r="K31" s="1363" t="str">
        <f>IF(ISNA(VLOOKUP($D31,'Jun 25'!$F:$F,1,0)),"No","Yes")</f>
        <v>No</v>
      </c>
      <c r="L31" s="1362" t="str">
        <f>IF(ISNA(VLOOKUP($D31,'Jun 18'!$F:$F,1,0)),"No","Yes")</f>
        <v>No</v>
      </c>
      <c r="M31" s="1361" t="str">
        <f>IF(ISNA(VLOOKUP($D31,'Jun 11'!$F:$F,1,0)),"No","Yes")</f>
        <v>No</v>
      </c>
      <c r="N31" s="1360" t="str">
        <f>IF(ISNA(VLOOKUP($D31,'Jun 4'!$F:$F,1,0)),"No","Yes")</f>
        <v>No</v>
      </c>
      <c r="O31" s="1359" t="str">
        <f>IF(ISNA(VLOOKUP($D31,'May 28'!$F:$F,1,0)),"No","Yes")</f>
        <v>No</v>
      </c>
      <c r="P31" s="1358" t="str">
        <f>IF(ISNA(VLOOKUP($D31,'May 21'!$F:$F,1,0)),"No","Yes")</f>
        <v>No</v>
      </c>
      <c r="Q31" s="1357" t="str">
        <f>IF(ISNA(VLOOKUP($D31,'May 14'!$F:$F,1,0)),"No","Yes")</f>
        <v>No</v>
      </c>
      <c r="R31" s="1356" t="str">
        <f>IF(ISNA(VLOOKUP($D31,'May 9'!$F:$F,1,0)),"No","Yes")</f>
        <v>No</v>
      </c>
      <c r="S31" s="1355" t="str">
        <f>IF(ISNA(VLOOKUP($D31,'May 2'!$F:$F,1,0)),"No","Yes")</f>
        <v>No</v>
      </c>
      <c r="T31" s="1354" t="str">
        <f>IF(ISNA(VLOOKUP($D31,'Apr 23'!$F:$F,1,0)),"No","Yes")</f>
        <v>No</v>
      </c>
      <c r="U31" s="1353" t="str">
        <f>IF(ISNA(VLOOKUP($D31,'Apr 16'!$F:$F,1,0)),"No","Yes")</f>
        <v>No</v>
      </c>
      <c r="V31" s="1352" t="str">
        <f>IF(ISNA(VLOOKUP($D31,'Apr 9'!$F:$F,1,0)),"No","Yes")</f>
        <v>No</v>
      </c>
      <c r="W31" s="1351" t="str">
        <f>IF(ISNA(VLOOKUP($D31,'Apr 2'!$F:$F,1,0)),"No","Yes")</f>
        <v>No</v>
      </c>
      <c r="X31" s="1350" t="str">
        <f>IF(ISNA(VLOOKUP($D31,'Mar 26'!$F:$F,1,0)),"No","Yes")</f>
        <v>No</v>
      </c>
      <c r="Y31" s="1349" t="str">
        <f>IF(ISNA(VLOOKUP($D31,'Mar 19'!$F:$F,1,0)),"No","Yes")</f>
        <v>No</v>
      </c>
      <c r="Z31" s="1348" t="str">
        <f>IF(ISNA(VLOOKUP($D31,'Mar 12'!$F:$F,1,0)),"No","Yes")</f>
        <v>No</v>
      </c>
      <c r="AA31" s="1347" t="str">
        <f>IF(ISNA(VLOOKUP($D31,'Mar 5'!$F:$F,1,0)),"No","Yes")</f>
        <v>Yes</v>
      </c>
      <c r="AB31" s="1346" t="str">
        <f>IF(ISNA(VLOOKUP($D31,'Feb 26'!$F:$F,1,0)),"No","Yes")</f>
        <v>Yes</v>
      </c>
      <c r="AC31" s="1345" t="str">
        <f>IF(ISNA(VLOOKUP($D31,'Feb 26'!$F:$F,1,0)),"No","Yes")</f>
        <v>Yes</v>
      </c>
      <c r="AD31" s="1344" t="str">
        <f>IF(ISNA(VLOOKUP($D31,'Feb 12'!$F:$F,1,0)),"No","Yes")</f>
        <v>Yes</v>
      </c>
      <c r="AE31" s="1343" t="str">
        <f>IF(ISNA(VLOOKUP($D31,'Feb 5'!$F:$F,1,0)),"No","Yes")</f>
        <v>Yes</v>
      </c>
      <c r="AF31" s="1342" t="str">
        <f>IF(ISNA(VLOOKUP($D31,'Jan 29'!$F:$F,1,0)),"No","Yes")</f>
        <v>Yes</v>
      </c>
      <c r="AG31" s="1341" t="str">
        <f>IF(ISNA(VLOOKUP(D31,'Jan 22'!F:F,1,0)),"No","Yes")</f>
        <v>Yes</v>
      </c>
      <c r="AH31" s="1340"/>
      <c r="AI31" s="1339"/>
      <c r="AJ31" s="1338"/>
      <c r="AK31" s="1337"/>
      <c r="AL31" s="1336"/>
      <c r="AM31" s="1335"/>
    </row>
    <row r="32" spans="1:53" x14ac:dyDescent="0.25">
      <c r="A32" s="7151"/>
      <c r="B32" s="121" t="s">
        <v>1276</v>
      </c>
      <c r="C32" s="109" t="s">
        <v>3</v>
      </c>
      <c r="D32" s="101" t="s">
        <v>252</v>
      </c>
      <c r="E32" s="106"/>
      <c r="F32" s="114"/>
      <c r="G32" s="114"/>
      <c r="H32" s="124" t="str">
        <f>IF(ISNA(VLOOKUP($D32,'Jul 16'!$F:$F,1,0)),"No","Yes")</f>
        <v>No</v>
      </c>
      <c r="I32" s="1396" t="str">
        <f>IF(ISNA(VLOOKUP($D32,'Jul 9'!$F:$F,1,0)),"No","Yes")</f>
        <v>No</v>
      </c>
      <c r="J32" s="1395" t="str">
        <f>IF(ISNA(VLOOKUP($D32,'Jul 2'!$F:$F,1,0)),"No","Yes")</f>
        <v>No</v>
      </c>
      <c r="K32" s="1394" t="str">
        <f>IF(ISNA(VLOOKUP($D32,'Jun 25'!$F:$F,1,0)),"No","Yes")</f>
        <v>No</v>
      </c>
      <c r="L32" s="1393" t="str">
        <f>IF(ISNA(VLOOKUP($D32,'Jun 18'!$F:$F,1,0)),"No","Yes")</f>
        <v>No</v>
      </c>
      <c r="M32" s="1392" t="str">
        <f>IF(ISNA(VLOOKUP($D32,'Jun 11'!$F:$F,1,0)),"No","Yes")</f>
        <v>No</v>
      </c>
      <c r="N32" s="1391" t="str">
        <f>IF(ISNA(VLOOKUP($D32,'Jun 4'!$F:$F,1,0)),"No","Yes")</f>
        <v>No</v>
      </c>
      <c r="O32" s="1390" t="str">
        <f>IF(ISNA(VLOOKUP($D32,'May 28'!$F:$F,1,0)),"No","Yes")</f>
        <v>No</v>
      </c>
      <c r="P32" s="1389" t="str">
        <f>IF(ISNA(VLOOKUP($D32,'May 21'!$F:$F,1,0)),"No","Yes")</f>
        <v>No</v>
      </c>
      <c r="Q32" s="1388" t="str">
        <f>IF(ISNA(VLOOKUP($D32,'May 14'!$F:$F,1,0)),"No","Yes")</f>
        <v>No</v>
      </c>
      <c r="R32" s="1387" t="str">
        <f>IF(ISNA(VLOOKUP($D32,'May 9'!$F:$F,1,0)),"No","Yes")</f>
        <v>No</v>
      </c>
      <c r="S32" s="1386" t="str">
        <f>IF(ISNA(VLOOKUP($D32,'May 2'!$F:$F,1,0)),"No","Yes")</f>
        <v>No</v>
      </c>
      <c r="T32" s="1385" t="str">
        <f>IF(ISNA(VLOOKUP($D32,'Apr 23'!$F:$F,1,0)),"No","Yes")</f>
        <v>No</v>
      </c>
      <c r="U32" s="1384" t="str">
        <f>IF(ISNA(VLOOKUP($D32,'Apr 16'!$F:$F,1,0)),"No","Yes")</f>
        <v>No</v>
      </c>
      <c r="V32" s="1383" t="str">
        <f>IF(ISNA(VLOOKUP($D32,'Apr 9'!$F:$F,1,0)),"No","Yes")</f>
        <v>No</v>
      </c>
      <c r="W32" s="1382" t="str">
        <f>IF(ISNA(VLOOKUP($D32,'Apr 2'!$F:$F,1,0)),"No","Yes")</f>
        <v>No</v>
      </c>
      <c r="X32" s="1381" t="str">
        <f>IF(ISNA(VLOOKUP($D32,'Mar 26'!$F:$F,1,0)),"No","Yes")</f>
        <v>No</v>
      </c>
      <c r="Y32" s="1380" t="str">
        <f>IF(ISNA(VLOOKUP($D32,'Mar 19'!$F:$F,1,0)),"No","Yes")</f>
        <v>No</v>
      </c>
      <c r="Z32" s="1379" t="str">
        <f>IF(ISNA(VLOOKUP($D32,'Mar 12'!$F:$F,1,0)),"No","Yes")</f>
        <v>No</v>
      </c>
      <c r="AA32" s="1378" t="str">
        <f>IF(ISNA(VLOOKUP($D32,'Mar 5'!$F:$F,1,0)),"No","Yes")</f>
        <v>No</v>
      </c>
      <c r="AB32" s="1377" t="str">
        <f>IF(ISNA(VLOOKUP($D32,'Feb 26'!$F:$F,1,0)),"No","Yes")</f>
        <v>No</v>
      </c>
      <c r="AC32" s="1376" t="str">
        <f>IF(ISNA(VLOOKUP($D32,'Feb 26'!$F:$F,1,0)),"No","Yes")</f>
        <v>No</v>
      </c>
      <c r="AD32" s="1375" t="str">
        <f>IF(ISNA(VLOOKUP($D32,'Feb 12'!$F:$F,1,0)),"No","Yes")</f>
        <v>No</v>
      </c>
      <c r="AE32" s="1374" t="str">
        <f>IF(ISNA(VLOOKUP($D32,'Feb 5'!$F:$F,1,0)),"No","Yes")</f>
        <v>No</v>
      </c>
      <c r="AF32" s="1373" t="str">
        <f>IF(ISNA(VLOOKUP($D32,'Jan 29'!$F:$F,1,0)),"No","Yes")</f>
        <v>No</v>
      </c>
      <c r="AG32" s="1372" t="str">
        <f>IF(ISNA(VLOOKUP(D32,'Jan 22'!F:F,1,0)),"No","Yes")</f>
        <v>No</v>
      </c>
      <c r="AH32" s="1371"/>
      <c r="AI32" s="1370"/>
      <c r="AJ32" s="1369"/>
      <c r="AK32" s="1368"/>
      <c r="AL32" s="1367"/>
      <c r="AM32" s="1366"/>
    </row>
    <row r="33" spans="1:39" x14ac:dyDescent="0.25">
      <c r="A33" s="7151"/>
      <c r="B33" s="101" t="s">
        <v>1277</v>
      </c>
      <c r="C33" s="109" t="s">
        <v>3</v>
      </c>
      <c r="D33" s="109" t="s">
        <v>61</v>
      </c>
      <c r="E33" s="120" t="s">
        <v>62</v>
      </c>
      <c r="F33" s="120" t="s">
        <v>53</v>
      </c>
      <c r="G33" s="120" t="s">
        <v>666</v>
      </c>
      <c r="H33" s="124" t="str">
        <f>IF(ISNA(VLOOKUP($D33,'Jul 16'!$F:$F,1,0)),"No","Yes")</f>
        <v>No</v>
      </c>
      <c r="I33" s="1427" t="str">
        <f>IF(ISNA(VLOOKUP($D33,'Jul 9'!$F:$F,1,0)),"No","Yes")</f>
        <v>No</v>
      </c>
      <c r="J33" s="1426" t="str">
        <f>IF(ISNA(VLOOKUP($D33,'Jul 2'!$F:$F,1,0)),"No","Yes")</f>
        <v>No</v>
      </c>
      <c r="K33" s="1425" t="str">
        <f>IF(ISNA(VLOOKUP($D33,'Jun 25'!$F:$F,1,0)),"No","Yes")</f>
        <v>No</v>
      </c>
      <c r="L33" s="1424" t="str">
        <f>IF(ISNA(VLOOKUP($D33,'Jun 18'!$F:$F,1,0)),"No","Yes")</f>
        <v>No</v>
      </c>
      <c r="M33" s="1423" t="str">
        <f>IF(ISNA(VLOOKUP($D33,'Jun 11'!$F:$F,1,0)),"No","Yes")</f>
        <v>No</v>
      </c>
      <c r="N33" s="1422" t="str">
        <f>IF(ISNA(VLOOKUP($D33,'Jun 4'!$F:$F,1,0)),"No","Yes")</f>
        <v>No</v>
      </c>
      <c r="O33" s="1421" t="str">
        <f>IF(ISNA(VLOOKUP($D33,'May 28'!$F:$F,1,0)),"No","Yes")</f>
        <v>No</v>
      </c>
      <c r="P33" s="1420" t="str">
        <f>IF(ISNA(VLOOKUP($D33,'May 21'!$F:$F,1,0)),"No","Yes")</f>
        <v>No</v>
      </c>
      <c r="Q33" s="1419" t="str">
        <f>IF(ISNA(VLOOKUP($D33,'May 14'!$F:$F,1,0)),"No","Yes")</f>
        <v>No</v>
      </c>
      <c r="R33" s="1418" t="str">
        <f>IF(ISNA(VLOOKUP($D33,'May 9'!$F:$F,1,0)),"No","Yes")</f>
        <v>No</v>
      </c>
      <c r="S33" s="1417" t="str">
        <f>IF(ISNA(VLOOKUP($D33,'May 2'!$F:$F,1,0)),"No","Yes")</f>
        <v>No</v>
      </c>
      <c r="T33" s="1416" t="str">
        <f>IF(ISNA(VLOOKUP($D33,'Apr 23'!$F:$F,1,0)),"No","Yes")</f>
        <v>No</v>
      </c>
      <c r="U33" s="1415" t="str">
        <f>IF(ISNA(VLOOKUP($D33,'Apr 16'!$F:$F,1,0)),"No","Yes")</f>
        <v>No</v>
      </c>
      <c r="V33" s="1414" t="str">
        <f>IF(ISNA(VLOOKUP($D33,'Apr 9'!$F:$F,1,0)),"No","Yes")</f>
        <v>No</v>
      </c>
      <c r="W33" s="1413" t="str">
        <f>IF(ISNA(VLOOKUP($D33,'Apr 2'!$F:$F,1,0)),"No","Yes")</f>
        <v>No</v>
      </c>
      <c r="X33" s="1412" t="str">
        <f>IF(ISNA(VLOOKUP($D33,'Mar 26'!$F:$F,1,0)),"No","Yes")</f>
        <v>No</v>
      </c>
      <c r="Y33" s="1411" t="str">
        <f>IF(ISNA(VLOOKUP($D33,'Mar 19'!$F:$F,1,0)),"No","Yes")</f>
        <v>Yes</v>
      </c>
      <c r="Z33" s="1410" t="str">
        <f>IF(ISNA(VLOOKUP($D33,'Mar 12'!$F:$F,1,0)),"No","Yes")</f>
        <v>Yes</v>
      </c>
      <c r="AA33" s="1409" t="str">
        <f>IF(ISNA(VLOOKUP($D33,'Mar 5'!$F:$F,1,0)),"No","Yes")</f>
        <v>Yes</v>
      </c>
      <c r="AB33" s="1408" t="str">
        <f>IF(ISNA(VLOOKUP($D33,'Feb 26'!$F:$F,1,0)),"No","Yes")</f>
        <v>Yes</v>
      </c>
      <c r="AC33" s="1407" t="str">
        <f>IF(ISNA(VLOOKUP($D33,'Feb 26'!$F:$F,1,0)),"No","Yes")</f>
        <v>Yes</v>
      </c>
      <c r="AD33" s="1406" t="str">
        <f>IF(ISNA(VLOOKUP($D33,'Feb 12'!$F:$F,1,0)),"No","Yes")</f>
        <v>Yes</v>
      </c>
      <c r="AE33" s="1405" t="str">
        <f>IF(ISNA(VLOOKUP($D33,'Feb 5'!$F:$F,1,0)),"No","Yes")</f>
        <v>Yes</v>
      </c>
      <c r="AF33" s="1404" t="str">
        <f>IF(ISNA(VLOOKUP($D33,'Jan 29'!$F:$F,1,0)),"No","Yes")</f>
        <v>Yes</v>
      </c>
      <c r="AG33" s="1403" t="str">
        <f>IF(ISNA(VLOOKUP(D33,'Jan 22'!F:F,1,0)),"No","Yes")</f>
        <v>Yes</v>
      </c>
      <c r="AH33" s="1402"/>
      <c r="AI33" s="1401"/>
      <c r="AJ33" s="1400"/>
      <c r="AK33" s="1399"/>
      <c r="AL33" s="1398"/>
      <c r="AM33" s="1397"/>
    </row>
    <row r="34" spans="1:39" x14ac:dyDescent="0.25">
      <c r="A34" s="7151"/>
      <c r="B34" s="101" t="s">
        <v>1278</v>
      </c>
      <c r="C34" s="109" t="s">
        <v>3</v>
      </c>
      <c r="D34" s="101" t="s">
        <v>259</v>
      </c>
      <c r="E34" s="106"/>
      <c r="F34" s="114"/>
      <c r="G34" s="114"/>
      <c r="H34" s="124" t="str">
        <f>IF(ISNA(VLOOKUP($D34,'Jul 16'!$F:$F,1,0)),"No","Yes")</f>
        <v>No</v>
      </c>
      <c r="I34" s="1458" t="str">
        <f>IF(ISNA(VLOOKUP($D34,'Jul 9'!$F:$F,1,0)),"No","Yes")</f>
        <v>No</v>
      </c>
      <c r="J34" s="1457" t="str">
        <f>IF(ISNA(VLOOKUP($D34,'Jul 2'!$F:$F,1,0)),"No","Yes")</f>
        <v>No</v>
      </c>
      <c r="K34" s="1456" t="str">
        <f>IF(ISNA(VLOOKUP($D34,'Jun 25'!$F:$F,1,0)),"No","Yes")</f>
        <v>No</v>
      </c>
      <c r="L34" s="1455" t="str">
        <f>IF(ISNA(VLOOKUP($D34,'Jun 18'!$F:$F,1,0)),"No","Yes")</f>
        <v>No</v>
      </c>
      <c r="M34" s="1454" t="str">
        <f>IF(ISNA(VLOOKUP($D34,'Jun 11'!$F:$F,1,0)),"No","Yes")</f>
        <v>No</v>
      </c>
      <c r="N34" s="1453" t="str">
        <f>IF(ISNA(VLOOKUP($D34,'Jun 4'!$F:$F,1,0)),"No","Yes")</f>
        <v>No</v>
      </c>
      <c r="O34" s="1452" t="str">
        <f>IF(ISNA(VLOOKUP($D34,'May 28'!$F:$F,1,0)),"No","Yes")</f>
        <v>No</v>
      </c>
      <c r="P34" s="1451" t="str">
        <f>IF(ISNA(VLOOKUP($D34,'May 21'!$F:$F,1,0)),"No","Yes")</f>
        <v>No</v>
      </c>
      <c r="Q34" s="1450" t="str">
        <f>IF(ISNA(VLOOKUP($D34,'May 14'!$F:$F,1,0)),"No","Yes")</f>
        <v>No</v>
      </c>
      <c r="R34" s="1449" t="str">
        <f>IF(ISNA(VLOOKUP($D34,'May 9'!$F:$F,1,0)),"No","Yes")</f>
        <v>No</v>
      </c>
      <c r="S34" s="1448" t="str">
        <f>IF(ISNA(VLOOKUP($D34,'May 2'!$F:$F,1,0)),"No","Yes")</f>
        <v>No</v>
      </c>
      <c r="T34" s="1447" t="str">
        <f>IF(ISNA(VLOOKUP($D34,'Apr 23'!$F:$F,1,0)),"No","Yes")</f>
        <v>No</v>
      </c>
      <c r="U34" s="1446" t="str">
        <f>IF(ISNA(VLOOKUP($D34,'Apr 16'!$F:$F,1,0)),"No","Yes")</f>
        <v>No</v>
      </c>
      <c r="V34" s="1445" t="str">
        <f>IF(ISNA(VLOOKUP($D34,'Apr 9'!$F:$F,1,0)),"No","Yes")</f>
        <v>No</v>
      </c>
      <c r="W34" s="1444" t="str">
        <f>IF(ISNA(VLOOKUP($D34,'Apr 2'!$F:$F,1,0)),"No","Yes")</f>
        <v>No</v>
      </c>
      <c r="X34" s="1443" t="str">
        <f>IF(ISNA(VLOOKUP($D34,'Mar 26'!$F:$F,1,0)),"No","Yes")</f>
        <v>No</v>
      </c>
      <c r="Y34" s="1442" t="str">
        <f>IF(ISNA(VLOOKUP($D34,'Mar 19'!$F:$F,1,0)),"No","Yes")</f>
        <v>No</v>
      </c>
      <c r="Z34" s="1441" t="str">
        <f>IF(ISNA(VLOOKUP($D34,'Mar 12'!$F:$F,1,0)),"No","Yes")</f>
        <v>No</v>
      </c>
      <c r="AA34" s="1440" t="str">
        <f>IF(ISNA(VLOOKUP($D34,'Mar 5'!$F:$F,1,0)),"No","Yes")</f>
        <v>No</v>
      </c>
      <c r="AB34" s="1439" t="str">
        <f>IF(ISNA(VLOOKUP($D34,'Feb 26'!$F:$F,1,0)),"No","Yes")</f>
        <v>No</v>
      </c>
      <c r="AC34" s="1438" t="str">
        <f>IF(ISNA(VLOOKUP($D34,'Feb 26'!$F:$F,1,0)),"No","Yes")</f>
        <v>No</v>
      </c>
      <c r="AD34" s="1437" t="str">
        <f>IF(ISNA(VLOOKUP($D34,'Feb 12'!$F:$F,1,0)),"No","Yes")</f>
        <v>No</v>
      </c>
      <c r="AE34" s="1436" t="str">
        <f>IF(ISNA(VLOOKUP($D34,'Feb 5'!$F:$F,1,0)),"No","Yes")</f>
        <v>No</v>
      </c>
      <c r="AF34" s="1435" t="str">
        <f>IF(ISNA(VLOOKUP($D34,'Jan 29'!$F:$F,1,0)),"No","Yes")</f>
        <v>No</v>
      </c>
      <c r="AG34" s="1434" t="str">
        <f>IF(ISNA(VLOOKUP(D34,'Jan 22'!F:F,1,0)),"No","Yes")</f>
        <v>No</v>
      </c>
      <c r="AH34" s="1433"/>
      <c r="AI34" s="1432"/>
      <c r="AJ34" s="1431"/>
      <c r="AK34" s="1430"/>
      <c r="AL34" s="1429"/>
      <c r="AM34" s="1428"/>
    </row>
    <row r="35" spans="1:39" x14ac:dyDescent="0.25">
      <c r="A35" s="7151"/>
      <c r="B35" s="101" t="s">
        <v>1279</v>
      </c>
      <c r="C35" s="109" t="s">
        <v>3</v>
      </c>
      <c r="D35" s="101" t="s">
        <v>235</v>
      </c>
      <c r="E35" s="120" t="s">
        <v>236</v>
      </c>
      <c r="F35" s="120" t="s">
        <v>53</v>
      </c>
      <c r="G35" s="120" t="s">
        <v>666</v>
      </c>
      <c r="H35" s="124" t="str">
        <f>IF(ISNA(VLOOKUP($D35,'Jul 16'!$F:$F,1,0)),"No","Yes")</f>
        <v>No</v>
      </c>
      <c r="I35" s="1489" t="str">
        <f>IF(ISNA(VLOOKUP($D35,'Jul 9'!$F:$F,1,0)),"No","Yes")</f>
        <v>No</v>
      </c>
      <c r="J35" s="1488" t="str">
        <f>IF(ISNA(VLOOKUP($D35,'Jul 2'!$F:$F,1,0)),"No","Yes")</f>
        <v>No</v>
      </c>
      <c r="K35" s="1487" t="str">
        <f>IF(ISNA(VLOOKUP($D35,'Jun 25'!$F:$F,1,0)),"No","Yes")</f>
        <v>No</v>
      </c>
      <c r="L35" s="1486" t="str">
        <f>IF(ISNA(VLOOKUP($D35,'Jun 18'!$F:$F,1,0)),"No","Yes")</f>
        <v>No</v>
      </c>
      <c r="M35" s="1485" t="str">
        <f>IF(ISNA(VLOOKUP($D35,'Jun 11'!$F:$F,1,0)),"No","Yes")</f>
        <v>No</v>
      </c>
      <c r="N35" s="1484" t="str">
        <f>IF(ISNA(VLOOKUP($D35,'Jun 4'!$F:$F,1,0)),"No","Yes")</f>
        <v>No</v>
      </c>
      <c r="O35" s="1483" t="str">
        <f>IF(ISNA(VLOOKUP($D35,'May 28'!$F:$F,1,0)),"No","Yes")</f>
        <v>No</v>
      </c>
      <c r="P35" s="1482" t="str">
        <f>IF(ISNA(VLOOKUP($D35,'May 21'!$F:$F,1,0)),"No","Yes")</f>
        <v>No</v>
      </c>
      <c r="Q35" s="1481" t="str">
        <f>IF(ISNA(VLOOKUP($D35,'May 14'!$F:$F,1,0)),"No","Yes")</f>
        <v>No</v>
      </c>
      <c r="R35" s="1480" t="str">
        <f>IF(ISNA(VLOOKUP($D35,'May 9'!$F:$F,1,0)),"No","Yes")</f>
        <v>Yes</v>
      </c>
      <c r="S35" s="1479" t="str">
        <f>IF(ISNA(VLOOKUP($D35,'May 2'!$F:$F,1,0)),"No","Yes")</f>
        <v>Yes</v>
      </c>
      <c r="T35" s="1478" t="str">
        <f>IF(ISNA(VLOOKUP($D35,'Apr 23'!$F:$F,1,0)),"No","Yes")</f>
        <v>Yes</v>
      </c>
      <c r="U35" s="1477" t="str">
        <f>IF(ISNA(VLOOKUP($D35,'Apr 16'!$F:$F,1,0)),"No","Yes")</f>
        <v>Yes</v>
      </c>
      <c r="V35" s="1476" t="str">
        <f>IF(ISNA(VLOOKUP($D35,'Apr 9'!$F:$F,1,0)),"No","Yes")</f>
        <v>Yes</v>
      </c>
      <c r="W35" s="1475" t="str">
        <f>IF(ISNA(VLOOKUP($D35,'Apr 2'!$F:$F,1,0)),"No","Yes")</f>
        <v>Yes</v>
      </c>
      <c r="X35" s="1474" t="str">
        <f>IF(ISNA(VLOOKUP($D35,'Mar 26'!$F:$F,1,0)),"No","Yes")</f>
        <v>Yes</v>
      </c>
      <c r="Y35" s="1473" t="str">
        <f>IF(ISNA(VLOOKUP($D35,'Mar 19'!$F:$F,1,0)),"No","Yes")</f>
        <v>Yes</v>
      </c>
      <c r="Z35" s="1472" t="str">
        <f>IF(ISNA(VLOOKUP($D35,'Mar 12'!$F:$F,1,0)),"No","Yes")</f>
        <v>Yes</v>
      </c>
      <c r="AA35" s="1471" t="str">
        <f>IF(ISNA(VLOOKUP($D35,'Mar 5'!$F:$F,1,0)),"No","Yes")</f>
        <v>Yes</v>
      </c>
      <c r="AB35" s="1470" t="str">
        <f>IF(ISNA(VLOOKUP($D35,'Feb 26'!$F:$F,1,0)),"No","Yes")</f>
        <v>Yes</v>
      </c>
      <c r="AC35" s="1469" t="str">
        <f>IF(ISNA(VLOOKUP($D35,'Feb 26'!$F:$F,1,0)),"No","Yes")</f>
        <v>Yes</v>
      </c>
      <c r="AD35" s="1468" t="str">
        <f>IF(ISNA(VLOOKUP($D35,'Feb 12'!$F:$F,1,0)),"No","Yes")</f>
        <v>Yes</v>
      </c>
      <c r="AE35" s="1467" t="str">
        <f>IF(ISNA(VLOOKUP($D35,'Feb 5'!$F:$F,1,0)),"No","Yes")</f>
        <v>Yes</v>
      </c>
      <c r="AF35" s="1466" t="str">
        <f>IF(ISNA(VLOOKUP($D35,'Jan 29'!$F:$F,1,0)),"No","Yes")</f>
        <v>Yes</v>
      </c>
      <c r="AG35" s="1465" t="str">
        <f>IF(ISNA(VLOOKUP(D35,'Jan 22'!F:F,1,0)),"No","Yes")</f>
        <v>Yes</v>
      </c>
      <c r="AH35" s="1464"/>
      <c r="AI35" s="1463"/>
      <c r="AJ35" s="1462"/>
      <c r="AK35" s="1461"/>
      <c r="AL35" s="1460"/>
      <c r="AM35" s="1459"/>
    </row>
    <row r="36" spans="1:39" x14ac:dyDescent="0.25">
      <c r="A36" s="7151"/>
      <c r="B36" s="101" t="s">
        <v>1280</v>
      </c>
      <c r="C36" s="109" t="s">
        <v>3</v>
      </c>
      <c r="D36" s="109" t="s">
        <v>221</v>
      </c>
      <c r="E36" s="106" t="s">
        <v>222</v>
      </c>
      <c r="F36" s="106" t="s">
        <v>53</v>
      </c>
      <c r="G36" s="106" t="s">
        <v>1131</v>
      </c>
      <c r="H36" s="124" t="str">
        <f>IF(ISNA(VLOOKUP($D36,'Jul 16'!$F:$F,1,0)),"No","Yes")</f>
        <v>Yes</v>
      </c>
      <c r="I36" s="1520" t="str">
        <f>IF(ISNA(VLOOKUP($D36,'Jul 9'!$F:$F,1,0)),"No","Yes")</f>
        <v>Yes</v>
      </c>
      <c r="J36" s="1519" t="str">
        <f>IF(ISNA(VLOOKUP($D36,'Jul 2'!$F:$F,1,0)),"No","Yes")</f>
        <v>Yes</v>
      </c>
      <c r="K36" s="1518" t="str">
        <f>IF(ISNA(VLOOKUP($D36,'Jun 25'!$F:$F,1,0)),"No","Yes")</f>
        <v>Yes</v>
      </c>
      <c r="L36" s="1517" t="str">
        <f>IF(ISNA(VLOOKUP($D36,'Jun 18'!$F:$F,1,0)),"No","Yes")</f>
        <v>Yes</v>
      </c>
      <c r="M36" s="1516" t="str">
        <f>IF(ISNA(VLOOKUP($D36,'Jun 11'!$F:$F,1,0)),"No","Yes")</f>
        <v>Yes</v>
      </c>
      <c r="N36" s="1515" t="str">
        <f>IF(ISNA(VLOOKUP($D36,'Jun 4'!$F:$F,1,0)),"No","Yes")</f>
        <v>Yes</v>
      </c>
      <c r="O36" s="1514" t="str">
        <f>IF(ISNA(VLOOKUP($D36,'May 28'!$F:$F,1,0)),"No","Yes")</f>
        <v>Yes</v>
      </c>
      <c r="P36" s="1513" t="str">
        <f>IF(ISNA(VLOOKUP($D36,'May 21'!$F:$F,1,0)),"No","Yes")</f>
        <v>Yes</v>
      </c>
      <c r="Q36" s="1512" t="str">
        <f>IF(ISNA(VLOOKUP($D36,'May 14'!$F:$F,1,0)),"No","Yes")</f>
        <v>Yes</v>
      </c>
      <c r="R36" s="1511" t="str">
        <f>IF(ISNA(VLOOKUP($D36,'May 9'!$F:$F,1,0)),"No","Yes")</f>
        <v>Yes</v>
      </c>
      <c r="S36" s="1510" t="str">
        <f>IF(ISNA(VLOOKUP($D36,'May 2'!$F:$F,1,0)),"No","Yes")</f>
        <v>Yes</v>
      </c>
      <c r="T36" s="1509" t="str">
        <f>IF(ISNA(VLOOKUP($D36,'Apr 23'!$F:$F,1,0)),"No","Yes")</f>
        <v>Yes</v>
      </c>
      <c r="U36" s="1508" t="str">
        <f>IF(ISNA(VLOOKUP($D36,'Apr 16'!$F:$F,1,0)),"No","Yes")</f>
        <v>Yes</v>
      </c>
      <c r="V36" s="1507" t="str">
        <f>IF(ISNA(VLOOKUP($D36,'Apr 9'!$F:$F,1,0)),"No","Yes")</f>
        <v>Yes</v>
      </c>
      <c r="W36" s="1506" t="str">
        <f>IF(ISNA(VLOOKUP($D36,'Apr 2'!$F:$F,1,0)),"No","Yes")</f>
        <v>Yes</v>
      </c>
      <c r="X36" s="1505" t="str">
        <f>IF(ISNA(VLOOKUP($D36,'Mar 26'!$F:$F,1,0)),"No","Yes")</f>
        <v>Yes</v>
      </c>
      <c r="Y36" s="1504" t="str">
        <f>IF(ISNA(VLOOKUP($D36,'Mar 19'!$F:$F,1,0)),"No","Yes")</f>
        <v>Yes</v>
      </c>
      <c r="Z36" s="1503" t="str">
        <f>IF(ISNA(VLOOKUP($D36,'Mar 12'!$F:$F,1,0)),"No","Yes")</f>
        <v>Yes</v>
      </c>
      <c r="AA36" s="1502" t="str">
        <f>IF(ISNA(VLOOKUP($D36,'Mar 5'!$F:$F,1,0)),"No","Yes")</f>
        <v>Yes</v>
      </c>
      <c r="AB36" s="1501" t="str">
        <f>IF(ISNA(VLOOKUP($D36,'Feb 26'!$F:$F,1,0)),"No","Yes")</f>
        <v>Yes</v>
      </c>
      <c r="AC36" s="1500" t="str">
        <f>IF(ISNA(VLOOKUP($D36,'Feb 26'!$F:$F,1,0)),"No","Yes")</f>
        <v>Yes</v>
      </c>
      <c r="AD36" s="1499" t="str">
        <f>IF(ISNA(VLOOKUP($D36,'Feb 12'!$F:$F,1,0)),"No","Yes")</f>
        <v>Yes</v>
      </c>
      <c r="AE36" s="1498" t="str">
        <f>IF(ISNA(VLOOKUP($D36,'Feb 5'!$F:$F,1,0)),"No","Yes")</f>
        <v>Yes</v>
      </c>
      <c r="AF36" s="1497" t="str">
        <f>IF(ISNA(VLOOKUP($D36,'Jan 29'!$F:$F,1,0)),"No","Yes")</f>
        <v>Yes</v>
      </c>
      <c r="AG36" s="1496" t="str">
        <f>IF(ISNA(VLOOKUP(D36,'Jan 22'!F:F,1,0)),"No","Yes")</f>
        <v>Yes</v>
      </c>
      <c r="AH36" s="1495"/>
      <c r="AI36" s="1494"/>
      <c r="AJ36" s="1493"/>
      <c r="AK36" s="1492"/>
      <c r="AL36" s="1491"/>
      <c r="AM36" s="1490"/>
    </row>
    <row r="37" spans="1:39" x14ac:dyDescent="0.25">
      <c r="A37" s="7151"/>
      <c r="B37" s="101" t="s">
        <v>1429</v>
      </c>
      <c r="C37" s="109" t="s">
        <v>3</v>
      </c>
      <c r="D37" s="101" t="s">
        <v>1211</v>
      </c>
      <c r="E37" s="106" t="s">
        <v>1212</v>
      </c>
      <c r="F37" s="106" t="s">
        <v>53</v>
      </c>
      <c r="G37" s="106" t="s">
        <v>1019</v>
      </c>
      <c r="H37" s="124" t="str">
        <f>IF(ISNA(VLOOKUP($D37,'Jul 16'!$F:$F,1,0)),"No","Yes")</f>
        <v>Yes</v>
      </c>
      <c r="I37" s="1551" t="str">
        <f>IF(ISNA(VLOOKUP($D37,'Jul 9'!$F:$F,1,0)),"No","Yes")</f>
        <v>Yes</v>
      </c>
      <c r="J37" s="1550" t="str">
        <f>IF(ISNA(VLOOKUP($D37,'Jul 2'!$F:$F,1,0)),"No","Yes")</f>
        <v>Yes</v>
      </c>
      <c r="K37" s="1549" t="str">
        <f>IF(ISNA(VLOOKUP($D37,'Jun 25'!$F:$F,1,0)),"No","Yes")</f>
        <v>Yes</v>
      </c>
      <c r="L37" s="1548" t="str">
        <f>IF(ISNA(VLOOKUP($D37,'Jun 18'!$F:$F,1,0)),"No","Yes")</f>
        <v>Yes</v>
      </c>
      <c r="M37" s="1547" t="str">
        <f>IF(ISNA(VLOOKUP($D37,'Jun 11'!$F:$F,1,0)),"No","Yes")</f>
        <v>Yes</v>
      </c>
      <c r="N37" s="1546" t="str">
        <f>IF(ISNA(VLOOKUP($D37,'Jun 4'!$F:$F,1,0)),"No","Yes")</f>
        <v>Yes</v>
      </c>
      <c r="O37" s="1545" t="str">
        <f>IF(ISNA(VLOOKUP($D37,'May 28'!$F:$F,1,0)),"No","Yes")</f>
        <v>Yes</v>
      </c>
      <c r="P37" s="1544" t="str">
        <f>IF(ISNA(VLOOKUP($D37,'May 21'!$F:$F,1,0)),"No","Yes")</f>
        <v>Yes</v>
      </c>
      <c r="Q37" s="1543" t="str">
        <f>IF(ISNA(VLOOKUP($D37,'May 14'!$F:$F,1,0)),"No","Yes")</f>
        <v>Yes</v>
      </c>
      <c r="R37" s="1542" t="str">
        <f>IF(ISNA(VLOOKUP($D37,'May 9'!$F:$F,1,0)),"No","Yes")</f>
        <v>Yes</v>
      </c>
      <c r="S37" s="1541" t="str">
        <f>IF(ISNA(VLOOKUP($D37,'May 2'!$F:$F,1,0)),"No","Yes")</f>
        <v>Yes</v>
      </c>
      <c r="T37" s="1540" t="str">
        <f>IF(ISNA(VLOOKUP($D37,'Apr 23'!$F:$F,1,0)),"No","Yes")</f>
        <v>Yes</v>
      </c>
      <c r="U37" s="1539" t="str">
        <f>IF(ISNA(VLOOKUP($D37,'Apr 16'!$F:$F,1,0)),"No","Yes")</f>
        <v>Yes</v>
      </c>
      <c r="V37" s="1538" t="str">
        <f>IF(ISNA(VLOOKUP($D37,'Apr 9'!$F:$F,1,0)),"No","Yes")</f>
        <v>Yes</v>
      </c>
      <c r="W37" s="1537" t="str">
        <f>IF(ISNA(VLOOKUP($D37,'Apr 2'!$F:$F,1,0)),"No","Yes")</f>
        <v>Yes</v>
      </c>
      <c r="X37" s="1536" t="str">
        <f>IF(ISNA(VLOOKUP($D37,'Mar 26'!$F:$F,1,0)),"No","Yes")</f>
        <v>Yes</v>
      </c>
      <c r="Y37" s="1535" t="str">
        <f>IF(ISNA(VLOOKUP($D37,'Mar 19'!$F:$F,1,0)),"No","Yes")</f>
        <v>Yes</v>
      </c>
      <c r="Z37" s="1534" t="str">
        <f>IF(ISNA(VLOOKUP($D37,'Mar 12'!$F:$F,1,0)),"No","Yes")</f>
        <v>Yes</v>
      </c>
      <c r="AA37" s="1533" t="str">
        <f>IF(ISNA(VLOOKUP($D37,'Mar 5'!$F:$F,1,0)),"No","Yes")</f>
        <v>Yes</v>
      </c>
      <c r="AB37" s="1532" t="str">
        <f>IF(ISNA(VLOOKUP($D37,'Feb 26'!$F:$F,1,0)),"No","Yes")</f>
        <v>Yes</v>
      </c>
      <c r="AC37" s="1531" t="str">
        <f>IF(ISNA(VLOOKUP($D37,'Feb 26'!$F:$F,1,0)),"No","Yes")</f>
        <v>Yes</v>
      </c>
      <c r="AD37" s="1530" t="str">
        <f>IF(ISNA(VLOOKUP($D37,'Feb 12'!$F:$F,1,0)),"No","Yes")</f>
        <v>Yes</v>
      </c>
      <c r="AE37" s="1529" t="str">
        <f>IF(ISNA(VLOOKUP($D37,'Feb 5'!$F:$F,1,0)),"No","Yes")</f>
        <v>Yes</v>
      </c>
      <c r="AF37" s="1528" t="str">
        <f>IF(ISNA(VLOOKUP($D37,'Jan 29'!$F:$F,1,0)),"No","Yes")</f>
        <v>Yes</v>
      </c>
      <c r="AG37" s="1527" t="str">
        <f>IF(ISNA(VLOOKUP(D37,'Jan 22'!F:F,1,0)),"No","Yes")</f>
        <v>Yes</v>
      </c>
      <c r="AH37" s="1526"/>
      <c r="AI37" s="1525"/>
      <c r="AJ37" s="1524"/>
      <c r="AK37" s="1523"/>
      <c r="AL37" s="1522"/>
      <c r="AM37" s="1521"/>
    </row>
    <row r="38" spans="1:39" x14ac:dyDescent="0.25">
      <c r="A38" s="7151"/>
      <c r="B38" s="225" t="s">
        <v>1281</v>
      </c>
      <c r="C38" s="109" t="s">
        <v>3</v>
      </c>
      <c r="D38" s="109" t="s">
        <v>240</v>
      </c>
      <c r="E38" s="106" t="s">
        <v>241</v>
      </c>
      <c r="F38" s="106" t="s">
        <v>53</v>
      </c>
      <c r="G38" s="106" t="s">
        <v>1019</v>
      </c>
      <c r="H38" s="124" t="str">
        <f>IF(ISNA(VLOOKUP($D38,'Jul 16'!$F:$F,1,0)),"No","Yes")</f>
        <v>Yes</v>
      </c>
      <c r="I38" s="1582" t="str">
        <f>IF(ISNA(VLOOKUP($D38,'Jul 9'!$F:$F,1,0)),"No","Yes")</f>
        <v>Yes</v>
      </c>
      <c r="J38" s="1581" t="str">
        <f>IF(ISNA(VLOOKUP($D38,'Jul 2'!$F:$F,1,0)),"No","Yes")</f>
        <v>Yes</v>
      </c>
      <c r="K38" s="1580" t="str">
        <f>IF(ISNA(VLOOKUP($D38,'Jun 25'!$F:$F,1,0)),"No","Yes")</f>
        <v>Yes</v>
      </c>
      <c r="L38" s="1579" t="str">
        <f>IF(ISNA(VLOOKUP($D38,'Jun 18'!$F:$F,1,0)),"No","Yes")</f>
        <v>Yes</v>
      </c>
      <c r="M38" s="1578" t="str">
        <f>IF(ISNA(VLOOKUP($D38,'Jun 11'!$F:$F,1,0)),"No","Yes")</f>
        <v>Yes</v>
      </c>
      <c r="N38" s="1577" t="str">
        <f>IF(ISNA(VLOOKUP($D38,'Jun 4'!$F:$F,1,0)),"No","Yes")</f>
        <v>Yes</v>
      </c>
      <c r="O38" s="1576" t="str">
        <f>IF(ISNA(VLOOKUP($D38,'May 28'!$F:$F,1,0)),"No","Yes")</f>
        <v>Yes</v>
      </c>
      <c r="P38" s="1575" t="str">
        <f>IF(ISNA(VLOOKUP($D38,'May 21'!$F:$F,1,0)),"No","Yes")</f>
        <v>No</v>
      </c>
      <c r="Q38" s="1574" t="str">
        <f>IF(ISNA(VLOOKUP($D38,'May 14'!$F:$F,1,0)),"No","Yes")</f>
        <v>Yes</v>
      </c>
      <c r="R38" s="1573" t="str">
        <f>IF(ISNA(VLOOKUP($D38,'May 9'!$F:$F,1,0)),"No","Yes")</f>
        <v>Yes</v>
      </c>
      <c r="S38" s="1572" t="str">
        <f>IF(ISNA(VLOOKUP($D38,'May 2'!$F:$F,1,0)),"No","Yes")</f>
        <v>Yes</v>
      </c>
      <c r="T38" s="1571" t="str">
        <f>IF(ISNA(VLOOKUP($D38,'Apr 23'!$F:$F,1,0)),"No","Yes")</f>
        <v>Yes</v>
      </c>
      <c r="U38" s="1570" t="str">
        <f>IF(ISNA(VLOOKUP($D38,'Apr 16'!$F:$F,1,0)),"No","Yes")</f>
        <v>Yes</v>
      </c>
      <c r="V38" s="1569" t="str">
        <f>IF(ISNA(VLOOKUP($D38,'Apr 9'!$F:$F,1,0)),"No","Yes")</f>
        <v>Yes</v>
      </c>
      <c r="W38" s="1568" t="str">
        <f>IF(ISNA(VLOOKUP($D38,'Apr 2'!$F:$F,1,0)),"No","Yes")</f>
        <v>Yes</v>
      </c>
      <c r="X38" s="1567" t="str">
        <f>IF(ISNA(VLOOKUP($D38,'Mar 26'!$F:$F,1,0)),"No","Yes")</f>
        <v>Yes</v>
      </c>
      <c r="Y38" s="1566" t="str">
        <f>IF(ISNA(VLOOKUP($D38,'Mar 19'!$F:$F,1,0)),"No","Yes")</f>
        <v>Yes</v>
      </c>
      <c r="Z38" s="1565" t="str">
        <f>IF(ISNA(VLOOKUP($D38,'Mar 12'!$F:$F,1,0)),"No","Yes")</f>
        <v>Yes</v>
      </c>
      <c r="AA38" s="1564" t="str">
        <f>IF(ISNA(VLOOKUP($D38,'Mar 5'!$F:$F,1,0)),"No","Yes")</f>
        <v>Yes</v>
      </c>
      <c r="AB38" s="1563" t="str">
        <f>IF(ISNA(VLOOKUP($D38,'Feb 26'!$F:$F,1,0)),"No","Yes")</f>
        <v>Yes</v>
      </c>
      <c r="AC38" s="1562" t="str">
        <f>IF(ISNA(VLOOKUP($D38,'Feb 26'!$F:$F,1,0)),"No","Yes")</f>
        <v>Yes</v>
      </c>
      <c r="AD38" s="1561" t="str">
        <f>IF(ISNA(VLOOKUP($D38,'Feb 12'!$F:$F,1,0)),"No","Yes")</f>
        <v>Yes</v>
      </c>
      <c r="AE38" s="1560" t="str">
        <f>IF(ISNA(VLOOKUP($D38,'Feb 5'!$F:$F,1,0)),"No","Yes")</f>
        <v>Yes</v>
      </c>
      <c r="AF38" s="1559" t="str">
        <f>IF(ISNA(VLOOKUP($D38,'Jan 29'!$F:$F,1,0)),"No","Yes")</f>
        <v>Yes</v>
      </c>
      <c r="AG38" s="1558" t="str">
        <f>IF(ISNA(VLOOKUP(D38,'Jan 22'!F:F,1,0)),"No","Yes")</f>
        <v>Yes</v>
      </c>
      <c r="AH38" s="1557"/>
      <c r="AI38" s="1556"/>
      <c r="AJ38" s="1555"/>
      <c r="AK38" s="1554"/>
      <c r="AL38" s="1553"/>
      <c r="AM38" s="1552"/>
    </row>
    <row r="39" spans="1:39" x14ac:dyDescent="0.25">
      <c r="A39" s="7151"/>
      <c r="B39" s="226" t="s">
        <v>1282</v>
      </c>
      <c r="C39" s="109" t="s">
        <v>3</v>
      </c>
      <c r="D39" s="101" t="s">
        <v>265</v>
      </c>
      <c r="E39" s="106" t="s">
        <v>266</v>
      </c>
      <c r="F39" s="106" t="s">
        <v>53</v>
      </c>
      <c r="G39" s="106" t="s">
        <v>1019</v>
      </c>
      <c r="H39" s="124" t="str">
        <f>IF(ISNA(VLOOKUP($D39,'Jul 16'!$F:$F,1,0)),"No","Yes")</f>
        <v>No</v>
      </c>
      <c r="I39" s="1613" t="str">
        <f>IF(ISNA(VLOOKUP($D39,'Jul 9'!$F:$F,1,0)),"No","Yes")</f>
        <v>No</v>
      </c>
      <c r="J39" s="1612" t="str">
        <f>IF(ISNA(VLOOKUP($D39,'Jul 2'!$F:$F,1,0)),"No","Yes")</f>
        <v>No</v>
      </c>
      <c r="K39" s="1611" t="str">
        <f>IF(ISNA(VLOOKUP($D39,'Jun 25'!$F:$F,1,0)),"No","Yes")</f>
        <v>Yes</v>
      </c>
      <c r="L39" s="1610" t="str">
        <f>IF(ISNA(VLOOKUP($D39,'Jun 18'!$F:$F,1,0)),"No","Yes")</f>
        <v>Yes</v>
      </c>
      <c r="M39" s="1609" t="str">
        <f>IF(ISNA(VLOOKUP($D39,'Jun 11'!$F:$F,1,0)),"No","Yes")</f>
        <v>Yes</v>
      </c>
      <c r="N39" s="1608" t="str">
        <f>IF(ISNA(VLOOKUP($D39,'Jun 4'!$F:$F,1,0)),"No","Yes")</f>
        <v>Yes</v>
      </c>
      <c r="O39" s="1607" t="str">
        <f>IF(ISNA(VLOOKUP($D39,'May 28'!$F:$F,1,0)),"No","Yes")</f>
        <v>Yes</v>
      </c>
      <c r="P39" s="1606" t="str">
        <f>IF(ISNA(VLOOKUP($D39,'May 21'!$F:$F,1,0)),"No","Yes")</f>
        <v>Yes</v>
      </c>
      <c r="Q39" s="1605" t="str">
        <f>IF(ISNA(VLOOKUP($D39,'May 14'!$F:$F,1,0)),"No","Yes")</f>
        <v>Yes</v>
      </c>
      <c r="R39" s="1604" t="str">
        <f>IF(ISNA(VLOOKUP($D39,'May 9'!$F:$F,1,0)),"No","Yes")</f>
        <v>Yes</v>
      </c>
      <c r="S39" s="1603" t="str">
        <f>IF(ISNA(VLOOKUP($D39,'May 2'!$F:$F,1,0)),"No","Yes")</f>
        <v>Yes</v>
      </c>
      <c r="T39" s="1602" t="str">
        <f>IF(ISNA(VLOOKUP($D39,'Apr 23'!$F:$F,1,0)),"No","Yes")</f>
        <v>Yes</v>
      </c>
      <c r="U39" s="1601" t="str">
        <f>IF(ISNA(VLOOKUP($D39,'Apr 16'!$F:$F,1,0)),"No","Yes")</f>
        <v>Yes</v>
      </c>
      <c r="V39" s="1600" t="str">
        <f>IF(ISNA(VLOOKUP($D39,'Apr 9'!$F:$F,1,0)),"No","Yes")</f>
        <v>Yes</v>
      </c>
      <c r="W39" s="1599" t="str">
        <f>IF(ISNA(VLOOKUP($D39,'Apr 2'!$F:$F,1,0)),"No","Yes")</f>
        <v>Yes</v>
      </c>
      <c r="X39" s="1598" t="str">
        <f>IF(ISNA(VLOOKUP($D39,'Mar 26'!$F:$F,1,0)),"No","Yes")</f>
        <v>Yes</v>
      </c>
      <c r="Y39" s="1597" t="str">
        <f>IF(ISNA(VLOOKUP($D39,'Mar 19'!$F:$F,1,0)),"No","Yes")</f>
        <v>Yes</v>
      </c>
      <c r="Z39" s="1596" t="str">
        <f>IF(ISNA(VLOOKUP($D39,'Mar 12'!$F:$F,1,0)),"No","Yes")</f>
        <v>Yes</v>
      </c>
      <c r="AA39" s="1595" t="str">
        <f>IF(ISNA(VLOOKUP($D39,'Mar 5'!$F:$F,1,0)),"No","Yes")</f>
        <v>Yes</v>
      </c>
      <c r="AB39" s="1594" t="str">
        <f>IF(ISNA(VLOOKUP($D39,'Feb 26'!$F:$F,1,0)),"No","Yes")</f>
        <v>Yes</v>
      </c>
      <c r="AC39" s="1593" t="str">
        <f>IF(ISNA(VLOOKUP($D39,'Feb 26'!$F:$F,1,0)),"No","Yes")</f>
        <v>Yes</v>
      </c>
      <c r="AD39" s="1592" t="str">
        <f>IF(ISNA(VLOOKUP($D39,'Feb 12'!$F:$F,1,0)),"No","Yes")</f>
        <v>Yes</v>
      </c>
      <c r="AE39" s="1591" t="str">
        <f>IF(ISNA(VLOOKUP($D39,'Feb 5'!$F:$F,1,0)),"No","Yes")</f>
        <v>Yes</v>
      </c>
      <c r="AF39" s="1590" t="str">
        <f>IF(ISNA(VLOOKUP($D39,'Jan 29'!$F:$F,1,0)),"No","Yes")</f>
        <v>Yes</v>
      </c>
      <c r="AG39" s="1589" t="str">
        <f>IF(ISNA(VLOOKUP(D39,'Jan 22'!F:F,1,0)),"No","Yes")</f>
        <v>Yes</v>
      </c>
      <c r="AH39" s="1588"/>
      <c r="AI39" s="1587"/>
      <c r="AJ39" s="1586"/>
      <c r="AK39" s="1585"/>
      <c r="AL39" s="1584"/>
      <c r="AM39" s="1583"/>
    </row>
    <row r="40" spans="1:39" x14ac:dyDescent="0.25">
      <c r="A40" s="7151"/>
      <c r="B40" s="101" t="s">
        <v>1283</v>
      </c>
      <c r="C40" s="109" t="s">
        <v>3</v>
      </c>
      <c r="D40" s="101" t="s">
        <v>123</v>
      </c>
      <c r="E40" s="106" t="s">
        <v>124</v>
      </c>
      <c r="F40" s="106" t="s">
        <v>125</v>
      </c>
      <c r="G40" s="106" t="s">
        <v>1019</v>
      </c>
      <c r="H40" s="124" t="str">
        <f>IF(ISNA(VLOOKUP($D40,'Jul 16'!$F:$F,1,0)),"No","Yes")</f>
        <v>Yes</v>
      </c>
      <c r="I40" s="1644" t="str">
        <f>IF(ISNA(VLOOKUP($D40,'Jul 9'!$F:$F,1,0)),"No","Yes")</f>
        <v>Yes</v>
      </c>
      <c r="J40" s="1643" t="str">
        <f>IF(ISNA(VLOOKUP($D40,'Jul 2'!$F:$F,1,0)),"No","Yes")</f>
        <v>Yes</v>
      </c>
      <c r="K40" s="1642" t="str">
        <f>IF(ISNA(VLOOKUP($D40,'Jun 25'!$F:$F,1,0)),"No","Yes")</f>
        <v>Yes</v>
      </c>
      <c r="L40" s="1641" t="str">
        <f>IF(ISNA(VLOOKUP($D40,'Jun 18'!$F:$F,1,0)),"No","Yes")</f>
        <v>Yes</v>
      </c>
      <c r="M40" s="1640" t="str">
        <f>IF(ISNA(VLOOKUP($D40,'Jun 11'!$F:$F,1,0)),"No","Yes")</f>
        <v>Yes</v>
      </c>
      <c r="N40" s="1639" t="str">
        <f>IF(ISNA(VLOOKUP($D40,'Jun 4'!$F:$F,1,0)),"No","Yes")</f>
        <v>Yes</v>
      </c>
      <c r="O40" s="1638" t="str">
        <f>IF(ISNA(VLOOKUP($D40,'May 28'!$F:$F,1,0)),"No","Yes")</f>
        <v>Yes</v>
      </c>
      <c r="P40" s="1637" t="str">
        <f>IF(ISNA(VLOOKUP($D40,'May 21'!$F:$F,1,0)),"No","Yes")</f>
        <v>Yes</v>
      </c>
      <c r="Q40" s="1636" t="str">
        <f>IF(ISNA(VLOOKUP($D40,'May 14'!$F:$F,1,0)),"No","Yes")</f>
        <v>Yes</v>
      </c>
      <c r="R40" s="1635" t="str">
        <f>IF(ISNA(VLOOKUP($D40,'May 9'!$F:$F,1,0)),"No","Yes")</f>
        <v>Yes</v>
      </c>
      <c r="S40" s="1634" t="str">
        <f>IF(ISNA(VLOOKUP($D40,'May 2'!$F:$F,1,0)),"No","Yes")</f>
        <v>Yes</v>
      </c>
      <c r="T40" s="1633" t="str">
        <f>IF(ISNA(VLOOKUP($D40,'Apr 23'!$F:$F,1,0)),"No","Yes")</f>
        <v>Yes</v>
      </c>
      <c r="U40" s="1632" t="str">
        <f>IF(ISNA(VLOOKUP($D40,'Apr 16'!$F:$F,1,0)),"No","Yes")</f>
        <v>Yes</v>
      </c>
      <c r="V40" s="1631" t="str">
        <f>IF(ISNA(VLOOKUP($D40,'Apr 9'!$F:$F,1,0)),"No","Yes")</f>
        <v>Yes</v>
      </c>
      <c r="W40" s="1630" t="str">
        <f>IF(ISNA(VLOOKUP($D40,'Apr 2'!$F:$F,1,0)),"No","Yes")</f>
        <v>Yes</v>
      </c>
      <c r="X40" s="1629" t="str">
        <f>IF(ISNA(VLOOKUP($D40,'Mar 26'!$F:$F,1,0)),"No","Yes")</f>
        <v>Yes</v>
      </c>
      <c r="Y40" s="1628" t="str">
        <f>IF(ISNA(VLOOKUP($D40,'Mar 19'!$F:$F,1,0)),"No","Yes")</f>
        <v>Yes</v>
      </c>
      <c r="Z40" s="1627" t="str">
        <f>IF(ISNA(VLOOKUP($D40,'Mar 12'!$F:$F,1,0)),"No","Yes")</f>
        <v>Yes</v>
      </c>
      <c r="AA40" s="1626" t="str">
        <f>IF(ISNA(VLOOKUP($D40,'Mar 5'!$F:$F,1,0)),"No","Yes")</f>
        <v>Yes</v>
      </c>
      <c r="AB40" s="1625" t="str">
        <f>IF(ISNA(VLOOKUP($D40,'Feb 26'!$F:$F,1,0)),"No","Yes")</f>
        <v>Yes</v>
      </c>
      <c r="AC40" s="1624" t="str">
        <f>IF(ISNA(VLOOKUP($D40,'Feb 26'!$F:$F,1,0)),"No","Yes")</f>
        <v>Yes</v>
      </c>
      <c r="AD40" s="1623" t="str">
        <f>IF(ISNA(VLOOKUP($D40,'Feb 12'!$F:$F,1,0)),"No","Yes")</f>
        <v>Yes</v>
      </c>
      <c r="AE40" s="1622" t="str">
        <f>IF(ISNA(VLOOKUP($D40,'Feb 5'!$F:$F,1,0)),"No","Yes")</f>
        <v>Yes</v>
      </c>
      <c r="AF40" s="1621" t="str">
        <f>IF(ISNA(VLOOKUP($D40,'Jan 29'!$F:$F,1,0)),"No","Yes")</f>
        <v>Yes</v>
      </c>
      <c r="AG40" s="1620" t="str">
        <f>IF(ISNA(VLOOKUP(D40,'Jan 22'!F:F,1,0)),"No","Yes")</f>
        <v>Yes</v>
      </c>
      <c r="AH40" s="1619"/>
      <c r="AI40" s="1618"/>
      <c r="AJ40" s="1617"/>
      <c r="AK40" s="1616"/>
      <c r="AL40" s="1615"/>
      <c r="AM40" s="1614"/>
    </row>
    <row r="41" spans="1:39" x14ac:dyDescent="0.25">
      <c r="A41" s="7151"/>
      <c r="B41" s="101" t="s">
        <v>1284</v>
      </c>
      <c r="C41" s="109" t="s">
        <v>3</v>
      </c>
      <c r="D41" s="109" t="s">
        <v>280</v>
      </c>
      <c r="E41" s="106" t="s">
        <v>281</v>
      </c>
      <c r="F41" s="106" t="s">
        <v>53</v>
      </c>
      <c r="G41" s="106" t="s">
        <v>1019</v>
      </c>
      <c r="H41" s="124" t="str">
        <f>IF(ISNA(VLOOKUP($D41,'Jul 16'!$F:$F,1,0)),"No","Yes")</f>
        <v>Yes</v>
      </c>
      <c r="I41" s="1675" t="str">
        <f>IF(ISNA(VLOOKUP($D41,'Jul 9'!$F:$F,1,0)),"No","Yes")</f>
        <v>Yes</v>
      </c>
      <c r="J41" s="1674" t="str">
        <f>IF(ISNA(VLOOKUP($D41,'Jul 2'!$F:$F,1,0)),"No","Yes")</f>
        <v>Yes</v>
      </c>
      <c r="K41" s="1673" t="str">
        <f>IF(ISNA(VLOOKUP($D41,'Jun 25'!$F:$F,1,0)),"No","Yes")</f>
        <v>Yes</v>
      </c>
      <c r="L41" s="1672" t="str">
        <f>IF(ISNA(VLOOKUP($D41,'Jun 18'!$F:$F,1,0)),"No","Yes")</f>
        <v>Yes</v>
      </c>
      <c r="M41" s="1671" t="str">
        <f>IF(ISNA(VLOOKUP($D41,'Jun 11'!$F:$F,1,0)),"No","Yes")</f>
        <v>Yes</v>
      </c>
      <c r="N41" s="1670" t="str">
        <f>IF(ISNA(VLOOKUP($D41,'Jun 4'!$F:$F,1,0)),"No","Yes")</f>
        <v>Yes</v>
      </c>
      <c r="O41" s="1669" t="str">
        <f>IF(ISNA(VLOOKUP($D41,'May 28'!$F:$F,1,0)),"No","Yes")</f>
        <v>Yes</v>
      </c>
      <c r="P41" s="1668" t="str">
        <f>IF(ISNA(VLOOKUP($D41,'May 21'!$F:$F,1,0)),"No","Yes")</f>
        <v>Yes</v>
      </c>
      <c r="Q41" s="1667" t="str">
        <f>IF(ISNA(VLOOKUP($D41,'May 14'!$F:$F,1,0)),"No","Yes")</f>
        <v>Yes</v>
      </c>
      <c r="R41" s="1666" t="str">
        <f>IF(ISNA(VLOOKUP($D41,'May 9'!$F:$F,1,0)),"No","Yes")</f>
        <v>Yes</v>
      </c>
      <c r="S41" s="1665" t="str">
        <f>IF(ISNA(VLOOKUP($D41,'May 2'!$F:$F,1,0)),"No","Yes")</f>
        <v>Yes</v>
      </c>
      <c r="T41" s="1664" t="str">
        <f>IF(ISNA(VLOOKUP($D41,'Apr 23'!$F:$F,1,0)),"No","Yes")</f>
        <v>Yes</v>
      </c>
      <c r="U41" s="1663" t="str">
        <f>IF(ISNA(VLOOKUP($D41,'Apr 16'!$F:$F,1,0)),"No","Yes")</f>
        <v>Yes</v>
      </c>
      <c r="V41" s="1662" t="str">
        <f>IF(ISNA(VLOOKUP($D41,'Apr 9'!$F:$F,1,0)),"No","Yes")</f>
        <v>Yes</v>
      </c>
      <c r="W41" s="1661" t="str">
        <f>IF(ISNA(VLOOKUP($D41,'Apr 2'!$F:$F,1,0)),"No","Yes")</f>
        <v>Yes</v>
      </c>
      <c r="X41" s="1660" t="str">
        <f>IF(ISNA(VLOOKUP($D41,'Mar 26'!$F:$F,1,0)),"No","Yes")</f>
        <v>Yes</v>
      </c>
      <c r="Y41" s="1659" t="str">
        <f>IF(ISNA(VLOOKUP($D41,'Mar 19'!$F:$F,1,0)),"No","Yes")</f>
        <v>Yes</v>
      </c>
      <c r="Z41" s="1658" t="str">
        <f>IF(ISNA(VLOOKUP($D41,'Mar 12'!$F:$F,1,0)),"No","Yes")</f>
        <v>Yes</v>
      </c>
      <c r="AA41" s="1657" t="str">
        <f>IF(ISNA(VLOOKUP($D41,'Mar 5'!$F:$F,1,0)),"No","Yes")</f>
        <v>Yes</v>
      </c>
      <c r="AB41" s="1656" t="str">
        <f>IF(ISNA(VLOOKUP($D41,'Feb 26'!$F:$F,1,0)),"No","Yes")</f>
        <v>Yes</v>
      </c>
      <c r="AC41" s="1655" t="str">
        <f>IF(ISNA(VLOOKUP($D41,'Feb 26'!$F:$F,1,0)),"No","Yes")</f>
        <v>Yes</v>
      </c>
      <c r="AD41" s="1654" t="str">
        <f>IF(ISNA(VLOOKUP($D41,'Feb 12'!$F:$F,1,0)),"No","Yes")</f>
        <v>Yes</v>
      </c>
      <c r="AE41" s="1653" t="str">
        <f>IF(ISNA(VLOOKUP($D41,'Feb 5'!$F:$F,1,0)),"No","Yes")</f>
        <v>Yes</v>
      </c>
      <c r="AF41" s="1652" t="str">
        <f>IF(ISNA(VLOOKUP($D41,'Jan 29'!$F:$F,1,0)),"No","Yes")</f>
        <v>Yes</v>
      </c>
      <c r="AG41" s="1651" t="str">
        <f>IF(ISNA(VLOOKUP(D41,'Jan 22'!F:F,1,0)),"No","Yes")</f>
        <v>Yes</v>
      </c>
      <c r="AH41" s="1650"/>
      <c r="AI41" s="1649"/>
      <c r="AJ41" s="1648"/>
      <c r="AK41" s="1647"/>
      <c r="AL41" s="1646"/>
      <c r="AM41" s="1645"/>
    </row>
    <row r="42" spans="1:39" x14ac:dyDescent="0.25">
      <c r="A42" s="7151"/>
      <c r="B42" s="101" t="s">
        <v>1275</v>
      </c>
      <c r="C42" s="109" t="s">
        <v>3</v>
      </c>
      <c r="D42" s="101" t="s">
        <v>229</v>
      </c>
      <c r="E42" s="106" t="s">
        <v>230</v>
      </c>
      <c r="F42" s="106" t="s">
        <v>53</v>
      </c>
      <c r="G42" s="106" t="s">
        <v>1019</v>
      </c>
      <c r="H42" s="124" t="str">
        <f>IF(ISNA(VLOOKUP($D42,'Jul 16'!$F:$F,1,0)),"No","Yes")</f>
        <v>Yes</v>
      </c>
      <c r="I42" s="1706" t="str">
        <f>IF(ISNA(VLOOKUP($D42,'Jul 9'!$F:$F,1,0)),"No","Yes")</f>
        <v>Yes</v>
      </c>
      <c r="J42" s="1705" t="str">
        <f>IF(ISNA(VLOOKUP($D42,'Jul 2'!$F:$F,1,0)),"No","Yes")</f>
        <v>Yes</v>
      </c>
      <c r="K42" s="1704" t="str">
        <f>IF(ISNA(VLOOKUP($D42,'Jun 25'!$F:$F,1,0)),"No","Yes")</f>
        <v>Yes</v>
      </c>
      <c r="L42" s="1703" t="str">
        <f>IF(ISNA(VLOOKUP($D42,'Jun 18'!$F:$F,1,0)),"No","Yes")</f>
        <v>Yes</v>
      </c>
      <c r="M42" s="1702" t="str">
        <f>IF(ISNA(VLOOKUP($D42,'Jun 11'!$F:$F,1,0)),"No","Yes")</f>
        <v>Yes</v>
      </c>
      <c r="N42" s="1701" t="str">
        <f>IF(ISNA(VLOOKUP($D42,'Jun 4'!$F:$F,1,0)),"No","Yes")</f>
        <v>Yes</v>
      </c>
      <c r="O42" s="1700" t="str">
        <f>IF(ISNA(VLOOKUP($D42,'May 28'!$F:$F,1,0)),"No","Yes")</f>
        <v>Yes</v>
      </c>
      <c r="P42" s="1699" t="str">
        <f>IF(ISNA(VLOOKUP($D42,'May 21'!$F:$F,1,0)),"No","Yes")</f>
        <v>Yes</v>
      </c>
      <c r="Q42" s="1698" t="str">
        <f>IF(ISNA(VLOOKUP($D42,'May 14'!$F:$F,1,0)),"No","Yes")</f>
        <v>Yes</v>
      </c>
      <c r="R42" s="1697" t="str">
        <f>IF(ISNA(VLOOKUP($D42,'May 9'!$F:$F,1,0)),"No","Yes")</f>
        <v>Yes</v>
      </c>
      <c r="S42" s="1696" t="str">
        <f>IF(ISNA(VLOOKUP($D42,'May 2'!$F:$F,1,0)),"No","Yes")</f>
        <v>Yes</v>
      </c>
      <c r="T42" s="1695" t="str">
        <f>IF(ISNA(VLOOKUP($D42,'Apr 23'!$F:$F,1,0)),"No","Yes")</f>
        <v>Yes</v>
      </c>
      <c r="U42" s="1694" t="str">
        <f>IF(ISNA(VLOOKUP($D42,'Apr 16'!$F:$F,1,0)),"No","Yes")</f>
        <v>Yes</v>
      </c>
      <c r="V42" s="1693" t="str">
        <f>IF(ISNA(VLOOKUP($D42,'Apr 9'!$F:$F,1,0)),"No","Yes")</f>
        <v>Yes</v>
      </c>
      <c r="W42" s="1692" t="str">
        <f>IF(ISNA(VLOOKUP($D42,'Apr 2'!$F:$F,1,0)),"No","Yes")</f>
        <v>Yes</v>
      </c>
      <c r="X42" s="1691" t="str">
        <f>IF(ISNA(VLOOKUP($D42,'Mar 26'!$F:$F,1,0)),"No","Yes")</f>
        <v>Yes</v>
      </c>
      <c r="Y42" s="1690" t="str">
        <f>IF(ISNA(VLOOKUP($D42,'Mar 19'!$F:$F,1,0)),"No","Yes")</f>
        <v>Yes</v>
      </c>
      <c r="Z42" s="1689" t="str">
        <f>IF(ISNA(VLOOKUP($D42,'Mar 12'!$F:$F,1,0)),"No","Yes")</f>
        <v>Yes</v>
      </c>
      <c r="AA42" s="1688" t="str">
        <f>IF(ISNA(VLOOKUP($D42,'Mar 5'!$F:$F,1,0)),"No","Yes")</f>
        <v>Yes</v>
      </c>
      <c r="AB42" s="1687" t="str">
        <f>IF(ISNA(VLOOKUP($D42,'Feb 26'!$F:$F,1,0)),"No","Yes")</f>
        <v>Yes</v>
      </c>
      <c r="AC42" s="1686" t="str">
        <f>IF(ISNA(VLOOKUP($D42,'Feb 26'!$F:$F,1,0)),"No","Yes")</f>
        <v>Yes</v>
      </c>
      <c r="AD42" s="1685" t="str">
        <f>IF(ISNA(VLOOKUP($D42,'Feb 12'!$F:$F,1,0)),"No","Yes")</f>
        <v>Yes</v>
      </c>
      <c r="AE42" s="1684" t="str">
        <f>IF(ISNA(VLOOKUP($D42,'Feb 5'!$F:$F,1,0)),"No","Yes")</f>
        <v>Yes</v>
      </c>
      <c r="AF42" s="1683" t="str">
        <f>IF(ISNA(VLOOKUP($D42,'Jan 29'!$F:$F,1,0)),"No","Yes")</f>
        <v>Yes</v>
      </c>
      <c r="AG42" s="1682" t="str">
        <f>IF(ISNA(VLOOKUP(D42,'Jan 22'!F:F,1,0)),"No","Yes")</f>
        <v>Yes</v>
      </c>
      <c r="AH42" s="1681"/>
      <c r="AI42" s="1680"/>
      <c r="AJ42" s="1679"/>
      <c r="AK42" s="1678"/>
      <c r="AL42" s="1677"/>
      <c r="AM42" s="1676"/>
    </row>
    <row r="43" spans="1:39" x14ac:dyDescent="0.25">
      <c r="A43" s="7151"/>
      <c r="B43" s="101" t="s">
        <v>1490</v>
      </c>
      <c r="C43" s="109" t="s">
        <v>3</v>
      </c>
      <c r="D43" s="109" t="s">
        <v>270</v>
      </c>
      <c r="E43" s="106" t="s">
        <v>271</v>
      </c>
      <c r="F43" s="106" t="s">
        <v>53</v>
      </c>
      <c r="G43" s="106" t="s">
        <v>1019</v>
      </c>
      <c r="H43" s="124" t="str">
        <f>IF(ISNA(VLOOKUP($D43,'Jul 16'!$F:$F,1,0)),"No","Yes")</f>
        <v>Yes</v>
      </c>
      <c r="I43" s="1737" t="str">
        <f>IF(ISNA(VLOOKUP($D43,'Jul 9'!$F:$F,1,0)),"No","Yes")</f>
        <v>Yes</v>
      </c>
      <c r="J43" s="1736" t="str">
        <f>IF(ISNA(VLOOKUP($D43,'Jul 2'!$F:$F,1,0)),"No","Yes")</f>
        <v>Yes</v>
      </c>
      <c r="K43" s="1735" t="str">
        <f>IF(ISNA(VLOOKUP($D43,'Jun 25'!$F:$F,1,0)),"No","Yes")</f>
        <v>Yes</v>
      </c>
      <c r="L43" s="1734" t="str">
        <f>IF(ISNA(VLOOKUP($D43,'Jun 18'!$F:$F,1,0)),"No","Yes")</f>
        <v>Yes</v>
      </c>
      <c r="M43" s="1733" t="str">
        <f>IF(ISNA(VLOOKUP($D43,'Jun 11'!$F:$F,1,0)),"No","Yes")</f>
        <v>Yes</v>
      </c>
      <c r="N43" s="1732" t="str">
        <f>IF(ISNA(VLOOKUP($D43,'Jun 4'!$F:$F,1,0)),"No","Yes")</f>
        <v>Yes</v>
      </c>
      <c r="O43" s="1731" t="str">
        <f>IF(ISNA(VLOOKUP($D43,'May 28'!$F:$F,1,0)),"No","Yes")</f>
        <v>Yes</v>
      </c>
      <c r="P43" s="1730" t="str">
        <f>IF(ISNA(VLOOKUP($D43,'May 21'!$F:$F,1,0)),"No","Yes")</f>
        <v>Yes</v>
      </c>
      <c r="Q43" s="1729" t="str">
        <f>IF(ISNA(VLOOKUP($D43,'May 14'!$F:$F,1,0)),"No","Yes")</f>
        <v>Yes</v>
      </c>
      <c r="R43" s="1728" t="str">
        <f>IF(ISNA(VLOOKUP($D43,'May 9'!$F:$F,1,0)),"No","Yes")</f>
        <v>Yes</v>
      </c>
      <c r="S43" s="1727" t="str">
        <f>IF(ISNA(VLOOKUP($D43,'May 2'!$F:$F,1,0)),"No","Yes")</f>
        <v>No</v>
      </c>
      <c r="T43" s="1726" t="str">
        <f>IF(ISNA(VLOOKUP($D43,'Apr 23'!$F:$F,1,0)),"No","Yes")</f>
        <v>Yes</v>
      </c>
      <c r="U43" s="1725" t="str">
        <f>IF(ISNA(VLOOKUP($D43,'Apr 16'!$F:$F,1,0)),"No","Yes")</f>
        <v>No</v>
      </c>
      <c r="V43" s="1724" t="str">
        <f>IF(ISNA(VLOOKUP($D43,'Apr 9'!$F:$F,1,0)),"No","Yes")</f>
        <v>No</v>
      </c>
      <c r="W43" s="1723" t="str">
        <f>IF(ISNA(VLOOKUP($D43,'Apr 2'!$F:$F,1,0)),"No","Yes")</f>
        <v>No</v>
      </c>
      <c r="X43" s="1722" t="str">
        <f>IF(ISNA(VLOOKUP($D43,'Mar 26'!$F:$F,1,0)),"No","Yes")</f>
        <v>No</v>
      </c>
      <c r="Y43" s="1721" t="str">
        <f>IF(ISNA(VLOOKUP($D43,'Mar 19'!$F:$F,1,0)),"No","Yes")</f>
        <v>No</v>
      </c>
      <c r="Z43" s="1720" t="str">
        <f>IF(ISNA(VLOOKUP($D43,'Mar 12'!$F:$F,1,0)),"No","Yes")</f>
        <v>No</v>
      </c>
      <c r="AA43" s="1719" t="str">
        <f>IF(ISNA(VLOOKUP($D43,'Mar 5'!$F:$F,1,0)),"No","Yes")</f>
        <v>No</v>
      </c>
      <c r="AB43" s="1718" t="str">
        <f>IF(ISNA(VLOOKUP($D43,'Feb 26'!$F:$F,1,0)),"No","Yes")</f>
        <v>No</v>
      </c>
      <c r="AC43" s="1717" t="str">
        <f>IF(ISNA(VLOOKUP($D43,'Feb 26'!$F:$F,1,0)),"No","Yes")</f>
        <v>No</v>
      </c>
      <c r="AD43" s="1716" t="str">
        <f>IF(ISNA(VLOOKUP($D43,'Feb 12'!$F:$F,1,0)),"No","Yes")</f>
        <v>No</v>
      </c>
      <c r="AE43" s="1715" t="str">
        <f>IF(ISNA(VLOOKUP($D43,'Feb 5'!$F:$F,1,0)),"No","Yes")</f>
        <v>No</v>
      </c>
      <c r="AF43" s="1714" t="str">
        <f>IF(ISNA(VLOOKUP($D43,'Jan 29'!$F:$F,1,0)),"No","Yes")</f>
        <v>Yes</v>
      </c>
      <c r="AG43" s="1713" t="str">
        <f>IF(ISNA(VLOOKUP(D43,'Jan 22'!F:F,1,0)),"No","Yes")</f>
        <v>Yes</v>
      </c>
      <c r="AH43" s="1712"/>
      <c r="AI43" s="1711"/>
      <c r="AJ43" s="1710"/>
      <c r="AK43" s="1709"/>
      <c r="AL43" s="1708"/>
      <c r="AM43" s="1707"/>
    </row>
    <row r="44" spans="1:39" x14ac:dyDescent="0.25">
      <c r="A44" s="7151"/>
      <c r="B44" s="101" t="s">
        <v>1285</v>
      </c>
      <c r="C44" s="109" t="s">
        <v>3</v>
      </c>
      <c r="D44" s="109" t="s">
        <v>118</v>
      </c>
      <c r="E44" s="106" t="s">
        <v>119</v>
      </c>
      <c r="F44" s="106" t="s">
        <v>53</v>
      </c>
      <c r="G44" s="106" t="s">
        <v>1019</v>
      </c>
      <c r="H44" s="124" t="str">
        <f>IF(ISNA(VLOOKUP($D44,'Jul 16'!$F:$F,1,0)),"No","Yes")</f>
        <v>Yes</v>
      </c>
      <c r="I44" s="1768" t="str">
        <f>IF(ISNA(VLOOKUP($D44,'Jul 9'!$F:$F,1,0)),"No","Yes")</f>
        <v>Yes</v>
      </c>
      <c r="J44" s="1767" t="str">
        <f>IF(ISNA(VLOOKUP($D44,'Jul 2'!$F:$F,1,0)),"No","Yes")</f>
        <v>Yes</v>
      </c>
      <c r="K44" s="1766" t="str">
        <f>IF(ISNA(VLOOKUP($D44,'Jun 25'!$F:$F,1,0)),"No","Yes")</f>
        <v>Yes</v>
      </c>
      <c r="L44" s="1765" t="str">
        <f>IF(ISNA(VLOOKUP($D44,'Jun 18'!$F:$F,1,0)),"No","Yes")</f>
        <v>Yes</v>
      </c>
      <c r="M44" s="1764" t="str">
        <f>IF(ISNA(VLOOKUP($D44,'Jun 11'!$F:$F,1,0)),"No","Yes")</f>
        <v>Yes</v>
      </c>
      <c r="N44" s="1763" t="str">
        <f>IF(ISNA(VLOOKUP($D44,'Jun 4'!$F:$F,1,0)),"No","Yes")</f>
        <v>Yes</v>
      </c>
      <c r="O44" s="1762" t="str">
        <f>IF(ISNA(VLOOKUP($D44,'May 28'!$F:$F,1,0)),"No","Yes")</f>
        <v>Yes</v>
      </c>
      <c r="P44" s="1761" t="str">
        <f>IF(ISNA(VLOOKUP($D44,'May 21'!$F:$F,1,0)),"No","Yes")</f>
        <v>Yes</v>
      </c>
      <c r="Q44" s="1760" t="str">
        <f>IF(ISNA(VLOOKUP($D44,'May 14'!$F:$F,1,0)),"No","Yes")</f>
        <v>Yes</v>
      </c>
      <c r="R44" s="1759" t="str">
        <f>IF(ISNA(VLOOKUP($D44,'May 9'!$F:$F,1,0)),"No","Yes")</f>
        <v>Yes</v>
      </c>
      <c r="S44" s="1758" t="str">
        <f>IF(ISNA(VLOOKUP($D44,'May 2'!$F:$F,1,0)),"No","Yes")</f>
        <v>Yes</v>
      </c>
      <c r="T44" s="1757" t="str">
        <f>IF(ISNA(VLOOKUP($D44,'Apr 23'!$F:$F,1,0)),"No","Yes")</f>
        <v>Yes</v>
      </c>
      <c r="U44" s="1756" t="str">
        <f>IF(ISNA(VLOOKUP($D44,'Apr 16'!$F:$F,1,0)),"No","Yes")</f>
        <v>Yes</v>
      </c>
      <c r="V44" s="1755" t="str">
        <f>IF(ISNA(VLOOKUP($D44,'Apr 9'!$F:$F,1,0)),"No","Yes")</f>
        <v>Yes</v>
      </c>
      <c r="W44" s="1754" t="str">
        <f>IF(ISNA(VLOOKUP($D44,'Apr 2'!$F:$F,1,0)),"No","Yes")</f>
        <v>Yes</v>
      </c>
      <c r="X44" s="1753" t="str">
        <f>IF(ISNA(VLOOKUP($D44,'Mar 26'!$F:$F,1,0)),"No","Yes")</f>
        <v>Yes</v>
      </c>
      <c r="Y44" s="1752" t="str">
        <f>IF(ISNA(VLOOKUP($D44,'Mar 19'!$F:$F,1,0)),"No","Yes")</f>
        <v>Yes</v>
      </c>
      <c r="Z44" s="1751" t="str">
        <f>IF(ISNA(VLOOKUP($D44,'Mar 12'!$F:$F,1,0)),"No","Yes")</f>
        <v>Yes</v>
      </c>
      <c r="AA44" s="1750" t="str">
        <f>IF(ISNA(VLOOKUP($D44,'Mar 5'!$F:$F,1,0)),"No","Yes")</f>
        <v>Yes</v>
      </c>
      <c r="AB44" s="1749" t="str">
        <f>IF(ISNA(VLOOKUP($D44,'Feb 26'!$F:$F,1,0)),"No","Yes")</f>
        <v>Yes</v>
      </c>
      <c r="AC44" s="1748" t="str">
        <f>IF(ISNA(VLOOKUP($D44,'Feb 26'!$F:$F,1,0)),"No","Yes")</f>
        <v>Yes</v>
      </c>
      <c r="AD44" s="1747" t="str">
        <f>IF(ISNA(VLOOKUP($D44,'Feb 12'!$F:$F,1,0)),"No","Yes")</f>
        <v>Yes</v>
      </c>
      <c r="AE44" s="1746" t="str">
        <f>IF(ISNA(VLOOKUP($D44,'Feb 5'!$F:$F,1,0)),"No","Yes")</f>
        <v>Yes</v>
      </c>
      <c r="AF44" s="1745" t="str">
        <f>IF(ISNA(VLOOKUP($D44,'Jan 29'!$F:$F,1,0)),"No","Yes")</f>
        <v>Yes</v>
      </c>
      <c r="AG44" s="1744" t="str">
        <f>IF(ISNA(VLOOKUP(D44,'Jan 22'!F:F,1,0)),"No","Yes")</f>
        <v>Yes</v>
      </c>
      <c r="AH44" s="1743"/>
      <c r="AI44" s="1742"/>
      <c r="AJ44" s="1741"/>
      <c r="AK44" s="1740"/>
      <c r="AL44" s="1739"/>
      <c r="AM44" s="1738"/>
    </row>
    <row r="45" spans="1:39" x14ac:dyDescent="0.25">
      <c r="A45" s="7151"/>
      <c r="B45" s="121" t="s">
        <v>1286</v>
      </c>
      <c r="C45" s="109" t="s">
        <v>3</v>
      </c>
      <c r="D45" s="109" t="s">
        <v>218</v>
      </c>
      <c r="E45" s="106"/>
      <c r="F45" s="114"/>
      <c r="G45" s="114"/>
      <c r="H45" s="124" t="str">
        <f>IF(ISNA(VLOOKUP($D45,'Jul 16'!$F:$F,1,0)),"No","Yes")</f>
        <v>No</v>
      </c>
      <c r="I45" s="1799" t="str">
        <f>IF(ISNA(VLOOKUP($D45,'Jul 9'!$F:$F,1,0)),"No","Yes")</f>
        <v>No</v>
      </c>
      <c r="J45" s="1798" t="str">
        <f>IF(ISNA(VLOOKUP($D45,'Jul 2'!$F:$F,1,0)),"No","Yes")</f>
        <v>No</v>
      </c>
      <c r="K45" s="1797" t="str">
        <f>IF(ISNA(VLOOKUP($D45,'Jun 25'!$F:$F,1,0)),"No","Yes")</f>
        <v>No</v>
      </c>
      <c r="L45" s="1796" t="str">
        <f>IF(ISNA(VLOOKUP($D45,'Jun 18'!$F:$F,1,0)),"No","Yes")</f>
        <v>No</v>
      </c>
      <c r="M45" s="1795" t="str">
        <f>IF(ISNA(VLOOKUP($D45,'Jun 11'!$F:$F,1,0)),"No","Yes")</f>
        <v>No</v>
      </c>
      <c r="N45" s="1794" t="str">
        <f>IF(ISNA(VLOOKUP($D45,'Jun 4'!$F:$F,1,0)),"No","Yes")</f>
        <v>No</v>
      </c>
      <c r="O45" s="1793" t="str">
        <f>IF(ISNA(VLOOKUP($D45,'May 28'!$F:$F,1,0)),"No","Yes")</f>
        <v>No</v>
      </c>
      <c r="P45" s="1792" t="str">
        <f>IF(ISNA(VLOOKUP($D45,'May 21'!$F:$F,1,0)),"No","Yes")</f>
        <v>No</v>
      </c>
      <c r="Q45" s="1791" t="str">
        <f>IF(ISNA(VLOOKUP($D45,'May 14'!$F:$F,1,0)),"No","Yes")</f>
        <v>No</v>
      </c>
      <c r="R45" s="1790" t="str">
        <f>IF(ISNA(VLOOKUP($D45,'May 9'!$F:$F,1,0)),"No","Yes")</f>
        <v>No</v>
      </c>
      <c r="S45" s="1789" t="str">
        <f>IF(ISNA(VLOOKUP($D45,'May 2'!$F:$F,1,0)),"No","Yes")</f>
        <v>No</v>
      </c>
      <c r="T45" s="1788" t="str">
        <f>IF(ISNA(VLOOKUP($D45,'Apr 23'!$F:$F,1,0)),"No","Yes")</f>
        <v>No</v>
      </c>
      <c r="U45" s="1787" t="str">
        <f>IF(ISNA(VLOOKUP($D45,'Apr 16'!$F:$F,1,0)),"No","Yes")</f>
        <v>No</v>
      </c>
      <c r="V45" s="1786" t="str">
        <f>IF(ISNA(VLOOKUP($D45,'Apr 9'!$F:$F,1,0)),"No","Yes")</f>
        <v>No</v>
      </c>
      <c r="W45" s="1785" t="str">
        <f>IF(ISNA(VLOOKUP($D45,'Apr 2'!$F:$F,1,0)),"No","Yes")</f>
        <v>No</v>
      </c>
      <c r="X45" s="1784" t="str">
        <f>IF(ISNA(VLOOKUP($D45,'Mar 26'!$F:$F,1,0)),"No","Yes")</f>
        <v>No</v>
      </c>
      <c r="Y45" s="1783" t="str">
        <f>IF(ISNA(VLOOKUP($D45,'Mar 19'!$F:$F,1,0)),"No","Yes")</f>
        <v>No</v>
      </c>
      <c r="Z45" s="1782" t="str">
        <f>IF(ISNA(VLOOKUP($D45,'Mar 12'!$F:$F,1,0)),"No","Yes")</f>
        <v>No</v>
      </c>
      <c r="AA45" s="1781" t="str">
        <f>IF(ISNA(VLOOKUP($D45,'Mar 5'!$F:$F,1,0)),"No","Yes")</f>
        <v>No</v>
      </c>
      <c r="AB45" s="1780" t="str">
        <f>IF(ISNA(VLOOKUP($D45,'Feb 26'!$F:$F,1,0)),"No","Yes")</f>
        <v>No</v>
      </c>
      <c r="AC45" s="1779" t="str">
        <f>IF(ISNA(VLOOKUP($D45,'Feb 26'!$F:$F,1,0)),"No","Yes")</f>
        <v>No</v>
      </c>
      <c r="AD45" s="1778" t="str">
        <f>IF(ISNA(VLOOKUP($D45,'Feb 12'!$F:$F,1,0)),"No","Yes")</f>
        <v>No</v>
      </c>
      <c r="AE45" s="1777" t="str">
        <f>IF(ISNA(VLOOKUP($D45,'Feb 5'!$F:$F,1,0)),"No","Yes")</f>
        <v>No</v>
      </c>
      <c r="AF45" s="1776" t="str">
        <f>IF(ISNA(VLOOKUP($D45,'Jan 29'!$F:$F,1,0)),"No","Yes")</f>
        <v>No</v>
      </c>
      <c r="AG45" s="1775" t="str">
        <f>IF(ISNA(VLOOKUP(D45,'Jan 22'!F:F,1,0)),"No","Yes")</f>
        <v>No</v>
      </c>
      <c r="AH45" s="1774"/>
      <c r="AI45" s="1773"/>
      <c r="AJ45" s="1772"/>
      <c r="AK45" s="1771"/>
      <c r="AL45" s="1770"/>
      <c r="AM45" s="1769"/>
    </row>
    <row r="46" spans="1:39" x14ac:dyDescent="0.25">
      <c r="A46" s="7151"/>
      <c r="B46" s="101" t="s">
        <v>1287</v>
      </c>
      <c r="C46" s="109" t="s">
        <v>3</v>
      </c>
      <c r="D46" s="109" t="s">
        <v>113</v>
      </c>
      <c r="E46" s="106" t="s">
        <v>114</v>
      </c>
      <c r="F46" s="106" t="s">
        <v>53</v>
      </c>
      <c r="G46" s="106" t="s">
        <v>1019</v>
      </c>
      <c r="H46" s="124" t="str">
        <f>IF(ISNA(VLOOKUP($D46,'Jul 16'!$F:$F,1,0)),"No","Yes")</f>
        <v>Yes</v>
      </c>
      <c r="I46" s="1830" t="str">
        <f>IF(ISNA(VLOOKUP($D46,'Jul 9'!$F:$F,1,0)),"No","Yes")</f>
        <v>Yes</v>
      </c>
      <c r="J46" s="1829" t="str">
        <f>IF(ISNA(VLOOKUP($D46,'Jul 2'!$F:$F,1,0)),"No","Yes")</f>
        <v>Yes</v>
      </c>
      <c r="K46" s="1828" t="str">
        <f>IF(ISNA(VLOOKUP($D46,'Jun 25'!$F:$F,1,0)),"No","Yes")</f>
        <v>Yes</v>
      </c>
      <c r="L46" s="1827" t="str">
        <f>IF(ISNA(VLOOKUP($D46,'Jun 18'!$F:$F,1,0)),"No","Yes")</f>
        <v>Yes</v>
      </c>
      <c r="M46" s="1826" t="str">
        <f>IF(ISNA(VLOOKUP($D46,'Jun 11'!$F:$F,1,0)),"No","Yes")</f>
        <v>Yes</v>
      </c>
      <c r="N46" s="1825" t="str">
        <f>IF(ISNA(VLOOKUP($D46,'Jun 4'!$F:$F,1,0)),"No","Yes")</f>
        <v>Yes</v>
      </c>
      <c r="O46" s="1824" t="str">
        <f>IF(ISNA(VLOOKUP($D46,'May 28'!$F:$F,1,0)),"No","Yes")</f>
        <v>Yes</v>
      </c>
      <c r="P46" s="1823" t="str">
        <f>IF(ISNA(VLOOKUP($D46,'May 21'!$F:$F,1,0)),"No","Yes")</f>
        <v>Yes</v>
      </c>
      <c r="Q46" s="1822" t="str">
        <f>IF(ISNA(VLOOKUP($D46,'May 14'!$F:$F,1,0)),"No","Yes")</f>
        <v>Yes</v>
      </c>
      <c r="R46" s="1821" t="str">
        <f>IF(ISNA(VLOOKUP($D46,'May 9'!$F:$F,1,0)),"No","Yes")</f>
        <v>Yes</v>
      </c>
      <c r="S46" s="1820" t="str">
        <f>IF(ISNA(VLOOKUP($D46,'May 2'!$F:$F,1,0)),"No","Yes")</f>
        <v>Yes</v>
      </c>
      <c r="T46" s="1819" t="str">
        <f>IF(ISNA(VLOOKUP($D46,'Apr 23'!$F:$F,1,0)),"No","Yes")</f>
        <v>Yes</v>
      </c>
      <c r="U46" s="1818" t="str">
        <f>IF(ISNA(VLOOKUP($D46,'Apr 16'!$F:$F,1,0)),"No","Yes")</f>
        <v>Yes</v>
      </c>
      <c r="V46" s="1817" t="str">
        <f>IF(ISNA(VLOOKUP($D46,'Apr 9'!$F:$F,1,0)),"No","Yes")</f>
        <v>Yes</v>
      </c>
      <c r="W46" s="1816" t="str">
        <f>IF(ISNA(VLOOKUP($D46,'Apr 2'!$F:$F,1,0)),"No","Yes")</f>
        <v>Yes</v>
      </c>
      <c r="X46" s="1815" t="str">
        <f>IF(ISNA(VLOOKUP($D46,'Mar 26'!$F:$F,1,0)),"No","Yes")</f>
        <v>Yes</v>
      </c>
      <c r="Y46" s="1814" t="str">
        <f>IF(ISNA(VLOOKUP($D46,'Mar 19'!$F:$F,1,0)),"No","Yes")</f>
        <v>Yes</v>
      </c>
      <c r="Z46" s="1813" t="str">
        <f>IF(ISNA(VLOOKUP($D46,'Mar 12'!$F:$F,1,0)),"No","Yes")</f>
        <v>Yes</v>
      </c>
      <c r="AA46" s="1812" t="str">
        <f>IF(ISNA(VLOOKUP($D46,'Mar 5'!$F:$F,1,0)),"No","Yes")</f>
        <v>Yes</v>
      </c>
      <c r="AB46" s="1811" t="str">
        <f>IF(ISNA(VLOOKUP($D46,'Feb 26'!$F:$F,1,0)),"No","Yes")</f>
        <v>Yes</v>
      </c>
      <c r="AC46" s="1810" t="str">
        <f>IF(ISNA(VLOOKUP($D46,'Feb 26'!$F:$F,1,0)),"No","Yes")</f>
        <v>Yes</v>
      </c>
      <c r="AD46" s="1809" t="str">
        <f>IF(ISNA(VLOOKUP($D46,'Feb 12'!$F:$F,1,0)),"No","Yes")</f>
        <v>Yes</v>
      </c>
      <c r="AE46" s="1808" t="str">
        <f>IF(ISNA(VLOOKUP($D46,'Feb 5'!$F:$F,1,0)),"No","Yes")</f>
        <v>Yes</v>
      </c>
      <c r="AF46" s="1807" t="str">
        <f>IF(ISNA(VLOOKUP($D46,'Jan 29'!$F:$F,1,0)),"No","Yes")</f>
        <v>Yes</v>
      </c>
      <c r="AG46" s="1806" t="str">
        <f>IF(ISNA(VLOOKUP(D46,'Jan 22'!F:F,1,0)),"No","Yes")</f>
        <v>Yes</v>
      </c>
      <c r="AH46" s="1805"/>
      <c r="AI46" s="1804"/>
      <c r="AJ46" s="1803"/>
      <c r="AK46" s="1802"/>
      <c r="AL46" s="1801"/>
      <c r="AM46" s="1800"/>
    </row>
    <row r="47" spans="1:39" x14ac:dyDescent="0.25">
      <c r="A47" s="7151"/>
      <c r="B47" s="101" t="s">
        <v>1288</v>
      </c>
      <c r="C47" s="109" t="s">
        <v>3</v>
      </c>
      <c r="D47" s="101" t="s">
        <v>246</v>
      </c>
      <c r="E47" s="106" t="s">
        <v>247</v>
      </c>
      <c r="F47" s="106" t="s">
        <v>125</v>
      </c>
      <c r="G47" s="106" t="s">
        <v>1019</v>
      </c>
      <c r="H47" s="124" t="str">
        <f>IF(ISNA(VLOOKUP($D47,'Jul 16'!$F:$F,1,0)),"No","Yes")</f>
        <v>Yes</v>
      </c>
      <c r="I47" s="1861" t="str">
        <f>IF(ISNA(VLOOKUP($D47,'Jul 9'!$F:$F,1,0)),"No","Yes")</f>
        <v>Yes</v>
      </c>
      <c r="J47" s="1860" t="str">
        <f>IF(ISNA(VLOOKUP($D47,'Jul 2'!$F:$F,1,0)),"No","Yes")</f>
        <v>Yes</v>
      </c>
      <c r="K47" s="1859" t="str">
        <f>IF(ISNA(VLOOKUP($D47,'Jun 25'!$F:$F,1,0)),"No","Yes")</f>
        <v>Yes</v>
      </c>
      <c r="L47" s="1858" t="str">
        <f>IF(ISNA(VLOOKUP($D47,'Jun 18'!$F:$F,1,0)),"No","Yes")</f>
        <v>Yes</v>
      </c>
      <c r="M47" s="1857" t="str">
        <f>IF(ISNA(VLOOKUP($D47,'Jun 11'!$F:$F,1,0)),"No","Yes")</f>
        <v>Yes</v>
      </c>
      <c r="N47" s="1856" t="str">
        <f>IF(ISNA(VLOOKUP($D47,'Jun 4'!$F:$F,1,0)),"No","Yes")</f>
        <v>Yes</v>
      </c>
      <c r="O47" s="1855" t="str">
        <f>IF(ISNA(VLOOKUP($D47,'May 28'!$F:$F,1,0)),"No","Yes")</f>
        <v>Yes</v>
      </c>
      <c r="P47" s="1854" t="str">
        <f>IF(ISNA(VLOOKUP($D47,'May 21'!$F:$F,1,0)),"No","Yes")</f>
        <v>Yes</v>
      </c>
      <c r="Q47" s="1853" t="str">
        <f>IF(ISNA(VLOOKUP($D47,'May 14'!$F:$F,1,0)),"No","Yes")</f>
        <v>Yes</v>
      </c>
      <c r="R47" s="1852" t="str">
        <f>IF(ISNA(VLOOKUP($D47,'May 9'!$F:$F,1,0)),"No","Yes")</f>
        <v>Yes</v>
      </c>
      <c r="S47" s="1851" t="str">
        <f>IF(ISNA(VLOOKUP($D47,'May 2'!$F:$F,1,0)),"No","Yes")</f>
        <v>Yes</v>
      </c>
      <c r="T47" s="1850" t="str">
        <f>IF(ISNA(VLOOKUP($D47,'Apr 23'!$F:$F,1,0)),"No","Yes")</f>
        <v>Yes</v>
      </c>
      <c r="U47" s="1849" t="str">
        <f>IF(ISNA(VLOOKUP($D47,'Apr 16'!$F:$F,1,0)),"No","Yes")</f>
        <v>Yes</v>
      </c>
      <c r="V47" s="1848" t="str">
        <f>IF(ISNA(VLOOKUP($D47,'Apr 9'!$F:$F,1,0)),"No","Yes")</f>
        <v>Yes</v>
      </c>
      <c r="W47" s="1847" t="str">
        <f>IF(ISNA(VLOOKUP($D47,'Apr 2'!$F:$F,1,0)),"No","Yes")</f>
        <v>Yes</v>
      </c>
      <c r="X47" s="1846" t="str">
        <f>IF(ISNA(VLOOKUP($D47,'Mar 26'!$F:$F,1,0)),"No","Yes")</f>
        <v>Yes</v>
      </c>
      <c r="Y47" s="1845" t="str">
        <f>IF(ISNA(VLOOKUP($D47,'Mar 19'!$F:$F,1,0)),"No","Yes")</f>
        <v>Yes</v>
      </c>
      <c r="Z47" s="1844" t="str">
        <f>IF(ISNA(VLOOKUP($D47,'Mar 12'!$F:$F,1,0)),"No","Yes")</f>
        <v>Yes</v>
      </c>
      <c r="AA47" s="1843" t="str">
        <f>IF(ISNA(VLOOKUP($D47,'Mar 5'!$F:$F,1,0)),"No","Yes")</f>
        <v>Yes</v>
      </c>
      <c r="AB47" s="1842" t="str">
        <f>IF(ISNA(VLOOKUP($D47,'Feb 26'!$F:$F,1,0)),"No","Yes")</f>
        <v>Yes</v>
      </c>
      <c r="AC47" s="1841" t="str">
        <f>IF(ISNA(VLOOKUP($D47,'Feb 26'!$F:$F,1,0)),"No","Yes")</f>
        <v>Yes</v>
      </c>
      <c r="AD47" s="1840" t="str">
        <f>IF(ISNA(VLOOKUP($D47,'Feb 12'!$F:$F,1,0)),"No","Yes")</f>
        <v>Yes</v>
      </c>
      <c r="AE47" s="1839" t="str">
        <f>IF(ISNA(VLOOKUP($D47,'Feb 5'!$F:$F,1,0)),"No","Yes")</f>
        <v>Yes</v>
      </c>
      <c r="AF47" s="1838" t="str">
        <f>IF(ISNA(VLOOKUP($D47,'Jan 29'!$F:$F,1,0)),"No","Yes")</f>
        <v>Yes</v>
      </c>
      <c r="AG47" s="1837" t="str">
        <f>IF(ISNA(VLOOKUP(D47,'Jan 22'!F:F,1,0)),"No","Yes")</f>
        <v>Yes</v>
      </c>
      <c r="AH47" s="1836"/>
      <c r="AI47" s="1835"/>
      <c r="AJ47" s="1834"/>
      <c r="AK47" s="1833"/>
      <c r="AL47" s="1832"/>
      <c r="AM47" s="1831"/>
    </row>
    <row r="48" spans="1:39" x14ac:dyDescent="0.25">
      <c r="A48" s="7151"/>
      <c r="B48" s="101" t="s">
        <v>1289</v>
      </c>
      <c r="C48" s="109" t="s">
        <v>3</v>
      </c>
      <c r="D48" s="109" t="s">
        <v>208</v>
      </c>
      <c r="E48" s="106" t="s">
        <v>209</v>
      </c>
      <c r="F48" s="106" t="s">
        <v>53</v>
      </c>
      <c r="G48" s="106" t="s">
        <v>1019</v>
      </c>
      <c r="H48" s="124" t="str">
        <f>IF(ISNA(VLOOKUP($D48,'Jul 16'!$F:$F,1,0)),"No","Yes")</f>
        <v>Yes</v>
      </c>
      <c r="I48" s="1892" t="str">
        <f>IF(ISNA(VLOOKUP($D48,'Jul 9'!$F:$F,1,0)),"No","Yes")</f>
        <v>Yes</v>
      </c>
      <c r="J48" s="1891" t="str">
        <f>IF(ISNA(VLOOKUP($D48,'Jul 2'!$F:$F,1,0)),"No","Yes")</f>
        <v>Yes</v>
      </c>
      <c r="K48" s="1890" t="str">
        <f>IF(ISNA(VLOOKUP($D48,'Jun 25'!$F:$F,1,0)),"No","Yes")</f>
        <v>Yes</v>
      </c>
      <c r="L48" s="1889" t="str">
        <f>IF(ISNA(VLOOKUP($D48,'Jun 18'!$F:$F,1,0)),"No","Yes")</f>
        <v>Yes</v>
      </c>
      <c r="M48" s="1888" t="str">
        <f>IF(ISNA(VLOOKUP($D48,'Jun 11'!$F:$F,1,0)),"No","Yes")</f>
        <v>Yes</v>
      </c>
      <c r="N48" s="1887" t="str">
        <f>IF(ISNA(VLOOKUP($D48,'Jun 4'!$F:$F,1,0)),"No","Yes")</f>
        <v>Yes</v>
      </c>
      <c r="O48" s="1886" t="str">
        <f>IF(ISNA(VLOOKUP($D48,'May 28'!$F:$F,1,0)),"No","Yes")</f>
        <v>Yes</v>
      </c>
      <c r="P48" s="1885" t="str">
        <f>IF(ISNA(VLOOKUP($D48,'May 21'!$F:$F,1,0)),"No","Yes")</f>
        <v>Yes</v>
      </c>
      <c r="Q48" s="1884" t="str">
        <f>IF(ISNA(VLOOKUP($D48,'May 14'!$F:$F,1,0)),"No","Yes")</f>
        <v>Yes</v>
      </c>
      <c r="R48" s="1883" t="str">
        <f>IF(ISNA(VLOOKUP($D48,'May 9'!$F:$F,1,0)),"No","Yes")</f>
        <v>Yes</v>
      </c>
      <c r="S48" s="1882" t="str">
        <f>IF(ISNA(VLOOKUP($D48,'May 2'!$F:$F,1,0)),"No","Yes")</f>
        <v>Yes</v>
      </c>
      <c r="T48" s="1881" t="str">
        <f>IF(ISNA(VLOOKUP($D48,'Apr 23'!$F:$F,1,0)),"No","Yes")</f>
        <v>Yes</v>
      </c>
      <c r="U48" s="1880" t="str">
        <f>IF(ISNA(VLOOKUP($D48,'Apr 16'!$F:$F,1,0)),"No","Yes")</f>
        <v>Yes</v>
      </c>
      <c r="V48" s="1879" t="str">
        <f>IF(ISNA(VLOOKUP($D48,'Apr 9'!$F:$F,1,0)),"No","Yes")</f>
        <v>Yes</v>
      </c>
      <c r="W48" s="1878" t="str">
        <f>IF(ISNA(VLOOKUP($D48,'Apr 2'!$F:$F,1,0)),"No","Yes")</f>
        <v>Yes</v>
      </c>
      <c r="X48" s="1877" t="str">
        <f>IF(ISNA(VLOOKUP($D48,'Mar 26'!$F:$F,1,0)),"No","Yes")</f>
        <v>Yes</v>
      </c>
      <c r="Y48" s="1876" t="str">
        <f>IF(ISNA(VLOOKUP($D48,'Mar 19'!$F:$F,1,0)),"No","Yes")</f>
        <v>Yes</v>
      </c>
      <c r="Z48" s="1875" t="str">
        <f>IF(ISNA(VLOOKUP($D48,'Mar 12'!$F:$F,1,0)),"No","Yes")</f>
        <v>Yes</v>
      </c>
      <c r="AA48" s="1874" t="str">
        <f>IF(ISNA(VLOOKUP($D48,'Mar 5'!$F:$F,1,0)),"No","Yes")</f>
        <v>Yes</v>
      </c>
      <c r="AB48" s="1873" t="str">
        <f>IF(ISNA(VLOOKUP($D48,'Feb 26'!$F:$F,1,0)),"No","Yes")</f>
        <v>Yes</v>
      </c>
      <c r="AC48" s="1872" t="str">
        <f>IF(ISNA(VLOOKUP($D48,'Feb 26'!$F:$F,1,0)),"No","Yes")</f>
        <v>Yes</v>
      </c>
      <c r="AD48" s="1871" t="str">
        <f>IF(ISNA(VLOOKUP($D48,'Feb 12'!$F:$F,1,0)),"No","Yes")</f>
        <v>Yes</v>
      </c>
      <c r="AE48" s="1870" t="str">
        <f>IF(ISNA(VLOOKUP($D48,'Feb 5'!$F:$F,1,0)),"No","Yes")</f>
        <v>Yes</v>
      </c>
      <c r="AF48" s="1869" t="str">
        <f>IF(ISNA(VLOOKUP($D48,'Jan 29'!$F:$F,1,0)),"No","Yes")</f>
        <v>Yes</v>
      </c>
      <c r="AG48" s="1868" t="str">
        <f>IF(ISNA(VLOOKUP(D48,'Jan 22'!F:F,1,0)),"No","Yes")</f>
        <v>Yes</v>
      </c>
      <c r="AH48" s="1867"/>
      <c r="AI48" s="1866"/>
      <c r="AJ48" s="1865"/>
      <c r="AK48" s="1864"/>
      <c r="AL48" s="1863"/>
      <c r="AM48" s="1862"/>
    </row>
    <row r="49" spans="1:53" x14ac:dyDescent="0.25">
      <c r="A49" s="7151"/>
      <c r="B49" s="121" t="s">
        <v>1290</v>
      </c>
      <c r="C49" s="109" t="s">
        <v>3</v>
      </c>
      <c r="D49" s="101" t="s">
        <v>537</v>
      </c>
      <c r="E49" s="106"/>
      <c r="F49" s="114"/>
      <c r="G49" s="114"/>
      <c r="H49" s="124" t="str">
        <f>IF(ISNA(VLOOKUP($D49,'Jul 16'!$F:$F,1,0)),"No","Yes")</f>
        <v>No</v>
      </c>
      <c r="I49" s="1923" t="str">
        <f>IF(ISNA(VLOOKUP($D49,'Jul 9'!$F:$F,1,0)),"No","Yes")</f>
        <v>No</v>
      </c>
      <c r="J49" s="1922" t="str">
        <f>IF(ISNA(VLOOKUP($D49,'Jul 2'!$F:$F,1,0)),"No","Yes")</f>
        <v>No</v>
      </c>
      <c r="K49" s="1921" t="str">
        <f>IF(ISNA(VLOOKUP($D49,'Jun 25'!$F:$F,1,0)),"No","Yes")</f>
        <v>No</v>
      </c>
      <c r="L49" s="1920" t="str">
        <f>IF(ISNA(VLOOKUP($D49,'Jun 18'!$F:$F,1,0)),"No","Yes")</f>
        <v>No</v>
      </c>
      <c r="M49" s="1919" t="str">
        <f>IF(ISNA(VLOOKUP($D49,'Jun 11'!$F:$F,1,0)),"No","Yes")</f>
        <v>No</v>
      </c>
      <c r="N49" s="1918" t="str">
        <f>IF(ISNA(VLOOKUP($D49,'Jun 4'!$F:$F,1,0)),"No","Yes")</f>
        <v>No</v>
      </c>
      <c r="O49" s="1917" t="str">
        <f>IF(ISNA(VLOOKUP($D49,'May 28'!$F:$F,1,0)),"No","Yes")</f>
        <v>No</v>
      </c>
      <c r="P49" s="1916" t="str">
        <f>IF(ISNA(VLOOKUP($D49,'May 21'!$F:$F,1,0)),"No","Yes")</f>
        <v>No</v>
      </c>
      <c r="Q49" s="1915" t="str">
        <f>IF(ISNA(VLOOKUP($D49,'May 14'!$F:$F,1,0)),"No","Yes")</f>
        <v>No</v>
      </c>
      <c r="R49" s="1914" t="str">
        <f>IF(ISNA(VLOOKUP($D49,'May 9'!$F:$F,1,0)),"No","Yes")</f>
        <v>No</v>
      </c>
      <c r="S49" s="1913" t="str">
        <f>IF(ISNA(VLOOKUP($D49,'May 2'!$F:$F,1,0)),"No","Yes")</f>
        <v>No</v>
      </c>
      <c r="T49" s="1912" t="str">
        <f>IF(ISNA(VLOOKUP($D49,'Apr 23'!$F:$F,1,0)),"No","Yes")</f>
        <v>No</v>
      </c>
      <c r="U49" s="1911" t="str">
        <f>IF(ISNA(VLOOKUP($D49,'Apr 16'!$F:$F,1,0)),"No","Yes")</f>
        <v>No</v>
      </c>
      <c r="V49" s="1910" t="str">
        <f>IF(ISNA(VLOOKUP($D49,'Apr 9'!$F:$F,1,0)),"No","Yes")</f>
        <v>No</v>
      </c>
      <c r="W49" s="1909" t="str">
        <f>IF(ISNA(VLOOKUP($D49,'Apr 2'!$F:$F,1,0)),"No","Yes")</f>
        <v>No</v>
      </c>
      <c r="X49" s="1908" t="str">
        <f>IF(ISNA(VLOOKUP($D49,'Mar 26'!$F:$F,1,0)),"No","Yes")</f>
        <v>No</v>
      </c>
      <c r="Y49" s="1907" t="str">
        <f>IF(ISNA(VLOOKUP($D49,'Mar 19'!$F:$F,1,0)),"No","Yes")</f>
        <v>No</v>
      </c>
      <c r="Z49" s="1906" t="str">
        <f>IF(ISNA(VLOOKUP($D49,'Mar 12'!$F:$F,1,0)),"No","Yes")</f>
        <v>No</v>
      </c>
      <c r="AA49" s="1905" t="str">
        <f>IF(ISNA(VLOOKUP($D49,'Mar 5'!$F:$F,1,0)),"No","Yes")</f>
        <v>No</v>
      </c>
      <c r="AB49" s="1904" t="str">
        <f>IF(ISNA(VLOOKUP($D49,'Feb 26'!$F:$F,1,0)),"No","Yes")</f>
        <v>No</v>
      </c>
      <c r="AC49" s="1903" t="str">
        <f>IF(ISNA(VLOOKUP($D49,'Feb 26'!$F:$F,1,0)),"No","Yes")</f>
        <v>No</v>
      </c>
      <c r="AD49" s="1902" t="str">
        <f>IF(ISNA(VLOOKUP($D49,'Feb 12'!$F:$F,1,0)),"No","Yes")</f>
        <v>No</v>
      </c>
      <c r="AE49" s="1901" t="str">
        <f>IF(ISNA(VLOOKUP($D49,'Feb 5'!$F:$F,1,0)),"No","Yes")</f>
        <v>No</v>
      </c>
      <c r="AF49" s="1900" t="str">
        <f>IF(ISNA(VLOOKUP($D49,'Jan 29'!$F:$F,1,0)),"No","Yes")</f>
        <v>No</v>
      </c>
      <c r="AG49" s="1899" t="str">
        <f>IF(ISNA(VLOOKUP(D49,'Jan 22'!F:F,1,0)),"No","Yes")</f>
        <v>No</v>
      </c>
      <c r="AH49" s="1898"/>
      <c r="AI49" s="1897"/>
      <c r="AJ49" s="1896"/>
      <c r="AK49" s="1895"/>
      <c r="AL49" s="1894"/>
      <c r="AM49" s="1893"/>
    </row>
    <row r="50" spans="1:53" x14ac:dyDescent="0.25">
      <c r="A50" s="7151"/>
      <c r="B50" s="101" t="s">
        <v>1291</v>
      </c>
      <c r="C50" s="109" t="s">
        <v>3</v>
      </c>
      <c r="D50" s="109" t="s">
        <v>147</v>
      </c>
      <c r="E50" s="106" t="s">
        <v>148</v>
      </c>
      <c r="F50" s="106" t="s">
        <v>53</v>
      </c>
      <c r="G50" s="106" t="s">
        <v>1019</v>
      </c>
      <c r="H50" s="124" t="str">
        <f>IF(ISNA(VLOOKUP($D50,'Jul 16'!$F:$F,1,0)),"No","Yes")</f>
        <v>Yes</v>
      </c>
      <c r="I50" s="1954" t="str">
        <f>IF(ISNA(VLOOKUP($D50,'Jul 9'!$F:$F,1,0)),"No","Yes")</f>
        <v>Yes</v>
      </c>
      <c r="J50" s="1953" t="str">
        <f>IF(ISNA(VLOOKUP($D50,'Jul 2'!$F:$F,1,0)),"No","Yes")</f>
        <v>Yes</v>
      </c>
      <c r="K50" s="1952" t="str">
        <f>IF(ISNA(VLOOKUP($D50,'Jun 25'!$F:$F,1,0)),"No","Yes")</f>
        <v>Yes</v>
      </c>
      <c r="L50" s="1951" t="str">
        <f>IF(ISNA(VLOOKUP($D50,'Jun 18'!$F:$F,1,0)),"No","Yes")</f>
        <v>Yes</v>
      </c>
      <c r="M50" s="1950" t="str">
        <f>IF(ISNA(VLOOKUP($D50,'Jun 11'!$F:$F,1,0)),"No","Yes")</f>
        <v>Yes</v>
      </c>
      <c r="N50" s="1949" t="str">
        <f>IF(ISNA(VLOOKUP($D50,'Jun 4'!$F:$F,1,0)),"No","Yes")</f>
        <v>Yes</v>
      </c>
      <c r="O50" s="1948" t="str">
        <f>IF(ISNA(VLOOKUP($D50,'May 28'!$F:$F,1,0)),"No","Yes")</f>
        <v>Yes</v>
      </c>
      <c r="P50" s="1947" t="str">
        <f>IF(ISNA(VLOOKUP($D50,'May 21'!$F:$F,1,0)),"No","Yes")</f>
        <v>Yes</v>
      </c>
      <c r="Q50" s="1946" t="str">
        <f>IF(ISNA(VLOOKUP($D50,'May 14'!$F:$F,1,0)),"No","Yes")</f>
        <v>Yes</v>
      </c>
      <c r="R50" s="1945" t="str">
        <f>IF(ISNA(VLOOKUP($D50,'May 9'!$F:$F,1,0)),"No","Yes")</f>
        <v>Yes</v>
      </c>
      <c r="S50" s="1944" t="str">
        <f>IF(ISNA(VLOOKUP($D50,'May 2'!$F:$F,1,0)),"No","Yes")</f>
        <v>Yes</v>
      </c>
      <c r="T50" s="1943" t="str">
        <f>IF(ISNA(VLOOKUP($D50,'Apr 23'!$F:$F,1,0)),"No","Yes")</f>
        <v>Yes</v>
      </c>
      <c r="U50" s="1942" t="str">
        <f>IF(ISNA(VLOOKUP($D50,'Apr 16'!$F:$F,1,0)),"No","Yes")</f>
        <v>Yes</v>
      </c>
      <c r="V50" s="1941" t="str">
        <f>IF(ISNA(VLOOKUP($D50,'Apr 9'!$F:$F,1,0)),"No","Yes")</f>
        <v>Yes</v>
      </c>
      <c r="W50" s="1940" t="str">
        <f>IF(ISNA(VLOOKUP($D50,'Apr 2'!$F:$F,1,0)),"No","Yes")</f>
        <v>Yes</v>
      </c>
      <c r="X50" s="1939" t="str">
        <f>IF(ISNA(VLOOKUP($D50,'Mar 26'!$F:$F,1,0)),"No","Yes")</f>
        <v>Yes</v>
      </c>
      <c r="Y50" s="1938" t="str">
        <f>IF(ISNA(VLOOKUP($D50,'Mar 19'!$F:$F,1,0)),"No","Yes")</f>
        <v>Yes</v>
      </c>
      <c r="Z50" s="1937" t="str">
        <f>IF(ISNA(VLOOKUP($D50,'Mar 12'!$F:$F,1,0)),"No","Yes")</f>
        <v>Yes</v>
      </c>
      <c r="AA50" s="1936" t="str">
        <f>IF(ISNA(VLOOKUP($D50,'Mar 5'!$F:$F,1,0)),"No","Yes")</f>
        <v>Yes</v>
      </c>
      <c r="AB50" s="1935" t="str">
        <f>IF(ISNA(VLOOKUP($D50,'Feb 26'!$F:$F,1,0)),"No","Yes")</f>
        <v>Yes</v>
      </c>
      <c r="AC50" s="1934" t="str">
        <f>IF(ISNA(VLOOKUP($D50,'Feb 26'!$F:$F,1,0)),"No","Yes")</f>
        <v>Yes</v>
      </c>
      <c r="AD50" s="1933" t="str">
        <f>IF(ISNA(VLOOKUP($D50,'Feb 12'!$F:$F,1,0)),"No","Yes")</f>
        <v>Yes</v>
      </c>
      <c r="AE50" s="1932" t="str">
        <f>IF(ISNA(VLOOKUP($D50,'Feb 5'!$F:$F,1,0)),"No","Yes")</f>
        <v>Yes</v>
      </c>
      <c r="AF50" s="1931" t="str">
        <f>IF(ISNA(VLOOKUP($D50,'Jan 29'!$F:$F,1,0)),"No","Yes")</f>
        <v>Yes</v>
      </c>
      <c r="AG50" s="1930" t="str">
        <f>IF(ISNA(VLOOKUP(D50,'Jan 22'!F:F,1,0)),"No","Yes")</f>
        <v>Yes</v>
      </c>
      <c r="AH50" s="1929"/>
      <c r="AI50" s="1928"/>
      <c r="AJ50" s="1927"/>
      <c r="AK50" s="1926"/>
      <c r="AL50" s="1925"/>
      <c r="AM50" s="1924"/>
    </row>
    <row r="51" spans="1:53" x14ac:dyDescent="0.25">
      <c r="A51" s="7151"/>
      <c r="B51" s="185" t="s">
        <v>1292</v>
      </c>
      <c r="C51" s="109" t="s">
        <v>3</v>
      </c>
      <c r="D51" s="109" t="s">
        <v>142</v>
      </c>
      <c r="E51" s="106" t="s">
        <v>143</v>
      </c>
      <c r="F51" s="106" t="s">
        <v>53</v>
      </c>
      <c r="G51" s="106" t="s">
        <v>1019</v>
      </c>
      <c r="H51" s="124" t="str">
        <f>IF(ISNA(VLOOKUP($D51,'Jul 16'!$F:$F,1,0)),"No","Yes")</f>
        <v>No</v>
      </c>
      <c r="I51" s="1985" t="str">
        <f>IF(ISNA(VLOOKUP($D51,'Jul 9'!$F:$F,1,0)),"No","Yes")</f>
        <v>No</v>
      </c>
      <c r="J51" s="1984" t="str">
        <f>IF(ISNA(VLOOKUP($D51,'Jul 2'!$F:$F,1,0)),"No","Yes")</f>
        <v>No</v>
      </c>
      <c r="K51" s="1983" t="str">
        <f>IF(ISNA(VLOOKUP($D51,'Jun 25'!$F:$F,1,0)),"No","Yes")</f>
        <v>No</v>
      </c>
      <c r="L51" s="1982" t="str">
        <f>IF(ISNA(VLOOKUP($D51,'Jun 18'!$F:$F,1,0)),"No","Yes")</f>
        <v>No</v>
      </c>
      <c r="M51" s="1981" t="str">
        <f>IF(ISNA(VLOOKUP($D51,'Jun 11'!$F:$F,1,0)),"No","Yes")</f>
        <v>No</v>
      </c>
      <c r="N51" s="1980" t="str">
        <f>IF(ISNA(VLOOKUP($D51,'Jun 4'!$F:$F,1,0)),"No","Yes")</f>
        <v>No</v>
      </c>
      <c r="O51" s="1979" t="str">
        <f>IF(ISNA(VLOOKUP($D51,'May 28'!$F:$F,1,0)),"No","Yes")</f>
        <v>No</v>
      </c>
      <c r="P51" s="1978" t="str">
        <f>IF(ISNA(VLOOKUP($D51,'May 21'!$F:$F,1,0)),"No","Yes")</f>
        <v>No</v>
      </c>
      <c r="Q51" s="1977" t="str">
        <f>IF(ISNA(VLOOKUP($D51,'May 14'!$F:$F,1,0)),"No","Yes")</f>
        <v>Yes</v>
      </c>
      <c r="R51" s="1976" t="str">
        <f>IF(ISNA(VLOOKUP($D51,'May 9'!$F:$F,1,0)),"No","Yes")</f>
        <v>Yes</v>
      </c>
      <c r="S51" s="1975" t="str">
        <f>IF(ISNA(VLOOKUP($D51,'May 2'!$F:$F,1,0)),"No","Yes")</f>
        <v>No</v>
      </c>
      <c r="T51" s="1974" t="str">
        <f>IF(ISNA(VLOOKUP($D51,'Apr 23'!$F:$F,1,0)),"No","Yes")</f>
        <v>Yes</v>
      </c>
      <c r="U51" s="1973" t="str">
        <f>IF(ISNA(VLOOKUP($D51,'Apr 16'!$F:$F,1,0)),"No","Yes")</f>
        <v>Yes</v>
      </c>
      <c r="V51" s="1972" t="str">
        <f>IF(ISNA(VLOOKUP($D51,'Apr 9'!$F:$F,1,0)),"No","Yes")</f>
        <v>No</v>
      </c>
      <c r="W51" s="1971" t="str">
        <f>IF(ISNA(VLOOKUP($D51,'Apr 2'!$F:$F,1,0)),"No","Yes")</f>
        <v>Yes</v>
      </c>
      <c r="X51" s="1970" t="str">
        <f>IF(ISNA(VLOOKUP($D51,'Mar 26'!$F:$F,1,0)),"No","Yes")</f>
        <v>Yes</v>
      </c>
      <c r="Y51" s="1969" t="str">
        <f>IF(ISNA(VLOOKUP($D51,'Mar 19'!$F:$F,1,0)),"No","Yes")</f>
        <v>Yes</v>
      </c>
      <c r="Z51" s="1968" t="str">
        <f>IF(ISNA(VLOOKUP($D51,'Mar 12'!$F:$F,1,0)),"No","Yes")</f>
        <v>Yes</v>
      </c>
      <c r="AA51" s="1967" t="str">
        <f>IF(ISNA(VLOOKUP($D51,'Mar 5'!$F:$F,1,0)),"No","Yes")</f>
        <v>Yes</v>
      </c>
      <c r="AB51" s="1966" t="str">
        <f>IF(ISNA(VLOOKUP($D51,'Feb 26'!$F:$F,1,0)),"No","Yes")</f>
        <v>Yes</v>
      </c>
      <c r="AC51" s="1965" t="str">
        <f>IF(ISNA(VLOOKUP($D51,'Feb 26'!$F:$F,1,0)),"No","Yes")</f>
        <v>Yes</v>
      </c>
      <c r="AD51" s="1964" t="str">
        <f>IF(ISNA(VLOOKUP($D51,'Feb 12'!$F:$F,1,0)),"No","Yes")</f>
        <v>Yes</v>
      </c>
      <c r="AE51" s="1963" t="str">
        <f>IF(ISNA(VLOOKUP($D51,'Feb 5'!$F:$F,1,0)),"No","Yes")</f>
        <v>Yes</v>
      </c>
      <c r="AF51" s="1962" t="str">
        <f>IF(ISNA(VLOOKUP($D51,'Jan 29'!$F:$F,1,0)),"No","Yes")</f>
        <v>Yes</v>
      </c>
      <c r="AG51" s="1961" t="str">
        <f>IF(ISNA(VLOOKUP(D51,'Jan 22'!F:F,1,0)),"No","Yes")</f>
        <v>Yes</v>
      </c>
      <c r="AH51" s="1960"/>
      <c r="AI51" s="1959"/>
      <c r="AJ51" s="1958"/>
      <c r="AK51" s="1957"/>
      <c r="AL51" s="1956"/>
      <c r="AM51" s="1955"/>
    </row>
    <row r="52" spans="1:53" x14ac:dyDescent="0.25">
      <c r="A52" s="7151"/>
      <c r="B52" s="101" t="s">
        <v>1293</v>
      </c>
      <c r="C52" s="109" t="s">
        <v>1425</v>
      </c>
      <c r="D52" s="109" t="s">
        <v>477</v>
      </c>
      <c r="E52" s="106" t="s">
        <v>478</v>
      </c>
      <c r="F52" s="106" t="s">
        <v>32</v>
      </c>
      <c r="G52" s="106" t="s">
        <v>1019</v>
      </c>
      <c r="H52" s="124" t="str">
        <f>IF(ISNA(VLOOKUP($D52,'Jul 16'!$F:$F,1,0)),"No","Yes")</f>
        <v>Yes</v>
      </c>
      <c r="I52" s="2016" t="str">
        <f>IF(ISNA(VLOOKUP($D52,'Jul 9'!$F:$F,1,0)),"No","Yes")</f>
        <v>Yes</v>
      </c>
      <c r="J52" s="2015" t="str">
        <f>IF(ISNA(VLOOKUP($D52,'Jul 2'!$F:$F,1,0)),"No","Yes")</f>
        <v>Yes</v>
      </c>
      <c r="K52" s="2014" t="str">
        <f>IF(ISNA(VLOOKUP($D52,'Jun 25'!$F:$F,1,0)),"No","Yes")</f>
        <v>Yes</v>
      </c>
      <c r="L52" s="2013" t="str">
        <f>IF(ISNA(VLOOKUP($D52,'Jun 18'!$F:$F,1,0)),"No","Yes")</f>
        <v>Yes</v>
      </c>
      <c r="M52" s="2012" t="str">
        <f>IF(ISNA(VLOOKUP($D52,'Jun 11'!$F:$F,1,0)),"No","Yes")</f>
        <v>Yes</v>
      </c>
      <c r="N52" s="2011" t="str">
        <f>IF(ISNA(VLOOKUP($D52,'Jun 4'!$F:$F,1,0)),"No","Yes")</f>
        <v>Yes</v>
      </c>
      <c r="O52" s="2010" t="str">
        <f>IF(ISNA(VLOOKUP($D52,'May 28'!$F:$F,1,0)),"No","Yes")</f>
        <v>Yes</v>
      </c>
      <c r="P52" s="2009" t="str">
        <f>IF(ISNA(VLOOKUP($D52,'May 21'!$F:$F,1,0)),"No","Yes")</f>
        <v>Yes</v>
      </c>
      <c r="Q52" s="2008" t="str">
        <f>IF(ISNA(VLOOKUP($D52,'May 14'!$F:$F,1,0)),"No","Yes")</f>
        <v>Yes</v>
      </c>
      <c r="R52" s="2007" t="str">
        <f>IF(ISNA(VLOOKUP($D52,'May 9'!$F:$F,1,0)),"No","Yes")</f>
        <v>Yes</v>
      </c>
      <c r="S52" s="2006" t="str">
        <f>IF(ISNA(VLOOKUP($D52,'May 2'!$F:$F,1,0)),"No","Yes")</f>
        <v>Yes</v>
      </c>
      <c r="T52" s="2005" t="str">
        <f>IF(ISNA(VLOOKUP($D52,'Apr 23'!$F:$F,1,0)),"No","Yes")</f>
        <v>Yes</v>
      </c>
      <c r="U52" s="2004" t="str">
        <f>IF(ISNA(VLOOKUP($D52,'Apr 16'!$F:$F,1,0)),"No","Yes")</f>
        <v>Yes</v>
      </c>
      <c r="V52" s="2003" t="str">
        <f>IF(ISNA(VLOOKUP($D52,'Apr 9'!$F:$F,1,0)),"No","Yes")</f>
        <v>Yes</v>
      </c>
      <c r="W52" s="2002" t="str">
        <f>IF(ISNA(VLOOKUP($D52,'Apr 2'!$F:$F,1,0)),"No","Yes")</f>
        <v>Yes</v>
      </c>
      <c r="X52" s="2001" t="str">
        <f>IF(ISNA(VLOOKUP($D52,'Mar 26'!$F:$F,1,0)),"No","Yes")</f>
        <v>Yes</v>
      </c>
      <c r="Y52" s="2000" t="str">
        <f>IF(ISNA(VLOOKUP($D52,'Mar 19'!$F:$F,1,0)),"No","Yes")</f>
        <v>Yes</v>
      </c>
      <c r="Z52" s="1999" t="str">
        <f>IF(ISNA(VLOOKUP($D52,'Mar 12'!$F:$F,1,0)),"No","Yes")</f>
        <v>Yes</v>
      </c>
      <c r="AA52" s="1998" t="str">
        <f>IF(ISNA(VLOOKUP($D52,'Mar 5'!$F:$F,1,0)),"No","Yes")</f>
        <v>Yes</v>
      </c>
      <c r="AB52" s="1997" t="str">
        <f>IF(ISNA(VLOOKUP($D52,'Feb 26'!$F:$F,1,0)),"No","Yes")</f>
        <v>Yes</v>
      </c>
      <c r="AC52" s="1996" t="str">
        <f>IF(ISNA(VLOOKUP($D52,'Feb 26'!$F:$F,1,0)),"No","Yes")</f>
        <v>Yes</v>
      </c>
      <c r="AD52" s="1995" t="str">
        <f>IF(ISNA(VLOOKUP($D52,'Feb 12'!$F:$F,1,0)),"No","Yes")</f>
        <v>Yes</v>
      </c>
      <c r="AE52" s="1994" t="str">
        <f>IF(ISNA(VLOOKUP($D52,'Feb 5'!$F:$F,1,0)),"No","Yes")</f>
        <v>Yes</v>
      </c>
      <c r="AF52" s="1993" t="str">
        <f>IF(ISNA(VLOOKUP($D52,'Jan 29'!$F:$F,1,0)),"No","Yes")</f>
        <v>Yes</v>
      </c>
      <c r="AG52" s="1992" t="str">
        <f>IF(ISNA(VLOOKUP(D52,'Jan 22'!F:F,1,0)),"No","Yes")</f>
        <v>Yes</v>
      </c>
      <c r="AH52" s="1991"/>
      <c r="AI52" s="1990"/>
      <c r="AJ52" s="1989"/>
      <c r="AK52" s="1988"/>
      <c r="AL52" s="1987"/>
      <c r="AM52" s="1986"/>
      <c r="AU52" s="104"/>
      <c r="AV52" s="106"/>
      <c r="AW52" s="106"/>
      <c r="AX52" s="106"/>
      <c r="AY52" s="106"/>
      <c r="AZ52" s="106"/>
    </row>
    <row r="53" spans="1:53" x14ac:dyDescent="0.25">
      <c r="A53" s="7151"/>
      <c r="B53" s="101" t="s">
        <v>1294</v>
      </c>
      <c r="C53" s="109" t="s">
        <v>1425</v>
      </c>
      <c r="D53" s="109" t="s">
        <v>593</v>
      </c>
      <c r="E53" s="106" t="s">
        <v>594</v>
      </c>
      <c r="F53" s="106" t="s">
        <v>32</v>
      </c>
      <c r="G53" s="106" t="s">
        <v>1131</v>
      </c>
      <c r="H53" s="124" t="str">
        <f>IF(ISNA(VLOOKUP($D53,'Jul 16'!$F:$F,1,0)),"No","Yes")</f>
        <v>Yes</v>
      </c>
      <c r="I53" s="2047" t="str">
        <f>IF(ISNA(VLOOKUP($D53,'Jul 9'!$F:$F,1,0)),"No","Yes")</f>
        <v>Yes</v>
      </c>
      <c r="J53" s="2046" t="str">
        <f>IF(ISNA(VLOOKUP($D53,'Jul 2'!$F:$F,1,0)),"No","Yes")</f>
        <v>Yes</v>
      </c>
      <c r="K53" s="2045" t="str">
        <f>IF(ISNA(VLOOKUP($D53,'Jun 25'!$F:$F,1,0)),"No","Yes")</f>
        <v>Yes</v>
      </c>
      <c r="L53" s="2044" t="str">
        <f>IF(ISNA(VLOOKUP($D53,'Jun 18'!$F:$F,1,0)),"No","Yes")</f>
        <v>Yes</v>
      </c>
      <c r="M53" s="2043" t="str">
        <f>IF(ISNA(VLOOKUP($D53,'Jun 11'!$F:$F,1,0)),"No","Yes")</f>
        <v>Yes</v>
      </c>
      <c r="N53" s="2042" t="str">
        <f>IF(ISNA(VLOOKUP($D53,'Jun 4'!$F:$F,1,0)),"No","Yes")</f>
        <v>Yes</v>
      </c>
      <c r="O53" s="2041" t="str">
        <f>IF(ISNA(VLOOKUP($D53,'May 28'!$F:$F,1,0)),"No","Yes")</f>
        <v>Yes</v>
      </c>
      <c r="P53" s="2040" t="str">
        <f>IF(ISNA(VLOOKUP($D53,'May 21'!$F:$F,1,0)),"No","Yes")</f>
        <v>Yes</v>
      </c>
      <c r="Q53" s="2039" t="str">
        <f>IF(ISNA(VLOOKUP($D53,'May 14'!$F:$F,1,0)),"No","Yes")</f>
        <v>Yes</v>
      </c>
      <c r="R53" s="2038" t="str">
        <f>IF(ISNA(VLOOKUP($D53,'May 9'!$F:$F,1,0)),"No","Yes")</f>
        <v>Yes</v>
      </c>
      <c r="S53" s="2037" t="str">
        <f>IF(ISNA(VLOOKUP($D53,'May 2'!$F:$F,1,0)),"No","Yes")</f>
        <v>Yes</v>
      </c>
      <c r="T53" s="2036" t="str">
        <f>IF(ISNA(VLOOKUP($D53,'Apr 23'!$F:$F,1,0)),"No","Yes")</f>
        <v>Yes</v>
      </c>
      <c r="U53" s="2035" t="str">
        <f>IF(ISNA(VLOOKUP($D53,'Apr 16'!$F:$F,1,0)),"No","Yes")</f>
        <v>Yes</v>
      </c>
      <c r="V53" s="2034" t="str">
        <f>IF(ISNA(VLOOKUP($D53,'Apr 9'!$F:$F,1,0)),"No","Yes")</f>
        <v>Yes</v>
      </c>
      <c r="W53" s="2033" t="str">
        <f>IF(ISNA(VLOOKUP($D53,'Apr 2'!$F:$F,1,0)),"No","Yes")</f>
        <v>Yes</v>
      </c>
      <c r="X53" s="2032" t="str">
        <f>IF(ISNA(VLOOKUP($D53,'Mar 26'!$F:$F,1,0)),"No","Yes")</f>
        <v>Yes</v>
      </c>
      <c r="Y53" s="2031" t="str">
        <f>IF(ISNA(VLOOKUP($D53,'Mar 19'!$F:$F,1,0)),"No","Yes")</f>
        <v>Yes</v>
      </c>
      <c r="Z53" s="2030" t="str">
        <f>IF(ISNA(VLOOKUP($D53,'Mar 12'!$F:$F,1,0)),"No","Yes")</f>
        <v>Yes</v>
      </c>
      <c r="AA53" s="2029" t="str">
        <f>IF(ISNA(VLOOKUP($D53,'Mar 5'!$F:$F,1,0)),"No","Yes")</f>
        <v>Yes</v>
      </c>
      <c r="AB53" s="2028" t="str">
        <f>IF(ISNA(VLOOKUP($D53,'Feb 26'!$F:$F,1,0)),"No","Yes")</f>
        <v>Yes</v>
      </c>
      <c r="AC53" s="2027" t="str">
        <f>IF(ISNA(VLOOKUP($D53,'Feb 26'!$F:$F,1,0)),"No","Yes")</f>
        <v>Yes</v>
      </c>
      <c r="AD53" s="2026" t="str">
        <f>IF(ISNA(VLOOKUP($D53,'Feb 12'!$F:$F,1,0)),"No","Yes")</f>
        <v>Yes</v>
      </c>
      <c r="AE53" s="2025" t="str">
        <f>IF(ISNA(VLOOKUP($D53,'Feb 5'!$F:$F,1,0)),"No","Yes")</f>
        <v>Yes</v>
      </c>
      <c r="AF53" s="2024" t="str">
        <f>IF(ISNA(VLOOKUP($D53,'Jan 29'!$F:$F,1,0)),"No","Yes")</f>
        <v>Yes</v>
      </c>
      <c r="AG53" s="2023" t="str">
        <f>IF(ISNA(VLOOKUP(D53,'Jan 22'!F:F,1,0)),"No","Yes")</f>
        <v>Yes</v>
      </c>
      <c r="AH53" s="2022"/>
      <c r="AI53" s="2021"/>
      <c r="AJ53" s="2020"/>
      <c r="AK53" s="2019"/>
      <c r="AL53" s="2018"/>
      <c r="AM53" s="2017"/>
      <c r="AU53" s="104"/>
      <c r="AV53" s="106"/>
      <c r="AW53" s="106"/>
      <c r="AX53" s="106"/>
      <c r="AY53" s="106"/>
      <c r="AZ53" s="106"/>
    </row>
    <row r="54" spans="1:53" x14ac:dyDescent="0.25">
      <c r="A54" s="7151"/>
      <c r="B54" s="101" t="s">
        <v>1295</v>
      </c>
      <c r="C54" s="109" t="s">
        <v>1425</v>
      </c>
      <c r="D54" s="109" t="s">
        <v>134</v>
      </c>
      <c r="E54" s="120" t="s">
        <v>135</v>
      </c>
      <c r="F54" s="120" t="s">
        <v>32</v>
      </c>
      <c r="G54" s="120" t="s">
        <v>666</v>
      </c>
      <c r="H54" s="124" t="str">
        <f>IF(ISNA(VLOOKUP($D54,'Jul 16'!$F:$F,1,0)),"No","Yes")</f>
        <v>No</v>
      </c>
      <c r="I54" s="2078" t="str">
        <f>IF(ISNA(VLOOKUP($D54,'Jul 9'!$F:$F,1,0)),"No","Yes")</f>
        <v>No</v>
      </c>
      <c r="J54" s="2077" t="str">
        <f>IF(ISNA(VLOOKUP($D54,'Jul 2'!$F:$F,1,0)),"No","Yes")</f>
        <v>No</v>
      </c>
      <c r="K54" s="2076" t="str">
        <f>IF(ISNA(VLOOKUP($D54,'Jun 25'!$F:$F,1,0)),"No","Yes")</f>
        <v>No</v>
      </c>
      <c r="L54" s="2075" t="str">
        <f>IF(ISNA(VLOOKUP($D54,'Jun 18'!$F:$F,1,0)),"No","Yes")</f>
        <v>No</v>
      </c>
      <c r="M54" s="2074" t="str">
        <f>IF(ISNA(VLOOKUP($D54,'Jun 11'!$F:$F,1,0)),"No","Yes")</f>
        <v>No</v>
      </c>
      <c r="N54" s="2073" t="str">
        <f>IF(ISNA(VLOOKUP($D54,'Jun 4'!$F:$F,1,0)),"No","Yes")</f>
        <v>No</v>
      </c>
      <c r="O54" s="2072" t="str">
        <f>IF(ISNA(VLOOKUP($D54,'May 28'!$F:$F,1,0)),"No","Yes")</f>
        <v>No</v>
      </c>
      <c r="P54" s="2071" t="str">
        <f>IF(ISNA(VLOOKUP($D54,'May 21'!$F:$F,1,0)),"No","Yes")</f>
        <v>No</v>
      </c>
      <c r="Q54" s="2070" t="str">
        <f>IF(ISNA(VLOOKUP($D54,'May 14'!$F:$F,1,0)),"No","Yes")</f>
        <v>No</v>
      </c>
      <c r="R54" s="2069" t="str">
        <f>IF(ISNA(VLOOKUP($D54,'May 9'!$F:$F,1,0)),"No","Yes")</f>
        <v>No</v>
      </c>
      <c r="S54" s="2068" t="str">
        <f>IF(ISNA(VLOOKUP($D54,'May 2'!$F:$F,1,0)),"No","Yes")</f>
        <v>No</v>
      </c>
      <c r="T54" s="2067" t="str">
        <f>IF(ISNA(VLOOKUP($D54,'Apr 23'!$F:$F,1,0)),"No","Yes")</f>
        <v>No</v>
      </c>
      <c r="U54" s="2066" t="str">
        <f>IF(ISNA(VLOOKUP($D54,'Apr 16'!$F:$F,1,0)),"No","Yes")</f>
        <v>No</v>
      </c>
      <c r="V54" s="2065" t="str">
        <f>IF(ISNA(VLOOKUP($D54,'Apr 9'!$F:$F,1,0)),"No","Yes")</f>
        <v>No</v>
      </c>
      <c r="W54" s="2064" t="str">
        <f>IF(ISNA(VLOOKUP($D54,'Apr 2'!$F:$F,1,0)),"No","Yes")</f>
        <v>No</v>
      </c>
      <c r="X54" s="2063" t="str">
        <f>IF(ISNA(VLOOKUP($D54,'Mar 26'!$F:$F,1,0)),"No","Yes")</f>
        <v>No</v>
      </c>
      <c r="Y54" s="2062" t="str">
        <f>IF(ISNA(VLOOKUP($D54,'Mar 19'!$F:$F,1,0)),"No","Yes")</f>
        <v>No</v>
      </c>
      <c r="Z54" s="2061" t="str">
        <f>IF(ISNA(VLOOKUP($D54,'Mar 12'!$F:$F,1,0)),"No","Yes")</f>
        <v>No</v>
      </c>
      <c r="AA54" s="2060" t="str">
        <f>IF(ISNA(VLOOKUP($D54,'Mar 5'!$F:$F,1,0)),"No","Yes")</f>
        <v>No</v>
      </c>
      <c r="AB54" s="2059" t="str">
        <f>IF(ISNA(VLOOKUP($D54,'Feb 26'!$F:$F,1,0)),"No","Yes")</f>
        <v>No</v>
      </c>
      <c r="AC54" s="2058" t="str">
        <f>IF(ISNA(VLOOKUP($D54,'Feb 26'!$F:$F,1,0)),"No","Yes")</f>
        <v>No</v>
      </c>
      <c r="AD54" s="2057" t="str">
        <f>IF(ISNA(VLOOKUP($D54,'Feb 12'!$F:$F,1,0)),"No","Yes")</f>
        <v>Yes</v>
      </c>
      <c r="AE54" s="2056" t="str">
        <f>IF(ISNA(VLOOKUP($D54,'Feb 5'!$F:$F,1,0)),"No","Yes")</f>
        <v>Yes</v>
      </c>
      <c r="AF54" s="2055" t="str">
        <f>IF(ISNA(VLOOKUP($D54,'Jan 29'!$F:$F,1,0)),"No","Yes")</f>
        <v>Yes</v>
      </c>
      <c r="AG54" s="2054" t="str">
        <f>IF(ISNA(VLOOKUP(D54,'Jan 22'!F:F,1,0)),"No","Yes")</f>
        <v>Yes</v>
      </c>
      <c r="AH54" s="2053"/>
      <c r="AI54" s="2052"/>
      <c r="AJ54" s="2051"/>
      <c r="AK54" s="2050"/>
      <c r="AL54" s="2049"/>
      <c r="AM54" s="2048"/>
      <c r="AU54" s="104"/>
      <c r="AV54" s="106"/>
      <c r="AW54" s="106"/>
      <c r="AX54" s="106"/>
      <c r="AY54" s="106"/>
      <c r="AZ54" s="106"/>
    </row>
    <row r="55" spans="1:53" x14ac:dyDescent="0.25">
      <c r="A55" s="7151"/>
      <c r="B55" s="226" t="s">
        <v>1296</v>
      </c>
      <c r="C55" s="109" t="s">
        <v>1425</v>
      </c>
      <c r="D55" s="109" t="s">
        <v>463</v>
      </c>
      <c r="E55" s="106" t="s">
        <v>464</v>
      </c>
      <c r="F55" s="106" t="s">
        <v>32</v>
      </c>
      <c r="G55" s="106" t="s">
        <v>1019</v>
      </c>
      <c r="H55" s="124" t="str">
        <f>IF(ISNA(VLOOKUP($D55,'Jul 16'!$F:$F,1,0)),"No","Yes")</f>
        <v>No</v>
      </c>
      <c r="I55" s="2109" t="str">
        <f>IF(ISNA(VLOOKUP($D55,'Jul 9'!$F:$F,1,0)),"No","Yes")</f>
        <v>No</v>
      </c>
      <c r="J55" s="2108" t="str">
        <f>IF(ISNA(VLOOKUP($D55,'Jul 2'!$F:$F,1,0)),"No","Yes")</f>
        <v>No</v>
      </c>
      <c r="K55" s="2107" t="str">
        <f>IF(ISNA(VLOOKUP($D55,'Jun 25'!$F:$F,1,0)),"No","Yes")</f>
        <v>No</v>
      </c>
      <c r="L55" s="2106" t="str">
        <f>IF(ISNA(VLOOKUP($D55,'Jun 18'!$F:$F,1,0)),"No","Yes")</f>
        <v>No</v>
      </c>
      <c r="M55" s="2105" t="str">
        <f>IF(ISNA(VLOOKUP($D55,'Jun 11'!$F:$F,1,0)),"No","Yes")</f>
        <v>No</v>
      </c>
      <c r="N55" s="2104" t="str">
        <f>IF(ISNA(VLOOKUP($D55,'Jun 4'!$F:$F,1,0)),"No","Yes")</f>
        <v>No</v>
      </c>
      <c r="O55" s="2103" t="str">
        <f>IF(ISNA(VLOOKUP($D55,'May 28'!$F:$F,1,0)),"No","Yes")</f>
        <v>No</v>
      </c>
      <c r="P55" s="2102" t="str">
        <f>IF(ISNA(VLOOKUP($D55,'May 21'!$F:$F,1,0)),"No","Yes")</f>
        <v>Yes</v>
      </c>
      <c r="Q55" s="2101" t="str">
        <f>IF(ISNA(VLOOKUP($D55,'May 14'!$F:$F,1,0)),"No","Yes")</f>
        <v>Yes</v>
      </c>
      <c r="R55" s="2100" t="str">
        <f>IF(ISNA(VLOOKUP($D55,'May 9'!$F:$F,1,0)),"No","Yes")</f>
        <v>Yes</v>
      </c>
      <c r="S55" s="2099" t="str">
        <f>IF(ISNA(VLOOKUP($D55,'May 2'!$F:$F,1,0)),"No","Yes")</f>
        <v>Yes</v>
      </c>
      <c r="T55" s="2098" t="str">
        <f>IF(ISNA(VLOOKUP($D55,'Apr 23'!$F:$F,1,0)),"No","Yes")</f>
        <v>Yes</v>
      </c>
      <c r="U55" s="2097" t="str">
        <f>IF(ISNA(VLOOKUP($D55,'Apr 16'!$F:$F,1,0)),"No","Yes")</f>
        <v>Yes</v>
      </c>
      <c r="V55" s="2096" t="str">
        <f>IF(ISNA(VLOOKUP($D55,'Apr 9'!$F:$F,1,0)),"No","Yes")</f>
        <v>Yes</v>
      </c>
      <c r="W55" s="2095" t="str">
        <f>IF(ISNA(VLOOKUP($D55,'Apr 2'!$F:$F,1,0)),"No","Yes")</f>
        <v>Yes</v>
      </c>
      <c r="X55" s="2094" t="str">
        <f>IF(ISNA(VLOOKUP($D55,'Mar 26'!$F:$F,1,0)),"No","Yes")</f>
        <v>Yes</v>
      </c>
      <c r="Y55" s="2093" t="str">
        <f>IF(ISNA(VLOOKUP($D55,'Mar 19'!$F:$F,1,0)),"No","Yes")</f>
        <v>Yes</v>
      </c>
      <c r="Z55" s="2092" t="str">
        <f>IF(ISNA(VLOOKUP($D55,'Mar 12'!$F:$F,1,0)),"No","Yes")</f>
        <v>Yes</v>
      </c>
      <c r="AA55" s="2091" t="str">
        <f>IF(ISNA(VLOOKUP($D55,'Mar 5'!$F:$F,1,0)),"No","Yes")</f>
        <v>Yes</v>
      </c>
      <c r="AB55" s="2090" t="str">
        <f>IF(ISNA(VLOOKUP($D55,'Feb 26'!$F:$F,1,0)),"No","Yes")</f>
        <v>Yes</v>
      </c>
      <c r="AC55" s="2089" t="str">
        <f>IF(ISNA(VLOOKUP($D55,'Feb 26'!$F:$F,1,0)),"No","Yes")</f>
        <v>Yes</v>
      </c>
      <c r="AD55" s="2088" t="str">
        <f>IF(ISNA(VLOOKUP($D55,'Feb 12'!$F:$F,1,0)),"No","Yes")</f>
        <v>Yes</v>
      </c>
      <c r="AE55" s="2087" t="str">
        <f>IF(ISNA(VLOOKUP($D55,'Feb 5'!$F:$F,1,0)),"No","Yes")</f>
        <v>Yes</v>
      </c>
      <c r="AF55" s="2086" t="str">
        <f>IF(ISNA(VLOOKUP($D55,'Jan 29'!$F:$F,1,0)),"No","Yes")</f>
        <v>Yes</v>
      </c>
      <c r="AG55" s="2085" t="str">
        <f>IF(ISNA(VLOOKUP(D55,'Jan 22'!F:F,1,0)),"No","Yes")</f>
        <v>Yes</v>
      </c>
      <c r="AH55" s="2084"/>
      <c r="AI55" s="2083"/>
      <c r="AJ55" s="2082"/>
      <c r="AK55" s="2081"/>
      <c r="AL55" s="2080"/>
      <c r="AM55" s="2079"/>
      <c r="AU55" s="104"/>
      <c r="AV55" s="106"/>
      <c r="AW55" s="106"/>
      <c r="AX55" s="106"/>
      <c r="AY55" s="106"/>
      <c r="AZ55" s="106"/>
    </row>
    <row r="56" spans="1:53" x14ac:dyDescent="0.25">
      <c r="A56" s="7151"/>
      <c r="B56" s="101" t="s">
        <v>1297</v>
      </c>
      <c r="C56" s="109" t="s">
        <v>1425</v>
      </c>
      <c r="D56" s="109" t="s">
        <v>74</v>
      </c>
      <c r="E56" s="106" t="s">
        <v>75</v>
      </c>
      <c r="F56" s="106" t="s">
        <v>32</v>
      </c>
      <c r="G56" s="106" t="s">
        <v>1019</v>
      </c>
      <c r="H56" s="124" t="str">
        <f>IF(ISNA(VLOOKUP($D56,'Jul 16'!$F:$F,1,0)),"No","Yes")</f>
        <v>Yes</v>
      </c>
      <c r="I56" s="2140" t="str">
        <f>IF(ISNA(VLOOKUP($D56,'Jul 9'!$F:$F,1,0)),"No","Yes")</f>
        <v>Yes</v>
      </c>
      <c r="J56" s="2139" t="str">
        <f>IF(ISNA(VLOOKUP($D56,'Jul 2'!$F:$F,1,0)),"No","Yes")</f>
        <v>Yes</v>
      </c>
      <c r="K56" s="2138" t="str">
        <f>IF(ISNA(VLOOKUP($D56,'Jun 25'!$F:$F,1,0)),"No","Yes")</f>
        <v>Yes</v>
      </c>
      <c r="L56" s="2137" t="str">
        <f>IF(ISNA(VLOOKUP($D56,'Jun 18'!$F:$F,1,0)),"No","Yes")</f>
        <v>Yes</v>
      </c>
      <c r="M56" s="2136" t="str">
        <f>IF(ISNA(VLOOKUP($D56,'Jun 11'!$F:$F,1,0)),"No","Yes")</f>
        <v>Yes</v>
      </c>
      <c r="N56" s="2135" t="str">
        <f>IF(ISNA(VLOOKUP($D56,'Jun 4'!$F:$F,1,0)),"No","Yes")</f>
        <v>Yes</v>
      </c>
      <c r="O56" s="2134" t="str">
        <f>IF(ISNA(VLOOKUP($D56,'May 28'!$F:$F,1,0)),"No","Yes")</f>
        <v>Yes</v>
      </c>
      <c r="P56" s="2133" t="str">
        <f>IF(ISNA(VLOOKUP($D56,'May 21'!$F:$F,1,0)),"No","Yes")</f>
        <v>Yes</v>
      </c>
      <c r="Q56" s="2132" t="str">
        <f>IF(ISNA(VLOOKUP($D56,'May 14'!$F:$F,1,0)),"No","Yes")</f>
        <v>Yes</v>
      </c>
      <c r="R56" s="2131" t="str">
        <f>IF(ISNA(VLOOKUP($D56,'May 9'!$F:$F,1,0)),"No","Yes")</f>
        <v>Yes</v>
      </c>
      <c r="S56" s="2130" t="str">
        <f>IF(ISNA(VLOOKUP($D56,'May 2'!$F:$F,1,0)),"No","Yes")</f>
        <v>Yes</v>
      </c>
      <c r="T56" s="2129" t="str">
        <f>IF(ISNA(VLOOKUP($D56,'Apr 23'!$F:$F,1,0)),"No","Yes")</f>
        <v>Yes</v>
      </c>
      <c r="U56" s="2128" t="str">
        <f>IF(ISNA(VLOOKUP($D56,'Apr 16'!$F:$F,1,0)),"No","Yes")</f>
        <v>Yes</v>
      </c>
      <c r="V56" s="2127" t="str">
        <f>IF(ISNA(VLOOKUP($D56,'Apr 9'!$F:$F,1,0)),"No","Yes")</f>
        <v>Yes</v>
      </c>
      <c r="W56" s="2126" t="str">
        <f>IF(ISNA(VLOOKUP($D56,'Apr 2'!$F:$F,1,0)),"No","Yes")</f>
        <v>Yes</v>
      </c>
      <c r="X56" s="2125" t="str">
        <f>IF(ISNA(VLOOKUP($D56,'Mar 26'!$F:$F,1,0)),"No","Yes")</f>
        <v>Yes</v>
      </c>
      <c r="Y56" s="2124" t="str">
        <f>IF(ISNA(VLOOKUP($D56,'Mar 19'!$F:$F,1,0)),"No","Yes")</f>
        <v>Yes</v>
      </c>
      <c r="Z56" s="2123" t="str">
        <f>IF(ISNA(VLOOKUP($D56,'Mar 12'!$F:$F,1,0)),"No","Yes")</f>
        <v>Yes</v>
      </c>
      <c r="AA56" s="2122" t="str">
        <f>IF(ISNA(VLOOKUP($D56,'Mar 5'!$F:$F,1,0)),"No","Yes")</f>
        <v>Yes</v>
      </c>
      <c r="AB56" s="2121" t="str">
        <f>IF(ISNA(VLOOKUP($D56,'Feb 26'!$F:$F,1,0)),"No","Yes")</f>
        <v>Yes</v>
      </c>
      <c r="AC56" s="2120" t="str">
        <f>IF(ISNA(VLOOKUP($D56,'Feb 26'!$F:$F,1,0)),"No","Yes")</f>
        <v>Yes</v>
      </c>
      <c r="AD56" s="2119" t="str">
        <f>IF(ISNA(VLOOKUP($D56,'Feb 12'!$F:$F,1,0)),"No","Yes")</f>
        <v>Yes</v>
      </c>
      <c r="AE56" s="2118" t="str">
        <f>IF(ISNA(VLOOKUP($D56,'Feb 5'!$F:$F,1,0)),"No","Yes")</f>
        <v>Yes</v>
      </c>
      <c r="AF56" s="2117" t="str">
        <f>IF(ISNA(VLOOKUP($D56,'Jan 29'!$F:$F,1,0)),"No","Yes")</f>
        <v>Yes</v>
      </c>
      <c r="AG56" s="2116" t="str">
        <f>IF(ISNA(VLOOKUP(D56,'Jan 22'!F:F,1,0)),"No","Yes")</f>
        <v>Yes</v>
      </c>
      <c r="AH56" s="2115"/>
      <c r="AI56" s="2114"/>
      <c r="AJ56" s="2113"/>
      <c r="AK56" s="2112"/>
      <c r="AL56" s="2111"/>
      <c r="AM56" s="2110"/>
      <c r="AU56" s="104"/>
      <c r="AV56" s="106"/>
      <c r="AW56" s="106"/>
      <c r="AX56" s="106"/>
      <c r="AY56" s="106"/>
      <c r="AZ56" s="106"/>
    </row>
    <row r="57" spans="1:53" x14ac:dyDescent="0.25">
      <c r="A57" s="7151"/>
      <c r="B57" s="101" t="s">
        <v>1298</v>
      </c>
      <c r="C57" s="109" t="s">
        <v>1425</v>
      </c>
      <c r="D57" s="109" t="s">
        <v>167</v>
      </c>
      <c r="E57" s="106" t="s">
        <v>168</v>
      </c>
      <c r="F57" s="106" t="s">
        <v>32</v>
      </c>
      <c r="G57" s="106" t="s">
        <v>1019</v>
      </c>
      <c r="H57" s="124" t="str">
        <f>IF(ISNA(VLOOKUP($D57,'Jul 16'!$F:$F,1,0)),"No","Yes")</f>
        <v>Yes</v>
      </c>
      <c r="I57" s="2171" t="str">
        <f>IF(ISNA(VLOOKUP($D57,'Jul 9'!$F:$F,1,0)),"No","Yes")</f>
        <v>Yes</v>
      </c>
      <c r="J57" s="2170" t="str">
        <f>IF(ISNA(VLOOKUP($D57,'Jul 2'!$F:$F,1,0)),"No","Yes")</f>
        <v>Yes</v>
      </c>
      <c r="K57" s="2169" t="str">
        <f>IF(ISNA(VLOOKUP($D57,'Jun 25'!$F:$F,1,0)),"No","Yes")</f>
        <v>Yes</v>
      </c>
      <c r="L57" s="2168" t="str">
        <f>IF(ISNA(VLOOKUP($D57,'Jun 18'!$F:$F,1,0)),"No","Yes")</f>
        <v>Yes</v>
      </c>
      <c r="M57" s="2167" t="str">
        <f>IF(ISNA(VLOOKUP($D57,'Jun 11'!$F:$F,1,0)),"No","Yes")</f>
        <v>Yes</v>
      </c>
      <c r="N57" s="2166" t="str">
        <f>IF(ISNA(VLOOKUP($D57,'Jun 4'!$F:$F,1,0)),"No","Yes")</f>
        <v>Yes</v>
      </c>
      <c r="O57" s="2165" t="str">
        <f>IF(ISNA(VLOOKUP($D57,'May 28'!$F:$F,1,0)),"No","Yes")</f>
        <v>Yes</v>
      </c>
      <c r="P57" s="2164" t="str">
        <f>IF(ISNA(VLOOKUP($D57,'May 21'!$F:$F,1,0)),"No","Yes")</f>
        <v>Yes</v>
      </c>
      <c r="Q57" s="2163" t="str">
        <f>IF(ISNA(VLOOKUP($D57,'May 14'!$F:$F,1,0)),"No","Yes")</f>
        <v>Yes</v>
      </c>
      <c r="R57" s="2162" t="str">
        <f>IF(ISNA(VLOOKUP($D57,'May 9'!$F:$F,1,0)),"No","Yes")</f>
        <v>Yes</v>
      </c>
      <c r="S57" s="2161" t="str">
        <f>IF(ISNA(VLOOKUP($D57,'May 2'!$F:$F,1,0)),"No","Yes")</f>
        <v>Yes</v>
      </c>
      <c r="T57" s="2160" t="str">
        <f>IF(ISNA(VLOOKUP($D57,'Apr 23'!$F:$F,1,0)),"No","Yes")</f>
        <v>Yes</v>
      </c>
      <c r="U57" s="2159" t="str">
        <f>IF(ISNA(VLOOKUP($D57,'Apr 16'!$F:$F,1,0)),"No","Yes")</f>
        <v>Yes</v>
      </c>
      <c r="V57" s="2158" t="str">
        <f>IF(ISNA(VLOOKUP($D57,'Apr 9'!$F:$F,1,0)),"No","Yes")</f>
        <v>Yes</v>
      </c>
      <c r="W57" s="2157" t="str">
        <f>IF(ISNA(VLOOKUP($D57,'Apr 2'!$F:$F,1,0)),"No","Yes")</f>
        <v>Yes</v>
      </c>
      <c r="X57" s="2156" t="str">
        <f>IF(ISNA(VLOOKUP($D57,'Mar 26'!$F:$F,1,0)),"No","Yes")</f>
        <v>Yes</v>
      </c>
      <c r="Y57" s="2155" t="str">
        <f>IF(ISNA(VLOOKUP($D57,'Mar 19'!$F:$F,1,0)),"No","Yes")</f>
        <v>Yes</v>
      </c>
      <c r="Z57" s="2154" t="str">
        <f>IF(ISNA(VLOOKUP($D57,'Mar 12'!$F:$F,1,0)),"No","Yes")</f>
        <v>Yes</v>
      </c>
      <c r="AA57" s="2153" t="str">
        <f>IF(ISNA(VLOOKUP($D57,'Mar 5'!$F:$F,1,0)),"No","Yes")</f>
        <v>Yes</v>
      </c>
      <c r="AB57" s="2152" t="str">
        <f>IF(ISNA(VLOOKUP($D57,'Feb 26'!$F:$F,1,0)),"No","Yes")</f>
        <v>Yes</v>
      </c>
      <c r="AC57" s="2151" t="str">
        <f>IF(ISNA(VLOOKUP($D57,'Feb 26'!$F:$F,1,0)),"No","Yes")</f>
        <v>Yes</v>
      </c>
      <c r="AD57" s="2150" t="str">
        <f>IF(ISNA(VLOOKUP($D57,'Feb 12'!$F:$F,1,0)),"No","Yes")</f>
        <v>Yes</v>
      </c>
      <c r="AE57" s="2149" t="str">
        <f>IF(ISNA(VLOOKUP($D57,'Feb 5'!$F:$F,1,0)),"No","Yes")</f>
        <v>Yes</v>
      </c>
      <c r="AF57" s="2148" t="str">
        <f>IF(ISNA(VLOOKUP($D57,'Jan 29'!$F:$F,1,0)),"No","Yes")</f>
        <v>Yes</v>
      </c>
      <c r="AG57" s="2147" t="str">
        <f>IF(ISNA(VLOOKUP(D57,'Jan 22'!F:F,1,0)),"No","Yes")</f>
        <v>Yes</v>
      </c>
      <c r="AH57" s="2146"/>
      <c r="AI57" s="2145"/>
      <c r="AJ57" s="2144"/>
      <c r="AK57" s="2143"/>
      <c r="AL57" s="2142"/>
      <c r="AM57" s="2141"/>
      <c r="AU57" s="104"/>
      <c r="AV57" s="106"/>
      <c r="AW57" s="106"/>
      <c r="AX57" s="106"/>
      <c r="AY57" s="106"/>
      <c r="AZ57" s="106"/>
    </row>
    <row r="58" spans="1:53" x14ac:dyDescent="0.25">
      <c r="A58" s="7151"/>
      <c r="B58" s="101" t="s">
        <v>1299</v>
      </c>
      <c r="C58" s="109" t="s">
        <v>1425</v>
      </c>
      <c r="D58" s="170" t="s">
        <v>193</v>
      </c>
      <c r="E58" s="106" t="s">
        <v>194</v>
      </c>
      <c r="F58" s="106" t="s">
        <v>32</v>
      </c>
      <c r="G58" s="106" t="s">
        <v>1019</v>
      </c>
      <c r="H58" s="124" t="str">
        <f>IF(ISNA(VLOOKUP($D58,'Jul 16'!$F:$F,1,0)),"No","Yes")</f>
        <v>Yes</v>
      </c>
      <c r="I58" s="2202" t="str">
        <f>IF(ISNA(VLOOKUP($D58,'Jul 9'!$F:$F,1,0)),"No","Yes")</f>
        <v>Yes</v>
      </c>
      <c r="J58" s="2201" t="str">
        <f>IF(ISNA(VLOOKUP($D58,'Jul 2'!$F:$F,1,0)),"No","Yes")</f>
        <v>Yes</v>
      </c>
      <c r="K58" s="2200" t="str">
        <f>IF(ISNA(VLOOKUP($D58,'Jun 25'!$F:$F,1,0)),"No","Yes")</f>
        <v>Yes</v>
      </c>
      <c r="L58" s="2199" t="str">
        <f>IF(ISNA(VLOOKUP($D58,'Jun 18'!$F:$F,1,0)),"No","Yes")</f>
        <v>Yes</v>
      </c>
      <c r="M58" s="2198" t="str">
        <f>IF(ISNA(VLOOKUP($D58,'Jun 11'!$F:$F,1,0)),"No","Yes")</f>
        <v>Yes</v>
      </c>
      <c r="N58" s="2197" t="str">
        <f>IF(ISNA(VLOOKUP($D58,'Jun 4'!$F:$F,1,0)),"No","Yes")</f>
        <v>Yes</v>
      </c>
      <c r="O58" s="2196" t="str">
        <f>IF(ISNA(VLOOKUP($D58,'May 28'!$F:$F,1,0)),"No","Yes")</f>
        <v>Yes</v>
      </c>
      <c r="P58" s="2195" t="str">
        <f>IF(ISNA(VLOOKUP($D58,'May 21'!$F:$F,1,0)),"No","Yes")</f>
        <v>Yes</v>
      </c>
      <c r="Q58" s="2194" t="str">
        <f>IF(ISNA(VLOOKUP($D58,'May 14'!$F:$F,1,0)),"No","Yes")</f>
        <v>Yes</v>
      </c>
      <c r="R58" s="2193" t="str">
        <f>IF(ISNA(VLOOKUP($D58,'May 9'!$F:$F,1,0)),"No","Yes")</f>
        <v>Yes</v>
      </c>
      <c r="S58" s="2192" t="str">
        <f>IF(ISNA(VLOOKUP($D58,'May 2'!$F:$F,1,0)),"No","Yes")</f>
        <v>No</v>
      </c>
      <c r="T58" s="2191" t="str">
        <f>IF(ISNA(VLOOKUP($D58,'Apr 23'!$F:$F,1,0)),"No","Yes")</f>
        <v>Yes</v>
      </c>
      <c r="U58" s="2190" t="str">
        <f>IF(ISNA(VLOOKUP($D58,'Apr 16'!$F:$F,1,0)),"No","Yes")</f>
        <v>Yes</v>
      </c>
      <c r="V58" s="2189" t="str">
        <f>IF(ISNA(VLOOKUP($D58,'Apr 9'!$F:$F,1,0)),"No","Yes")</f>
        <v>No</v>
      </c>
      <c r="W58" s="2188" t="str">
        <f>IF(ISNA(VLOOKUP($D58,'Apr 2'!$F:$F,1,0)),"No","Yes")</f>
        <v>No</v>
      </c>
      <c r="X58" s="2187" t="str">
        <f>IF(ISNA(VLOOKUP($D58,'Mar 26'!$F:$F,1,0)),"No","Yes")</f>
        <v>No</v>
      </c>
      <c r="Y58" s="2186" t="str">
        <f>IF(ISNA(VLOOKUP($D58,'Mar 19'!$F:$F,1,0)),"No","Yes")</f>
        <v>No</v>
      </c>
      <c r="Z58" s="2185" t="str">
        <f>IF(ISNA(VLOOKUP($D58,'Mar 12'!$F:$F,1,0)),"No","Yes")</f>
        <v>No</v>
      </c>
      <c r="AA58" s="2184" t="str">
        <f>IF(ISNA(VLOOKUP($D58,'Mar 5'!$F:$F,1,0)),"No","Yes")</f>
        <v>Yes</v>
      </c>
      <c r="AB58" s="2183" t="str">
        <f>IF(ISNA(VLOOKUP($D58,'Feb 26'!$F:$F,1,0)),"No","Yes")</f>
        <v>Yes</v>
      </c>
      <c r="AC58" s="2182" t="str">
        <f>IF(ISNA(VLOOKUP($D58,'Feb 26'!$F:$F,1,0)),"No","Yes")</f>
        <v>Yes</v>
      </c>
      <c r="AD58" s="2181" t="str">
        <f>IF(ISNA(VLOOKUP($D58,'Feb 12'!$F:$F,1,0)),"No","Yes")</f>
        <v>No</v>
      </c>
      <c r="AE58" s="2180" t="str">
        <f>IF(ISNA(VLOOKUP($D58,'Feb 5'!$F:$F,1,0)),"No","Yes")</f>
        <v>Yes</v>
      </c>
      <c r="AF58" s="2179" t="str">
        <f>IF(ISNA(VLOOKUP($D58,'Jan 29'!$F:$F,1,0)),"No","Yes")</f>
        <v>Yes</v>
      </c>
      <c r="AG58" s="2178" t="str">
        <f>IF(ISNA(VLOOKUP(D58,'Jan 22'!F:F,1,0)),"No","Yes")</f>
        <v>Yes</v>
      </c>
      <c r="AH58" s="2177"/>
      <c r="AI58" s="2176"/>
      <c r="AJ58" s="2175"/>
      <c r="AK58" s="2174"/>
      <c r="AL58" s="2173"/>
      <c r="AM58" s="2172"/>
      <c r="AU58" s="104"/>
      <c r="AV58" s="106"/>
      <c r="AW58" s="106"/>
      <c r="AX58" s="106"/>
      <c r="AY58" s="106"/>
      <c r="AZ58" s="106"/>
    </row>
    <row r="59" spans="1:53" x14ac:dyDescent="0.25">
      <c r="A59" s="7151"/>
      <c r="B59" s="121" t="s">
        <v>1300</v>
      </c>
      <c r="C59" s="109" t="s">
        <v>1425</v>
      </c>
      <c r="D59" s="110" t="s">
        <v>945</v>
      </c>
      <c r="E59" s="106"/>
      <c r="F59" s="114"/>
      <c r="G59" s="114"/>
      <c r="H59" s="124" t="str">
        <f>IF(ISNA(VLOOKUP($D59,'Jul 16'!$F:$F,1,0)),"No","Yes")</f>
        <v>No</v>
      </c>
      <c r="I59" s="2233" t="str">
        <f>IF(ISNA(VLOOKUP($D59,'Jul 9'!$F:$F,1,0)),"No","Yes")</f>
        <v>No</v>
      </c>
      <c r="J59" s="2232" t="str">
        <f>IF(ISNA(VLOOKUP($D59,'Jul 2'!$F:$F,1,0)),"No","Yes")</f>
        <v>No</v>
      </c>
      <c r="K59" s="2231" t="str">
        <f>IF(ISNA(VLOOKUP($D59,'Jun 25'!$F:$F,1,0)),"No","Yes")</f>
        <v>No</v>
      </c>
      <c r="L59" s="2230" t="str">
        <f>IF(ISNA(VLOOKUP($D59,'Jun 18'!$F:$F,1,0)),"No","Yes")</f>
        <v>No</v>
      </c>
      <c r="M59" s="2229" t="str">
        <f>IF(ISNA(VLOOKUP($D59,'Jun 11'!$F:$F,1,0)),"No","Yes")</f>
        <v>No</v>
      </c>
      <c r="N59" s="2228" t="str">
        <f>IF(ISNA(VLOOKUP($D59,'Jun 4'!$F:$F,1,0)),"No","Yes")</f>
        <v>No</v>
      </c>
      <c r="O59" s="2227" t="str">
        <f>IF(ISNA(VLOOKUP($D59,'May 28'!$F:$F,1,0)),"No","Yes")</f>
        <v>No</v>
      </c>
      <c r="P59" s="2226" t="str">
        <f>IF(ISNA(VLOOKUP($D59,'May 21'!$F:$F,1,0)),"No","Yes")</f>
        <v>No</v>
      </c>
      <c r="Q59" s="2225" t="str">
        <f>IF(ISNA(VLOOKUP($D59,'May 14'!$F:$F,1,0)),"No","Yes")</f>
        <v>No</v>
      </c>
      <c r="R59" s="2224" t="str">
        <f>IF(ISNA(VLOOKUP($D59,'May 9'!$F:$F,1,0)),"No","Yes")</f>
        <v>No</v>
      </c>
      <c r="S59" s="2223" t="str">
        <f>IF(ISNA(VLOOKUP($D59,'May 2'!$F:$F,1,0)),"No","Yes")</f>
        <v>No</v>
      </c>
      <c r="T59" s="2222" t="str">
        <f>IF(ISNA(VLOOKUP($D59,'Apr 23'!$F:$F,1,0)),"No","Yes")</f>
        <v>No</v>
      </c>
      <c r="U59" s="2221" t="str">
        <f>IF(ISNA(VLOOKUP($D59,'Apr 16'!$F:$F,1,0)),"No","Yes")</f>
        <v>No</v>
      </c>
      <c r="V59" s="2220" t="str">
        <f>IF(ISNA(VLOOKUP($D59,'Apr 9'!$F:$F,1,0)),"No","Yes")</f>
        <v>No</v>
      </c>
      <c r="W59" s="2219" t="str">
        <f>IF(ISNA(VLOOKUP($D59,'Apr 2'!$F:$F,1,0)),"No","Yes")</f>
        <v>No</v>
      </c>
      <c r="X59" s="2218" t="str">
        <f>IF(ISNA(VLOOKUP($D59,'Mar 26'!$F:$F,1,0)),"No","Yes")</f>
        <v>No</v>
      </c>
      <c r="Y59" s="2217" t="str">
        <f>IF(ISNA(VLOOKUP($D59,'Mar 19'!$F:$F,1,0)),"No","Yes")</f>
        <v>No</v>
      </c>
      <c r="Z59" s="2216" t="str">
        <f>IF(ISNA(VLOOKUP($D59,'Mar 12'!$F:$F,1,0)),"No","Yes")</f>
        <v>No</v>
      </c>
      <c r="AA59" s="2215" t="str">
        <f>IF(ISNA(VLOOKUP($D59,'Mar 5'!$F:$F,1,0)),"No","Yes")</f>
        <v>No</v>
      </c>
      <c r="AB59" s="2214" t="str">
        <f>IF(ISNA(VLOOKUP($D59,'Feb 26'!$F:$F,1,0)),"No","Yes")</f>
        <v>No</v>
      </c>
      <c r="AC59" s="2213" t="str">
        <f>IF(ISNA(VLOOKUP($D59,'Feb 26'!$F:$F,1,0)),"No","Yes")</f>
        <v>No</v>
      </c>
      <c r="AD59" s="2212" t="str">
        <f>IF(ISNA(VLOOKUP($D59,'Feb 12'!$F:$F,1,0)),"No","Yes")</f>
        <v>No</v>
      </c>
      <c r="AE59" s="2211" t="str">
        <f>IF(ISNA(VLOOKUP($D59,'Feb 5'!$F:$F,1,0)),"No","Yes")</f>
        <v>No</v>
      </c>
      <c r="AF59" s="2210" t="str">
        <f>IF(ISNA(VLOOKUP($D59,'Jan 29'!$F:$F,1,0)),"No","Yes")</f>
        <v>No</v>
      </c>
      <c r="AG59" s="2209" t="str">
        <f>IF(ISNA(VLOOKUP(D59,'Jan 22'!F:F,1,0)),"No","Yes")</f>
        <v>No</v>
      </c>
      <c r="AH59" s="2208"/>
      <c r="AI59" s="2207"/>
      <c r="AJ59" s="2206"/>
      <c r="AK59" s="2205"/>
      <c r="AL59" s="2204"/>
      <c r="AM59" s="2203"/>
      <c r="AU59" s="104"/>
      <c r="AV59" s="106"/>
      <c r="AW59" s="106"/>
      <c r="AX59" s="106"/>
      <c r="AY59" s="106"/>
      <c r="AZ59" s="106"/>
    </row>
    <row r="60" spans="1:53" x14ac:dyDescent="0.25">
      <c r="A60" s="7151"/>
      <c r="B60" s="102" t="s">
        <v>1301</v>
      </c>
      <c r="C60" s="109" t="s">
        <v>1425</v>
      </c>
      <c r="D60" s="109" t="s">
        <v>29</v>
      </c>
      <c r="E60" s="106" t="s">
        <v>31</v>
      </c>
      <c r="F60" s="106" t="s">
        <v>32</v>
      </c>
      <c r="G60" s="106" t="s">
        <v>1019</v>
      </c>
      <c r="H60" s="124" t="str">
        <f>IF(ISNA(VLOOKUP($D60,'Jul 16'!$F:$F,1,0)),"No","Yes")</f>
        <v>Yes</v>
      </c>
      <c r="I60" s="2264" t="str">
        <f>IF(ISNA(VLOOKUP($D60,'Jul 9'!$F:$F,1,0)),"No","Yes")</f>
        <v>Yes</v>
      </c>
      <c r="J60" s="2263" t="str">
        <f>IF(ISNA(VLOOKUP($D60,'Jul 2'!$F:$F,1,0)),"No","Yes")</f>
        <v>Yes</v>
      </c>
      <c r="K60" s="2262" t="str">
        <f>IF(ISNA(VLOOKUP($D60,'Jun 25'!$F:$F,1,0)),"No","Yes")</f>
        <v>Yes</v>
      </c>
      <c r="L60" s="2261" t="str">
        <f>IF(ISNA(VLOOKUP($D60,'Jun 18'!$F:$F,1,0)),"No","Yes")</f>
        <v>Yes</v>
      </c>
      <c r="M60" s="2260" t="str">
        <f>IF(ISNA(VLOOKUP($D60,'Jun 11'!$F:$F,1,0)),"No","Yes")</f>
        <v>Yes</v>
      </c>
      <c r="N60" s="2259" t="str">
        <f>IF(ISNA(VLOOKUP($D60,'Jun 4'!$F:$F,1,0)),"No","Yes")</f>
        <v>Yes</v>
      </c>
      <c r="O60" s="2258" t="str">
        <f>IF(ISNA(VLOOKUP($D60,'May 28'!$F:$F,1,0)),"No","Yes")</f>
        <v>Yes</v>
      </c>
      <c r="P60" s="2257" t="str">
        <f>IF(ISNA(VLOOKUP($D60,'May 21'!$F:$F,1,0)),"No","Yes")</f>
        <v>Yes</v>
      </c>
      <c r="Q60" s="2256" t="str">
        <f>IF(ISNA(VLOOKUP($D60,'May 14'!$F:$F,1,0)),"No","Yes")</f>
        <v>Yes</v>
      </c>
      <c r="R60" s="2255" t="str">
        <f>IF(ISNA(VLOOKUP($D60,'May 9'!$F:$F,1,0)),"No","Yes")</f>
        <v>Yes</v>
      </c>
      <c r="S60" s="2254" t="str">
        <f>IF(ISNA(VLOOKUP($D60,'May 2'!$F:$F,1,0)),"No","Yes")</f>
        <v>Yes</v>
      </c>
      <c r="T60" s="2253" t="str">
        <f>IF(ISNA(VLOOKUP($D60,'Apr 23'!$F:$F,1,0)),"No","Yes")</f>
        <v>Yes</v>
      </c>
      <c r="U60" s="2252" t="str">
        <f>IF(ISNA(VLOOKUP($D60,'Apr 16'!$F:$F,1,0)),"No","Yes")</f>
        <v>Yes</v>
      </c>
      <c r="V60" s="2251" t="str">
        <f>IF(ISNA(VLOOKUP($D60,'Apr 9'!$F:$F,1,0)),"No","Yes")</f>
        <v>Yes</v>
      </c>
      <c r="W60" s="2250" t="str">
        <f>IF(ISNA(VLOOKUP($D60,'Apr 2'!$F:$F,1,0)),"No","Yes")</f>
        <v>Yes</v>
      </c>
      <c r="X60" s="2249" t="str">
        <f>IF(ISNA(VLOOKUP($D60,'Mar 26'!$F:$F,1,0)),"No","Yes")</f>
        <v>Yes</v>
      </c>
      <c r="Y60" s="2248" t="str">
        <f>IF(ISNA(VLOOKUP($D60,'Mar 19'!$F:$F,1,0)),"No","Yes")</f>
        <v>Yes</v>
      </c>
      <c r="Z60" s="2247" t="str">
        <f>IF(ISNA(VLOOKUP($D60,'Mar 12'!$F:$F,1,0)),"No","Yes")</f>
        <v>Yes</v>
      </c>
      <c r="AA60" s="2246" t="str">
        <f>IF(ISNA(VLOOKUP($D60,'Mar 5'!$F:$F,1,0)),"No","Yes")</f>
        <v>Yes</v>
      </c>
      <c r="AB60" s="2245" t="str">
        <f>IF(ISNA(VLOOKUP($D60,'Feb 26'!$F:$F,1,0)),"No","Yes")</f>
        <v>Yes</v>
      </c>
      <c r="AC60" s="2244" t="str">
        <f>IF(ISNA(VLOOKUP($D60,'Feb 26'!$F:$F,1,0)),"No","Yes")</f>
        <v>Yes</v>
      </c>
      <c r="AD60" s="2243" t="str">
        <f>IF(ISNA(VLOOKUP($D60,'Feb 12'!$F:$F,1,0)),"No","Yes")</f>
        <v>Yes</v>
      </c>
      <c r="AE60" s="2242" t="str">
        <f>IF(ISNA(VLOOKUP($D60,'Feb 5'!$F:$F,1,0)),"No","Yes")</f>
        <v>Yes</v>
      </c>
      <c r="AF60" s="2241" t="str">
        <f>IF(ISNA(VLOOKUP($D60,'Jan 29'!$F:$F,1,0)),"No","Yes")</f>
        <v>Yes</v>
      </c>
      <c r="AG60" s="2240" t="str">
        <f>IF(ISNA(VLOOKUP(D60,'Jan 22'!F:F,1,0)),"No","Yes")</f>
        <v>Yes</v>
      </c>
      <c r="AH60" s="2239"/>
      <c r="AI60" s="2238"/>
      <c r="AJ60" s="2237"/>
      <c r="AK60" s="2236"/>
      <c r="AL60" s="2235"/>
      <c r="AM60" s="2234"/>
      <c r="AU60" s="105"/>
      <c r="AV60" s="106"/>
      <c r="AW60" s="106"/>
      <c r="AX60" s="106"/>
      <c r="AY60" s="106"/>
      <c r="AZ60" s="106"/>
    </row>
    <row r="61" spans="1:53" x14ac:dyDescent="0.25">
      <c r="A61" s="7151"/>
      <c r="B61" s="121" t="s">
        <v>1302</v>
      </c>
      <c r="C61" s="109" t="s">
        <v>1425</v>
      </c>
      <c r="D61" s="109" t="s">
        <v>77</v>
      </c>
      <c r="E61" s="106"/>
      <c r="F61" s="114"/>
      <c r="G61" s="114"/>
      <c r="H61" s="124" t="str">
        <f>IF(ISNA(VLOOKUP($D61,'Jul 16'!$F:$F,1,0)),"No","Yes")</f>
        <v>No</v>
      </c>
      <c r="I61" s="2295" t="str">
        <f>IF(ISNA(VLOOKUP($D61,'Jul 9'!$F:$F,1,0)),"No","Yes")</f>
        <v>No</v>
      </c>
      <c r="J61" s="2294" t="str">
        <f>IF(ISNA(VLOOKUP($D61,'Jul 2'!$F:$F,1,0)),"No","Yes")</f>
        <v>No</v>
      </c>
      <c r="K61" s="2293" t="str">
        <f>IF(ISNA(VLOOKUP($D61,'Jun 25'!$F:$F,1,0)),"No","Yes")</f>
        <v>No</v>
      </c>
      <c r="L61" s="2292" t="str">
        <f>IF(ISNA(VLOOKUP($D61,'Jun 18'!$F:$F,1,0)),"No","Yes")</f>
        <v>No</v>
      </c>
      <c r="M61" s="2291" t="str">
        <f>IF(ISNA(VLOOKUP($D61,'Jun 11'!$F:$F,1,0)),"No","Yes")</f>
        <v>No</v>
      </c>
      <c r="N61" s="2290" t="str">
        <f>IF(ISNA(VLOOKUP($D61,'Jun 4'!$F:$F,1,0)),"No","Yes")</f>
        <v>No</v>
      </c>
      <c r="O61" s="2289" t="str">
        <f>IF(ISNA(VLOOKUP($D61,'May 28'!$F:$F,1,0)),"No","Yes")</f>
        <v>No</v>
      </c>
      <c r="P61" s="2288" t="str">
        <f>IF(ISNA(VLOOKUP($D61,'May 21'!$F:$F,1,0)),"No","Yes")</f>
        <v>No</v>
      </c>
      <c r="Q61" s="2287" t="str">
        <f>IF(ISNA(VLOOKUP($D61,'May 14'!$F:$F,1,0)),"No","Yes")</f>
        <v>No</v>
      </c>
      <c r="R61" s="2286" t="str">
        <f>IF(ISNA(VLOOKUP($D61,'May 9'!$F:$F,1,0)),"No","Yes")</f>
        <v>No</v>
      </c>
      <c r="S61" s="2285" t="str">
        <f>IF(ISNA(VLOOKUP($D61,'May 2'!$F:$F,1,0)),"No","Yes")</f>
        <v>No</v>
      </c>
      <c r="T61" s="2284" t="str">
        <f>IF(ISNA(VLOOKUP($D61,'Apr 23'!$F:$F,1,0)),"No","Yes")</f>
        <v>No</v>
      </c>
      <c r="U61" s="2283" t="str">
        <f>IF(ISNA(VLOOKUP($D61,'Apr 16'!$F:$F,1,0)),"No","Yes")</f>
        <v>No</v>
      </c>
      <c r="V61" s="2282" t="str">
        <f>IF(ISNA(VLOOKUP($D61,'Apr 9'!$F:$F,1,0)),"No","Yes")</f>
        <v>No</v>
      </c>
      <c r="W61" s="2281" t="str">
        <f>IF(ISNA(VLOOKUP($D61,'Apr 2'!$F:$F,1,0)),"No","Yes")</f>
        <v>No</v>
      </c>
      <c r="X61" s="2280" t="str">
        <f>IF(ISNA(VLOOKUP($D61,'Mar 26'!$F:$F,1,0)),"No","Yes")</f>
        <v>No</v>
      </c>
      <c r="Y61" s="2279" t="str">
        <f>IF(ISNA(VLOOKUP($D61,'Mar 19'!$F:$F,1,0)),"No","Yes")</f>
        <v>No</v>
      </c>
      <c r="Z61" s="2278" t="str">
        <f>IF(ISNA(VLOOKUP($D61,'Mar 12'!$F:$F,1,0)),"No","Yes")</f>
        <v>No</v>
      </c>
      <c r="AA61" s="2277" t="str">
        <f>IF(ISNA(VLOOKUP($D61,'Mar 5'!$F:$F,1,0)),"No","Yes")</f>
        <v>No</v>
      </c>
      <c r="AB61" s="2276" t="str">
        <f>IF(ISNA(VLOOKUP($D61,'Feb 26'!$F:$F,1,0)),"No","Yes")</f>
        <v>No</v>
      </c>
      <c r="AC61" s="2275" t="str">
        <f>IF(ISNA(VLOOKUP($D61,'Feb 26'!$F:$F,1,0)),"No","Yes")</f>
        <v>No</v>
      </c>
      <c r="AD61" s="2274" t="str">
        <f>IF(ISNA(VLOOKUP($D61,'Feb 12'!$F:$F,1,0)),"No","Yes")</f>
        <v>No</v>
      </c>
      <c r="AE61" s="2273" t="str">
        <f>IF(ISNA(VLOOKUP($D61,'Feb 5'!$F:$F,1,0)),"No","Yes")</f>
        <v>No</v>
      </c>
      <c r="AF61" s="2272" t="str">
        <f>IF(ISNA(VLOOKUP($D61,'Jan 29'!$F:$F,1,0)),"No","Yes")</f>
        <v>No</v>
      </c>
      <c r="AG61" s="2271" t="str">
        <f>IF(ISNA(VLOOKUP(D61,'Jan 22'!F:F,1,0)),"No","Yes")</f>
        <v>No</v>
      </c>
      <c r="AH61" s="2270"/>
      <c r="AI61" s="2269"/>
      <c r="AJ61" s="2268"/>
      <c r="AK61" s="2267"/>
      <c r="AL61" s="2266"/>
      <c r="AM61" s="2265"/>
      <c r="AU61" s="104"/>
      <c r="AV61" s="106"/>
      <c r="AW61" s="106"/>
      <c r="AX61" s="106"/>
      <c r="AY61" s="106"/>
      <c r="AZ61" s="106"/>
    </row>
    <row r="62" spans="1:53" x14ac:dyDescent="0.25">
      <c r="A62" s="7151"/>
      <c r="B62" s="121" t="s">
        <v>1303</v>
      </c>
      <c r="C62" s="109" t="s">
        <v>1425</v>
      </c>
      <c r="D62" s="109" t="s">
        <v>1426</v>
      </c>
      <c r="E62" s="106"/>
      <c r="F62" s="114"/>
      <c r="G62" s="114"/>
      <c r="H62" s="124" t="str">
        <f>IF(ISNA(VLOOKUP($D62,'Jul 16'!$F:$F,1,0)),"No","Yes")</f>
        <v>No</v>
      </c>
      <c r="I62" s="2326" t="str">
        <f>IF(ISNA(VLOOKUP($D62,'Jul 9'!$F:$F,1,0)),"No","Yes")</f>
        <v>No</v>
      </c>
      <c r="J62" s="2325" t="str">
        <f>IF(ISNA(VLOOKUP($D62,'Jul 2'!$F:$F,1,0)),"No","Yes")</f>
        <v>No</v>
      </c>
      <c r="K62" s="2324" t="str">
        <f>IF(ISNA(VLOOKUP($D62,'Jun 25'!$F:$F,1,0)),"No","Yes")</f>
        <v>No</v>
      </c>
      <c r="L62" s="2323" t="str">
        <f>IF(ISNA(VLOOKUP($D62,'Jun 18'!$F:$F,1,0)),"No","Yes")</f>
        <v>No</v>
      </c>
      <c r="M62" s="2322" t="str">
        <f>IF(ISNA(VLOOKUP($D62,'Jun 11'!$F:$F,1,0)),"No","Yes")</f>
        <v>No</v>
      </c>
      <c r="N62" s="2321" t="str">
        <f>IF(ISNA(VLOOKUP($D62,'Jun 4'!$F:$F,1,0)),"No","Yes")</f>
        <v>No</v>
      </c>
      <c r="O62" s="2320" t="str">
        <f>IF(ISNA(VLOOKUP($D62,'May 28'!$F:$F,1,0)),"No","Yes")</f>
        <v>No</v>
      </c>
      <c r="P62" s="2319" t="str">
        <f>IF(ISNA(VLOOKUP($D62,'May 21'!$F:$F,1,0)),"No","Yes")</f>
        <v>No</v>
      </c>
      <c r="Q62" s="2318" t="str">
        <f>IF(ISNA(VLOOKUP($D62,'May 14'!$F:$F,1,0)),"No","Yes")</f>
        <v>No</v>
      </c>
      <c r="R62" s="2317" t="str">
        <f>IF(ISNA(VLOOKUP($D62,'May 9'!$F:$F,1,0)),"No","Yes")</f>
        <v>No</v>
      </c>
      <c r="S62" s="2316" t="str">
        <f>IF(ISNA(VLOOKUP($D62,'May 2'!$F:$F,1,0)),"No","Yes")</f>
        <v>No</v>
      </c>
      <c r="T62" s="2315" t="str">
        <f>IF(ISNA(VLOOKUP($D62,'Apr 23'!$F:$F,1,0)),"No","Yes")</f>
        <v>No</v>
      </c>
      <c r="U62" s="2314" t="str">
        <f>IF(ISNA(VLOOKUP($D62,'Apr 16'!$F:$F,1,0)),"No","Yes")</f>
        <v>No</v>
      </c>
      <c r="V62" s="2313" t="str">
        <f>IF(ISNA(VLOOKUP($D62,'Apr 9'!$F:$F,1,0)),"No","Yes")</f>
        <v>No</v>
      </c>
      <c r="W62" s="2312" t="str">
        <f>IF(ISNA(VLOOKUP($D62,'Apr 2'!$F:$F,1,0)),"No","Yes")</f>
        <v>No</v>
      </c>
      <c r="X62" s="2311" t="str">
        <f>IF(ISNA(VLOOKUP($D62,'Mar 26'!$F:$F,1,0)),"No","Yes")</f>
        <v>No</v>
      </c>
      <c r="Y62" s="2310" t="str">
        <f>IF(ISNA(VLOOKUP($D62,'Mar 19'!$F:$F,1,0)),"No","Yes")</f>
        <v>No</v>
      </c>
      <c r="Z62" s="2309" t="str">
        <f>IF(ISNA(VLOOKUP($D62,'Mar 12'!$F:$F,1,0)),"No","Yes")</f>
        <v>No</v>
      </c>
      <c r="AA62" s="2308" t="str">
        <f>IF(ISNA(VLOOKUP($D62,'Mar 5'!$F:$F,1,0)),"No","Yes")</f>
        <v>No</v>
      </c>
      <c r="AB62" s="2307" t="str">
        <f>IF(ISNA(VLOOKUP($D62,'Feb 26'!$F:$F,1,0)),"No","Yes")</f>
        <v>No</v>
      </c>
      <c r="AC62" s="2306" t="str">
        <f>IF(ISNA(VLOOKUP($D62,'Feb 26'!$F:$F,1,0)),"No","Yes")</f>
        <v>No</v>
      </c>
      <c r="AD62" s="2305" t="str">
        <f>IF(ISNA(VLOOKUP($D62,'Feb 12'!$F:$F,1,0)),"No","Yes")</f>
        <v>No</v>
      </c>
      <c r="AE62" s="2304" t="str">
        <f>IF(ISNA(VLOOKUP($D62,'Feb 5'!$F:$F,1,0)),"No","Yes")</f>
        <v>No</v>
      </c>
      <c r="AF62" s="2303" t="str">
        <f>IF(ISNA(VLOOKUP($D62,'Jan 29'!$F:$F,1,0)),"No","Yes")</f>
        <v>No</v>
      </c>
      <c r="AG62" s="2302" t="str">
        <f>IF(ISNA(VLOOKUP(D62,'Jan 22'!F:F,1,0)),"No","Yes")</f>
        <v>No</v>
      </c>
      <c r="AH62" s="2301"/>
      <c r="AI62" s="2300"/>
      <c r="AJ62" s="2299"/>
      <c r="AK62" s="2298"/>
      <c r="AL62" s="2297"/>
      <c r="AM62" s="2296"/>
      <c r="AU62" s="104"/>
      <c r="AV62" s="106"/>
      <c r="AW62" s="106"/>
      <c r="AX62" s="106"/>
      <c r="AY62" s="106"/>
      <c r="AZ62" s="106"/>
    </row>
    <row r="63" spans="1:53" x14ac:dyDescent="0.25">
      <c r="A63" s="7151"/>
      <c r="B63" s="121" t="s">
        <v>1304</v>
      </c>
      <c r="C63" s="109" t="s">
        <v>1425</v>
      </c>
      <c r="D63" s="109" t="s">
        <v>202</v>
      </c>
      <c r="E63" s="106"/>
      <c r="F63" s="114"/>
      <c r="G63" s="114"/>
      <c r="H63" s="124" t="str">
        <f>IF(ISNA(VLOOKUP($D63,'Jul 16'!$F:$F,1,0)),"No","Yes")</f>
        <v>No</v>
      </c>
      <c r="I63" s="2357" t="str">
        <f>IF(ISNA(VLOOKUP($D63,'Jul 9'!$F:$F,1,0)),"No","Yes")</f>
        <v>No</v>
      </c>
      <c r="J63" s="2356" t="str">
        <f>IF(ISNA(VLOOKUP($D63,'Jul 2'!$F:$F,1,0)),"No","Yes")</f>
        <v>No</v>
      </c>
      <c r="K63" s="2355" t="str">
        <f>IF(ISNA(VLOOKUP($D63,'Jun 25'!$F:$F,1,0)),"No","Yes")</f>
        <v>No</v>
      </c>
      <c r="L63" s="2354" t="str">
        <f>IF(ISNA(VLOOKUP($D63,'Jun 18'!$F:$F,1,0)),"No","Yes")</f>
        <v>No</v>
      </c>
      <c r="M63" s="2353" t="str">
        <f>IF(ISNA(VLOOKUP($D63,'Jun 11'!$F:$F,1,0)),"No","Yes")</f>
        <v>No</v>
      </c>
      <c r="N63" s="2352" t="str">
        <f>IF(ISNA(VLOOKUP($D63,'Jun 4'!$F:$F,1,0)),"No","Yes")</f>
        <v>No</v>
      </c>
      <c r="O63" s="2351" t="str">
        <f>IF(ISNA(VLOOKUP($D63,'May 28'!$F:$F,1,0)),"No","Yes")</f>
        <v>No</v>
      </c>
      <c r="P63" s="2350" t="str">
        <f>IF(ISNA(VLOOKUP($D63,'May 21'!$F:$F,1,0)),"No","Yes")</f>
        <v>No</v>
      </c>
      <c r="Q63" s="2349" t="str">
        <f>IF(ISNA(VLOOKUP($D63,'May 14'!$F:$F,1,0)),"No","Yes")</f>
        <v>No</v>
      </c>
      <c r="R63" s="2348" t="str">
        <f>IF(ISNA(VLOOKUP($D63,'May 9'!$F:$F,1,0)),"No","Yes")</f>
        <v>No</v>
      </c>
      <c r="S63" s="2347" t="str">
        <f>IF(ISNA(VLOOKUP($D63,'May 2'!$F:$F,1,0)),"No","Yes")</f>
        <v>No</v>
      </c>
      <c r="T63" s="2346" t="str">
        <f>IF(ISNA(VLOOKUP($D63,'Apr 23'!$F:$F,1,0)),"No","Yes")</f>
        <v>No</v>
      </c>
      <c r="U63" s="2345" t="str">
        <f>IF(ISNA(VLOOKUP($D63,'Apr 16'!$F:$F,1,0)),"No","Yes")</f>
        <v>No</v>
      </c>
      <c r="V63" s="2344" t="str">
        <f>IF(ISNA(VLOOKUP($D63,'Apr 9'!$F:$F,1,0)),"No","Yes")</f>
        <v>No</v>
      </c>
      <c r="W63" s="2343" t="str">
        <f>IF(ISNA(VLOOKUP($D63,'Apr 2'!$F:$F,1,0)),"No","Yes")</f>
        <v>No</v>
      </c>
      <c r="X63" s="2342" t="str">
        <f>IF(ISNA(VLOOKUP($D63,'Mar 26'!$F:$F,1,0)),"No","Yes")</f>
        <v>No</v>
      </c>
      <c r="Y63" s="2341" t="str">
        <f>IF(ISNA(VLOOKUP($D63,'Mar 19'!$F:$F,1,0)),"No","Yes")</f>
        <v>No</v>
      </c>
      <c r="Z63" s="2340" t="str">
        <f>IF(ISNA(VLOOKUP($D63,'Mar 12'!$F:$F,1,0)),"No","Yes")</f>
        <v>No</v>
      </c>
      <c r="AA63" s="2339" t="str">
        <f>IF(ISNA(VLOOKUP($D63,'Mar 5'!$F:$F,1,0)),"No","Yes")</f>
        <v>No</v>
      </c>
      <c r="AB63" s="2338" t="str">
        <f>IF(ISNA(VLOOKUP($D63,'Feb 26'!$F:$F,1,0)),"No","Yes")</f>
        <v>No</v>
      </c>
      <c r="AC63" s="2337" t="str">
        <f>IF(ISNA(VLOOKUP($D63,'Feb 26'!$F:$F,1,0)),"No","Yes")</f>
        <v>No</v>
      </c>
      <c r="AD63" s="2336" t="str">
        <f>IF(ISNA(VLOOKUP($D63,'Feb 12'!$F:$F,1,0)),"No","Yes")</f>
        <v>No</v>
      </c>
      <c r="AE63" s="2335" t="str">
        <f>IF(ISNA(VLOOKUP($D63,'Feb 5'!$F:$F,1,0)),"No","Yes")</f>
        <v>No</v>
      </c>
      <c r="AF63" s="2334" t="str">
        <f>IF(ISNA(VLOOKUP($D63,'Jan 29'!$F:$F,1,0)),"No","Yes")</f>
        <v>No</v>
      </c>
      <c r="AG63" s="2333" t="str">
        <f>IF(ISNA(VLOOKUP(D63,'Jan 22'!F:F,1,0)),"No","Yes")</f>
        <v>No</v>
      </c>
      <c r="AH63" s="2332"/>
      <c r="AI63" s="2331"/>
      <c r="AJ63" s="2330"/>
      <c r="AK63" s="2329"/>
      <c r="AL63" s="2328"/>
      <c r="AM63" s="2327"/>
      <c r="AU63" s="104"/>
      <c r="AV63" s="106"/>
      <c r="AW63" s="106"/>
      <c r="AX63" s="106"/>
      <c r="AY63" s="106"/>
      <c r="AZ63" s="106"/>
    </row>
    <row r="64" spans="1:53" x14ac:dyDescent="0.25">
      <c r="A64" s="7151"/>
      <c r="B64" s="121" t="s">
        <v>1305</v>
      </c>
      <c r="C64" s="109" t="s">
        <v>1425</v>
      </c>
      <c r="D64" s="101" t="s">
        <v>163</v>
      </c>
      <c r="E64" s="106"/>
      <c r="F64" s="114"/>
      <c r="G64" s="114"/>
      <c r="H64" s="124" t="str">
        <f>IF(ISNA(VLOOKUP($D64,'Jul 16'!$F:$F,1,0)),"No","Yes")</f>
        <v>No</v>
      </c>
      <c r="I64" s="2402" t="str">
        <f>IF(ISNA(VLOOKUP($D64,'Jul 9'!$F:$F,1,0)),"No","Yes")</f>
        <v>No</v>
      </c>
      <c r="J64" s="2401" t="str">
        <f>IF(ISNA(VLOOKUP($D64,'Jul 2'!$F:$F,1,0)),"No","Yes")</f>
        <v>No</v>
      </c>
      <c r="K64" s="2400" t="str">
        <f>IF(ISNA(VLOOKUP($D64,'Jun 25'!$F:$F,1,0)),"No","Yes")</f>
        <v>No</v>
      </c>
      <c r="L64" s="2399" t="str">
        <f>IF(ISNA(VLOOKUP($D64,'Jun 18'!$F:$F,1,0)),"No","Yes")</f>
        <v>No</v>
      </c>
      <c r="M64" s="2398" t="str">
        <f>IF(ISNA(VLOOKUP($D64,'Jun 11'!$F:$F,1,0)),"No","Yes")</f>
        <v>No</v>
      </c>
      <c r="N64" s="2397" t="str">
        <f>IF(ISNA(VLOOKUP($D64,'Jun 4'!$F:$F,1,0)),"No","Yes")</f>
        <v>No</v>
      </c>
      <c r="O64" s="2396" t="str">
        <f>IF(ISNA(VLOOKUP($D64,'May 28'!$F:$F,1,0)),"No","Yes")</f>
        <v>No</v>
      </c>
      <c r="P64" s="2395" t="str">
        <f>IF(ISNA(VLOOKUP($D64,'May 21'!$F:$F,1,0)),"No","Yes")</f>
        <v>No</v>
      </c>
      <c r="Q64" s="2394" t="str">
        <f>IF(ISNA(VLOOKUP($D64,'May 14'!$F:$F,1,0)),"No","Yes")</f>
        <v>No</v>
      </c>
      <c r="R64" s="2393" t="str">
        <f>IF(ISNA(VLOOKUP($D64,'May 9'!$F:$F,1,0)),"No","Yes")</f>
        <v>No</v>
      </c>
      <c r="S64" s="2392" t="str">
        <f>IF(ISNA(VLOOKUP($D64,'May 2'!$F:$F,1,0)),"No","Yes")</f>
        <v>No</v>
      </c>
      <c r="T64" s="2391" t="str">
        <f>IF(ISNA(VLOOKUP($D64,'Apr 23'!$F:$F,1,0)),"No","Yes")</f>
        <v>No</v>
      </c>
      <c r="U64" s="2390" t="str">
        <f>IF(ISNA(VLOOKUP($D64,'Apr 16'!$F:$F,1,0)),"No","Yes")</f>
        <v>No</v>
      </c>
      <c r="V64" s="2389" t="str">
        <f>IF(ISNA(VLOOKUP($D64,'Apr 9'!$F:$F,1,0)),"No","Yes")</f>
        <v>No</v>
      </c>
      <c r="W64" s="2388" t="str">
        <f>IF(ISNA(VLOOKUP($D64,'Apr 2'!$F:$F,1,0)),"No","Yes")</f>
        <v>No</v>
      </c>
      <c r="X64" s="2387" t="str">
        <f>IF(ISNA(VLOOKUP($D64,'Mar 26'!$F:$F,1,0)),"No","Yes")</f>
        <v>No</v>
      </c>
      <c r="Y64" s="2386" t="str">
        <f>IF(ISNA(VLOOKUP($D64,'Mar 19'!$F:$F,1,0)),"No","Yes")</f>
        <v>No</v>
      </c>
      <c r="Z64" s="2385" t="str">
        <f>IF(ISNA(VLOOKUP($D64,'Mar 12'!$F:$F,1,0)),"No","Yes")</f>
        <v>No</v>
      </c>
      <c r="AA64" s="2384" t="str">
        <f>IF(ISNA(VLOOKUP($D64,'Mar 5'!$F:$F,1,0)),"No","Yes")</f>
        <v>No</v>
      </c>
      <c r="AB64" s="2383" t="str">
        <f>IF(ISNA(VLOOKUP($D64,'Feb 26'!$F:$F,1,0)),"No","Yes")</f>
        <v>No</v>
      </c>
      <c r="AC64" s="2382" t="str">
        <f>IF(ISNA(VLOOKUP($D64,'Feb 26'!$F:$F,1,0)),"No","Yes")</f>
        <v>No</v>
      </c>
      <c r="AD64" s="2381" t="str">
        <f>IF(ISNA(VLOOKUP($D64,'Feb 12'!$F:$F,1,0)),"No","Yes")</f>
        <v>No</v>
      </c>
      <c r="AE64" s="2380" t="str">
        <f>IF(ISNA(VLOOKUP($D64,'Feb 5'!$F:$F,1,0)),"No","Yes")</f>
        <v>No</v>
      </c>
      <c r="AF64" s="2379" t="str">
        <f>IF(ISNA(VLOOKUP($D64,'Jan 29'!$F:$F,1,0)),"No","Yes")</f>
        <v>No</v>
      </c>
      <c r="AG64" s="2378" t="str">
        <f>IF(ISNA(VLOOKUP(D64,'Jan 22'!F:F,1,0)),"No","Yes")</f>
        <v>No</v>
      </c>
      <c r="AH64" s="2377"/>
      <c r="AI64" s="2376"/>
      <c r="AJ64" s="2375"/>
      <c r="AK64" s="2374"/>
      <c r="AL64" s="2373"/>
      <c r="AM64" s="2372"/>
      <c r="AN64" s="2371"/>
      <c r="AO64" s="2370"/>
      <c r="AP64" s="2369"/>
      <c r="AQ64" s="2368"/>
      <c r="AR64" s="2367"/>
      <c r="AS64" s="2366"/>
      <c r="AT64" s="2365"/>
      <c r="AU64" s="2364"/>
      <c r="AV64" s="2363"/>
      <c r="AW64" s="2362"/>
      <c r="AX64" s="2361"/>
      <c r="AY64" s="2360"/>
      <c r="AZ64" s="2359"/>
      <c r="BA64" s="2358"/>
    </row>
    <row r="65" spans="1:53" x14ac:dyDescent="0.25">
      <c r="A65" s="7151"/>
      <c r="B65" s="101" t="s">
        <v>1306</v>
      </c>
      <c r="C65" s="109" t="s">
        <v>1425</v>
      </c>
      <c r="D65" s="109" t="s">
        <v>67</v>
      </c>
      <c r="E65" s="106" t="s">
        <v>68</v>
      </c>
      <c r="F65" s="106" t="s">
        <v>32</v>
      </c>
      <c r="G65" s="106" t="s">
        <v>1019</v>
      </c>
      <c r="H65" s="124" t="str">
        <f>IF(ISNA(VLOOKUP($D65,'Jul 16'!$F:$F,1,0)),"No","Yes")</f>
        <v>Yes</v>
      </c>
      <c r="I65" s="2447" t="str">
        <f>IF(ISNA(VLOOKUP($D65,'Jul 9'!$F:$F,1,0)),"No","Yes")</f>
        <v>Yes</v>
      </c>
      <c r="J65" s="2446" t="str">
        <f>IF(ISNA(VLOOKUP($D65,'Jul 2'!$F:$F,1,0)),"No","Yes")</f>
        <v>Yes</v>
      </c>
      <c r="K65" s="2445" t="str">
        <f>IF(ISNA(VLOOKUP($D65,'Jun 25'!$F:$F,1,0)),"No","Yes")</f>
        <v>Yes</v>
      </c>
      <c r="L65" s="2444" t="str">
        <f>IF(ISNA(VLOOKUP($D65,'Jun 18'!$F:$F,1,0)),"No","Yes")</f>
        <v>Yes</v>
      </c>
      <c r="M65" s="2443" t="str">
        <f>IF(ISNA(VLOOKUP($D65,'Jun 11'!$F:$F,1,0)),"No","Yes")</f>
        <v>Yes</v>
      </c>
      <c r="N65" s="2442" t="str">
        <f>IF(ISNA(VLOOKUP($D65,'Jun 4'!$F:$F,1,0)),"No","Yes")</f>
        <v>Yes</v>
      </c>
      <c r="O65" s="2441" t="str">
        <f>IF(ISNA(VLOOKUP($D65,'May 28'!$F:$F,1,0)),"No","Yes")</f>
        <v>Yes</v>
      </c>
      <c r="P65" s="2440" t="str">
        <f>IF(ISNA(VLOOKUP($D65,'May 21'!$F:$F,1,0)),"No","Yes")</f>
        <v>Yes</v>
      </c>
      <c r="Q65" s="2439" t="str">
        <f>IF(ISNA(VLOOKUP($D65,'May 14'!$F:$F,1,0)),"No","Yes")</f>
        <v>Yes</v>
      </c>
      <c r="R65" s="2438" t="str">
        <f>IF(ISNA(VLOOKUP($D65,'May 9'!$F:$F,1,0)),"No","Yes")</f>
        <v>Yes</v>
      </c>
      <c r="S65" s="2437" t="str">
        <f>IF(ISNA(VLOOKUP($D65,'May 2'!$F:$F,1,0)),"No","Yes")</f>
        <v>Yes</v>
      </c>
      <c r="T65" s="2436" t="str">
        <f>IF(ISNA(VLOOKUP($D65,'Apr 23'!$F:$F,1,0)),"No","Yes")</f>
        <v>Yes</v>
      </c>
      <c r="U65" s="2435" t="str">
        <f>IF(ISNA(VLOOKUP($D65,'Apr 16'!$F:$F,1,0)),"No","Yes")</f>
        <v>Yes</v>
      </c>
      <c r="V65" s="2434" t="str">
        <f>IF(ISNA(VLOOKUP($D65,'Apr 9'!$F:$F,1,0)),"No","Yes")</f>
        <v>Yes</v>
      </c>
      <c r="W65" s="2433" t="str">
        <f>IF(ISNA(VLOOKUP($D65,'Apr 2'!$F:$F,1,0)),"No","Yes")</f>
        <v>Yes</v>
      </c>
      <c r="X65" s="2432" t="str">
        <f>IF(ISNA(VLOOKUP($D65,'Mar 26'!$F:$F,1,0)),"No","Yes")</f>
        <v>Yes</v>
      </c>
      <c r="Y65" s="2431" t="str">
        <f>IF(ISNA(VLOOKUP($D65,'Mar 19'!$F:$F,1,0)),"No","Yes")</f>
        <v>Yes</v>
      </c>
      <c r="Z65" s="2430" t="str">
        <f>IF(ISNA(VLOOKUP($D65,'Mar 12'!$F:$F,1,0)),"No","Yes")</f>
        <v>Yes</v>
      </c>
      <c r="AA65" s="2429" t="str">
        <f>IF(ISNA(VLOOKUP($D65,'Mar 5'!$F:$F,1,0)),"No","Yes")</f>
        <v>Yes</v>
      </c>
      <c r="AB65" s="2428" t="str">
        <f>IF(ISNA(VLOOKUP($D65,'Feb 26'!$F:$F,1,0)),"No","Yes")</f>
        <v>Yes</v>
      </c>
      <c r="AC65" s="2427" t="str">
        <f>IF(ISNA(VLOOKUP($D65,'Feb 26'!$F:$F,1,0)),"No","Yes")</f>
        <v>Yes</v>
      </c>
      <c r="AD65" s="2426" t="str">
        <f>IF(ISNA(VLOOKUP($D65,'Feb 12'!$F:$F,1,0)),"No","Yes")</f>
        <v>Yes</v>
      </c>
      <c r="AE65" s="2425" t="str">
        <f>IF(ISNA(VLOOKUP($D65,'Feb 5'!$F:$F,1,0)),"No","Yes")</f>
        <v>Yes</v>
      </c>
      <c r="AF65" s="2424" t="str">
        <f>IF(ISNA(VLOOKUP($D65,'Jan 29'!$F:$F,1,0)),"No","Yes")</f>
        <v>Yes</v>
      </c>
      <c r="AG65" s="2423" t="str">
        <f>IF(ISNA(VLOOKUP(D65,'Jan 22'!F:F,1,0)),"No","Yes")</f>
        <v>Yes</v>
      </c>
      <c r="AH65" s="2422"/>
      <c r="AI65" s="2421"/>
      <c r="AJ65" s="2420"/>
      <c r="AK65" s="2419"/>
      <c r="AL65" s="2418"/>
      <c r="AM65" s="2417"/>
      <c r="AN65" s="2416"/>
      <c r="AO65" s="2415"/>
      <c r="AP65" s="2414"/>
      <c r="AQ65" s="2413"/>
      <c r="AR65" s="2412"/>
      <c r="AS65" s="2411"/>
      <c r="AT65" s="2410"/>
      <c r="AU65" s="2409"/>
      <c r="AV65" s="2408"/>
      <c r="AW65" s="2407"/>
      <c r="AX65" s="2406"/>
      <c r="AY65" s="2405"/>
      <c r="AZ65" s="2404"/>
      <c r="BA65" s="2403"/>
    </row>
    <row r="66" spans="1:53" x14ac:dyDescent="0.25">
      <c r="A66" s="7151"/>
      <c r="B66" s="101" t="s">
        <v>1307</v>
      </c>
      <c r="C66" s="109" t="s">
        <v>1425</v>
      </c>
      <c r="D66" s="126" t="s">
        <v>1427</v>
      </c>
      <c r="E66" s="120" t="s">
        <v>458</v>
      </c>
      <c r="F66" s="120" t="s">
        <v>32</v>
      </c>
      <c r="G66" s="120" t="s">
        <v>666</v>
      </c>
      <c r="H66" s="124" t="str">
        <f>IF(ISNA(VLOOKUP($D66,'Jul 16'!$F:$F,1,0)),"No","Yes")</f>
        <v>No</v>
      </c>
      <c r="I66" s="2492" t="str">
        <f>IF(ISNA(VLOOKUP($D66,'Jul 9'!$F:$F,1,0)),"No","Yes")</f>
        <v>No</v>
      </c>
      <c r="J66" s="2491" t="str">
        <f>IF(ISNA(VLOOKUP($D66,'Jul 2'!$F:$F,1,0)),"No","Yes")</f>
        <v>No</v>
      </c>
      <c r="K66" s="2490" t="str">
        <f>IF(ISNA(VLOOKUP($D66,'Jun 25'!$F:$F,1,0)),"No","Yes")</f>
        <v>No</v>
      </c>
      <c r="L66" s="2489" t="str">
        <f>IF(ISNA(VLOOKUP($D66,'Jun 18'!$F:$F,1,0)),"No","Yes")</f>
        <v>No</v>
      </c>
      <c r="M66" s="2488" t="str">
        <f>IF(ISNA(VLOOKUP($D66,'Jun 11'!$F:$F,1,0)),"No","Yes")</f>
        <v>No</v>
      </c>
      <c r="N66" s="2487" t="str">
        <f>IF(ISNA(VLOOKUP($D66,'Jun 4'!$F:$F,1,0)),"No","Yes")</f>
        <v>No</v>
      </c>
      <c r="O66" s="2486" t="str">
        <f>IF(ISNA(VLOOKUP($D66,'May 28'!$F:$F,1,0)),"No","Yes")</f>
        <v>No</v>
      </c>
      <c r="P66" s="2485" t="str">
        <f>IF(ISNA(VLOOKUP($D66,'May 21'!$F:$F,1,0)),"No","Yes")</f>
        <v>No</v>
      </c>
      <c r="Q66" s="2484" t="str">
        <f>IF(ISNA(VLOOKUP($D66,'May 14'!$F:$F,1,0)),"No","Yes")</f>
        <v>No</v>
      </c>
      <c r="R66" s="2483" t="str">
        <f>IF(ISNA(VLOOKUP($D66,'May 9'!$F:$F,1,0)),"No","Yes")</f>
        <v>No</v>
      </c>
      <c r="S66" s="2482" t="str">
        <f>IF(ISNA(VLOOKUP($D66,'May 2'!$F:$F,1,0)),"No","Yes")</f>
        <v>No</v>
      </c>
      <c r="T66" s="2481" t="str">
        <f>IF(ISNA(VLOOKUP($D66,'Apr 23'!$F:$F,1,0)),"No","Yes")</f>
        <v>No</v>
      </c>
      <c r="U66" s="2480" t="str">
        <f>IF(ISNA(VLOOKUP($D66,'Apr 16'!$F:$F,1,0)),"No","Yes")</f>
        <v>No</v>
      </c>
      <c r="V66" s="2479" t="str">
        <f>IF(ISNA(VLOOKUP($D66,'Apr 9'!$F:$F,1,0)),"No","Yes")</f>
        <v>No</v>
      </c>
      <c r="W66" s="2478" t="str">
        <f>IF(ISNA(VLOOKUP($D66,'Apr 2'!$F:$F,1,0)),"No","Yes")</f>
        <v>No</v>
      </c>
      <c r="X66" s="2477" t="str">
        <f>IF(ISNA(VLOOKUP($D66,'Mar 26'!$F:$F,1,0)),"No","Yes")</f>
        <v>No</v>
      </c>
      <c r="Y66" s="2476" t="str">
        <f>IF(ISNA(VLOOKUP($D66,'Mar 19'!$F:$F,1,0)),"No","Yes")</f>
        <v>No</v>
      </c>
      <c r="Z66" s="2475" t="str">
        <f>IF(ISNA(VLOOKUP($D66,'Mar 12'!$F:$F,1,0)),"No","Yes")</f>
        <v>No</v>
      </c>
      <c r="AA66" s="2474" t="str">
        <f>IF(ISNA(VLOOKUP($D66,'Mar 5'!$F:$F,1,0)),"No","Yes")</f>
        <v>No</v>
      </c>
      <c r="AB66" s="2473" t="str">
        <f>IF(ISNA(VLOOKUP($D66,'Feb 26'!$F:$F,1,0)),"No","Yes")</f>
        <v>No</v>
      </c>
      <c r="AC66" s="2472" t="str">
        <f>IF(ISNA(VLOOKUP($D66,'Feb 26'!$F:$F,1,0)),"No","Yes")</f>
        <v>No</v>
      </c>
      <c r="AD66" s="2471" t="str">
        <f>IF(ISNA(VLOOKUP($D66,'Feb 12'!$F:$F,1,0)),"No","Yes")</f>
        <v>No</v>
      </c>
      <c r="AE66" s="2470" t="str">
        <f>IF(ISNA(VLOOKUP($D66,'Feb 5'!$F:$F,1,0)),"No","Yes")</f>
        <v>No</v>
      </c>
      <c r="AF66" s="2469" t="str">
        <f>IF(ISNA(VLOOKUP($D66,'Jan 29'!$F:$F,1,0)),"No","Yes")</f>
        <v>No</v>
      </c>
      <c r="AG66" s="2468" t="str">
        <f>IF(ISNA(VLOOKUP(D66,'Jan 22'!F:F,1,0)),"No","Yes")</f>
        <v>No</v>
      </c>
      <c r="AH66" s="2467"/>
      <c r="AI66" s="2466"/>
      <c r="AJ66" s="2465"/>
      <c r="AK66" s="2464"/>
      <c r="AL66" s="2463"/>
      <c r="AM66" s="2462"/>
      <c r="AN66" s="2461"/>
      <c r="AO66" s="2460"/>
      <c r="AP66" s="2459"/>
      <c r="AQ66" s="2458"/>
      <c r="AR66" s="2457"/>
      <c r="AS66" s="2456"/>
      <c r="AT66" s="2455"/>
      <c r="AU66" s="2454"/>
      <c r="AV66" s="2453"/>
      <c r="AW66" s="2452"/>
      <c r="AX66" s="2451"/>
      <c r="AY66" s="2450"/>
      <c r="AZ66" s="2449"/>
      <c r="BA66" s="2448"/>
    </row>
    <row r="67" spans="1:53" x14ac:dyDescent="0.25">
      <c r="A67" s="7151"/>
      <c r="B67" s="121" t="s">
        <v>1308</v>
      </c>
      <c r="C67" s="109" t="s">
        <v>1425</v>
      </c>
      <c r="D67" s="109" t="s">
        <v>1428</v>
      </c>
      <c r="E67" s="106"/>
      <c r="F67" s="114"/>
      <c r="G67" s="114"/>
      <c r="H67" s="124" t="str">
        <f>IF(ISNA(VLOOKUP($D67,'Jul 16'!$F:$F,1,0)),"No","Yes")</f>
        <v>No</v>
      </c>
      <c r="I67" s="2537" t="str">
        <f>IF(ISNA(VLOOKUP($D67,'Jul 9'!$F:$F,1,0)),"No","Yes")</f>
        <v>No</v>
      </c>
      <c r="J67" s="2536" t="str">
        <f>IF(ISNA(VLOOKUP($D67,'Jul 2'!$F:$F,1,0)),"No","Yes")</f>
        <v>No</v>
      </c>
      <c r="K67" s="2535" t="str">
        <f>IF(ISNA(VLOOKUP($D67,'Jun 25'!$F:$F,1,0)),"No","Yes")</f>
        <v>No</v>
      </c>
      <c r="L67" s="2534" t="str">
        <f>IF(ISNA(VLOOKUP($D67,'Jun 18'!$F:$F,1,0)),"No","Yes")</f>
        <v>No</v>
      </c>
      <c r="M67" s="2533" t="str">
        <f>IF(ISNA(VLOOKUP($D67,'Jun 11'!$F:$F,1,0)),"No","Yes")</f>
        <v>No</v>
      </c>
      <c r="N67" s="2532" t="str">
        <f>IF(ISNA(VLOOKUP($D67,'Jun 4'!$F:$F,1,0)),"No","Yes")</f>
        <v>No</v>
      </c>
      <c r="O67" s="2531" t="str">
        <f>IF(ISNA(VLOOKUP($D67,'May 28'!$F:$F,1,0)),"No","Yes")</f>
        <v>No</v>
      </c>
      <c r="P67" s="2530" t="str">
        <f>IF(ISNA(VLOOKUP($D67,'May 21'!$F:$F,1,0)),"No","Yes")</f>
        <v>No</v>
      </c>
      <c r="Q67" s="2529" t="str">
        <f>IF(ISNA(VLOOKUP($D67,'May 14'!$F:$F,1,0)),"No","Yes")</f>
        <v>No</v>
      </c>
      <c r="R67" s="2528" t="str">
        <f>IF(ISNA(VLOOKUP($D67,'May 9'!$F:$F,1,0)),"No","Yes")</f>
        <v>No</v>
      </c>
      <c r="S67" s="2527" t="str">
        <f>IF(ISNA(VLOOKUP($D67,'May 2'!$F:$F,1,0)),"No","Yes")</f>
        <v>No</v>
      </c>
      <c r="T67" s="2526" t="str">
        <f>IF(ISNA(VLOOKUP($D67,'Apr 23'!$F:$F,1,0)),"No","Yes")</f>
        <v>No</v>
      </c>
      <c r="U67" s="2525" t="str">
        <f>IF(ISNA(VLOOKUP($D67,'Apr 16'!$F:$F,1,0)),"No","Yes")</f>
        <v>No</v>
      </c>
      <c r="V67" s="2524" t="str">
        <f>IF(ISNA(VLOOKUP($D67,'Apr 9'!$F:$F,1,0)),"No","Yes")</f>
        <v>No</v>
      </c>
      <c r="W67" s="2523" t="str">
        <f>IF(ISNA(VLOOKUP($D67,'Apr 2'!$F:$F,1,0)),"No","Yes")</f>
        <v>No</v>
      </c>
      <c r="X67" s="2522" t="str">
        <f>IF(ISNA(VLOOKUP($D67,'Mar 26'!$F:$F,1,0)),"No","Yes")</f>
        <v>No</v>
      </c>
      <c r="Y67" s="2521" t="str">
        <f>IF(ISNA(VLOOKUP($D67,'Mar 19'!$F:$F,1,0)),"No","Yes")</f>
        <v>No</v>
      </c>
      <c r="Z67" s="2520" t="str">
        <f>IF(ISNA(VLOOKUP($D67,'Mar 12'!$F:$F,1,0)),"No","Yes")</f>
        <v>No</v>
      </c>
      <c r="AA67" s="2519" t="str">
        <f>IF(ISNA(VLOOKUP($D67,'Mar 5'!$F:$F,1,0)),"No","Yes")</f>
        <v>No</v>
      </c>
      <c r="AB67" s="2518" t="str">
        <f>IF(ISNA(VLOOKUP($D67,'Feb 26'!$F:$F,1,0)),"No","Yes")</f>
        <v>No</v>
      </c>
      <c r="AC67" s="2517" t="str">
        <f>IF(ISNA(VLOOKUP($D67,'Feb 26'!$F:$F,1,0)),"No","Yes")</f>
        <v>No</v>
      </c>
      <c r="AD67" s="2516" t="str">
        <f>IF(ISNA(VLOOKUP($D67,'Feb 12'!$F:$F,1,0)),"No","Yes")</f>
        <v>No</v>
      </c>
      <c r="AE67" s="2515" t="str">
        <f>IF(ISNA(VLOOKUP($D67,'Feb 5'!$F:$F,1,0)),"No","Yes")</f>
        <v>No</v>
      </c>
      <c r="AF67" s="2514" t="str">
        <f>IF(ISNA(VLOOKUP($D67,'Jan 29'!$F:$F,1,0)),"No","Yes")</f>
        <v>No</v>
      </c>
      <c r="AG67" s="2513" t="str">
        <f>IF(ISNA(VLOOKUP(D67,'Jan 22'!F:F,1,0)),"No","Yes")</f>
        <v>No</v>
      </c>
      <c r="AH67" s="2512"/>
      <c r="AI67" s="2511"/>
      <c r="AJ67" s="2510"/>
      <c r="AK67" s="2509"/>
      <c r="AL67" s="2508"/>
      <c r="AM67" s="2507"/>
      <c r="AN67" s="2506"/>
      <c r="AO67" s="2505"/>
      <c r="AP67" s="2504"/>
      <c r="AQ67" s="2503"/>
      <c r="AR67" s="2502"/>
      <c r="AS67" s="2501"/>
      <c r="AT67" s="2500"/>
      <c r="AU67" s="2499"/>
      <c r="AV67" s="2498"/>
      <c r="AW67" s="2497"/>
      <c r="AX67" s="2496"/>
      <c r="AY67" s="2495"/>
      <c r="AZ67" s="2494"/>
      <c r="BA67" s="2493"/>
    </row>
    <row r="68" spans="1:53" ht="30" x14ac:dyDescent="0.25">
      <c r="A68" s="7151"/>
      <c r="B68" s="122" t="s">
        <v>1309</v>
      </c>
      <c r="C68" s="109" t="s">
        <v>1425</v>
      </c>
      <c r="D68" s="101" t="s">
        <v>440</v>
      </c>
      <c r="E68" s="106"/>
      <c r="F68" s="114"/>
      <c r="G68" s="114"/>
      <c r="H68" s="124" t="str">
        <f>IF(ISNA(VLOOKUP($D68,'Jul 16'!$F:$F,1,0)),"No","Yes")</f>
        <v>No</v>
      </c>
      <c r="I68" s="2582" t="str">
        <f>IF(ISNA(VLOOKUP($D68,'Jul 9'!$F:$F,1,0)),"No","Yes")</f>
        <v>No</v>
      </c>
      <c r="J68" s="2581" t="str">
        <f>IF(ISNA(VLOOKUP($D68,'Jul 2'!$F:$F,1,0)),"No","Yes")</f>
        <v>No</v>
      </c>
      <c r="K68" s="2580" t="str">
        <f>IF(ISNA(VLOOKUP($D68,'Jun 25'!$F:$F,1,0)),"No","Yes")</f>
        <v>No</v>
      </c>
      <c r="L68" s="2579" t="str">
        <f>IF(ISNA(VLOOKUP($D68,'Jun 18'!$F:$F,1,0)),"No","Yes")</f>
        <v>No</v>
      </c>
      <c r="M68" s="2578" t="str">
        <f>IF(ISNA(VLOOKUP($D68,'Jun 11'!$F:$F,1,0)),"No","Yes")</f>
        <v>No</v>
      </c>
      <c r="N68" s="2577" t="str">
        <f>IF(ISNA(VLOOKUP($D68,'Jun 4'!$F:$F,1,0)),"No","Yes")</f>
        <v>No</v>
      </c>
      <c r="O68" s="2576" t="str">
        <f>IF(ISNA(VLOOKUP($D68,'May 28'!$F:$F,1,0)),"No","Yes")</f>
        <v>No</v>
      </c>
      <c r="P68" s="2575" t="str">
        <f>IF(ISNA(VLOOKUP($D68,'May 21'!$F:$F,1,0)),"No","Yes")</f>
        <v>No</v>
      </c>
      <c r="Q68" s="2574" t="str">
        <f>IF(ISNA(VLOOKUP($D68,'May 14'!$F:$F,1,0)),"No","Yes")</f>
        <v>No</v>
      </c>
      <c r="R68" s="2573" t="str">
        <f>IF(ISNA(VLOOKUP($D68,'May 9'!$F:$F,1,0)),"No","Yes")</f>
        <v>No</v>
      </c>
      <c r="S68" s="2572" t="str">
        <f>IF(ISNA(VLOOKUP($D68,'May 2'!$F:$F,1,0)),"No","Yes")</f>
        <v>No</v>
      </c>
      <c r="T68" s="2571" t="str">
        <f>IF(ISNA(VLOOKUP($D68,'Apr 23'!$F:$F,1,0)),"No","Yes")</f>
        <v>No</v>
      </c>
      <c r="U68" s="2570" t="str">
        <f>IF(ISNA(VLOOKUP($D68,'Apr 16'!$F:$F,1,0)),"No","Yes")</f>
        <v>No</v>
      </c>
      <c r="V68" s="2569" t="str">
        <f>IF(ISNA(VLOOKUP($D68,'Apr 9'!$F:$F,1,0)),"No","Yes")</f>
        <v>No</v>
      </c>
      <c r="W68" s="2568" t="str">
        <f>IF(ISNA(VLOOKUP($D68,'Apr 2'!$F:$F,1,0)),"No","Yes")</f>
        <v>No</v>
      </c>
      <c r="X68" s="2567" t="str">
        <f>IF(ISNA(VLOOKUP($D68,'Mar 26'!$F:$F,1,0)),"No","Yes")</f>
        <v>No</v>
      </c>
      <c r="Y68" s="2566" t="str">
        <f>IF(ISNA(VLOOKUP($D68,'Mar 19'!$F:$F,1,0)),"No","Yes")</f>
        <v>No</v>
      </c>
      <c r="Z68" s="2565" t="str">
        <f>IF(ISNA(VLOOKUP($D68,'Mar 12'!$F:$F,1,0)),"No","Yes")</f>
        <v>No</v>
      </c>
      <c r="AA68" s="2564" t="str">
        <f>IF(ISNA(VLOOKUP($D68,'Mar 5'!$F:$F,1,0)),"No","Yes")</f>
        <v>No</v>
      </c>
      <c r="AB68" s="2563" t="str">
        <f>IF(ISNA(VLOOKUP($D68,'Feb 26'!$F:$F,1,0)),"No","Yes")</f>
        <v>No</v>
      </c>
      <c r="AC68" s="2562" t="str">
        <f>IF(ISNA(VLOOKUP($D68,'Feb 26'!$F:$F,1,0)),"No","Yes")</f>
        <v>No</v>
      </c>
      <c r="AD68" s="2561" t="str">
        <f>IF(ISNA(VLOOKUP($D68,'Feb 12'!$F:$F,1,0)),"No","Yes")</f>
        <v>No</v>
      </c>
      <c r="AE68" s="2560" t="str">
        <f>IF(ISNA(VLOOKUP($D68,'Feb 5'!$F:$F,1,0)),"No","Yes")</f>
        <v>No</v>
      </c>
      <c r="AF68" s="2559" t="str">
        <f>IF(ISNA(VLOOKUP($D68,'Jan 29'!$F:$F,1,0)),"No","Yes")</f>
        <v>No</v>
      </c>
      <c r="AG68" s="2558" t="str">
        <f>IF(ISNA(VLOOKUP(D68,'Jan 22'!F:F,1,0)),"No","Yes")</f>
        <v>No</v>
      </c>
      <c r="AH68" s="2557"/>
      <c r="AI68" s="2556"/>
      <c r="AJ68" s="2555"/>
      <c r="AK68" s="2554"/>
      <c r="AL68" s="2553"/>
      <c r="AM68" s="2552"/>
      <c r="AN68" s="2551"/>
      <c r="AO68" s="2550"/>
      <c r="AP68" s="2549"/>
      <c r="AQ68" s="2548"/>
      <c r="AR68" s="2547"/>
      <c r="AS68" s="2546"/>
      <c r="AT68" s="2545"/>
      <c r="AU68" s="2544"/>
      <c r="AV68" s="2543"/>
      <c r="AW68" s="2542"/>
      <c r="AX68" s="2541"/>
      <c r="AY68" s="2540"/>
      <c r="AZ68" s="2539"/>
      <c r="BA68" s="2538"/>
    </row>
    <row r="69" spans="1:53" x14ac:dyDescent="0.25">
      <c r="A69" s="7151"/>
      <c r="B69" s="101" t="s">
        <v>1310</v>
      </c>
      <c r="C69" s="111" t="s">
        <v>294</v>
      </c>
      <c r="D69" s="101" t="s">
        <v>400</v>
      </c>
      <c r="E69" s="106" t="s">
        <v>401</v>
      </c>
      <c r="F69" s="106" t="s">
        <v>289</v>
      </c>
      <c r="G69" s="106" t="s">
        <v>1019</v>
      </c>
      <c r="H69" s="124" t="str">
        <f>IF(ISNA(VLOOKUP($D69,'Jul 16'!$F:$F,1,0)),"No","Yes")</f>
        <v>Yes</v>
      </c>
      <c r="I69" s="2627" t="str">
        <f>IF(ISNA(VLOOKUP($D69,'Jul 9'!$F:$F,1,0)),"No","Yes")</f>
        <v>Yes</v>
      </c>
      <c r="J69" s="2626" t="str">
        <f>IF(ISNA(VLOOKUP($D69,'Jul 2'!$F:$F,1,0)),"No","Yes")</f>
        <v>Yes</v>
      </c>
      <c r="K69" s="2625" t="str">
        <f>IF(ISNA(VLOOKUP($D69,'Jun 25'!$F:$F,1,0)),"No","Yes")</f>
        <v>Yes</v>
      </c>
      <c r="L69" s="2624" t="str">
        <f>IF(ISNA(VLOOKUP($D69,'Jun 18'!$F:$F,1,0)),"No","Yes")</f>
        <v>Yes</v>
      </c>
      <c r="M69" s="2623" t="str">
        <f>IF(ISNA(VLOOKUP($D69,'Jun 11'!$F:$F,1,0)),"No","Yes")</f>
        <v>Yes</v>
      </c>
      <c r="N69" s="2622" t="str">
        <f>IF(ISNA(VLOOKUP($D69,'Jun 4'!$F:$F,1,0)),"No","Yes")</f>
        <v>Yes</v>
      </c>
      <c r="O69" s="2621" t="str">
        <f>IF(ISNA(VLOOKUP($D69,'May 28'!$F:$F,1,0)),"No","Yes")</f>
        <v>Yes</v>
      </c>
      <c r="P69" s="2620" t="str">
        <f>IF(ISNA(VLOOKUP($D69,'May 21'!$F:$F,1,0)),"No","Yes")</f>
        <v>Yes</v>
      </c>
      <c r="Q69" s="2619" t="str">
        <f>IF(ISNA(VLOOKUP($D69,'May 14'!$F:$F,1,0)),"No","Yes")</f>
        <v>Yes</v>
      </c>
      <c r="R69" s="2618" t="str">
        <f>IF(ISNA(VLOOKUP($D69,'May 9'!$F:$F,1,0)),"No","Yes")</f>
        <v>Yes</v>
      </c>
      <c r="S69" s="2617" t="str">
        <f>IF(ISNA(VLOOKUP($D69,'May 2'!$F:$F,1,0)),"No","Yes")</f>
        <v>Yes</v>
      </c>
      <c r="T69" s="2616" t="str">
        <f>IF(ISNA(VLOOKUP($D69,'Apr 23'!$F:$F,1,0)),"No","Yes")</f>
        <v>Yes</v>
      </c>
      <c r="U69" s="2615" t="str">
        <f>IF(ISNA(VLOOKUP($D69,'Apr 16'!$F:$F,1,0)),"No","Yes")</f>
        <v>Yes</v>
      </c>
      <c r="V69" s="2614" t="str">
        <f>IF(ISNA(VLOOKUP($D69,'Apr 9'!$F:$F,1,0)),"No","Yes")</f>
        <v>Yes</v>
      </c>
      <c r="W69" s="2613" t="str">
        <f>IF(ISNA(VLOOKUP($D69,'Apr 2'!$F:$F,1,0)),"No","Yes")</f>
        <v>Yes</v>
      </c>
      <c r="X69" s="2612" t="str">
        <f>IF(ISNA(VLOOKUP($D69,'Mar 26'!$F:$F,1,0)),"No","Yes")</f>
        <v>Yes</v>
      </c>
      <c r="Y69" s="2611" t="str">
        <f>IF(ISNA(VLOOKUP($D69,'Mar 19'!$F:$F,1,0)),"No","Yes")</f>
        <v>Yes</v>
      </c>
      <c r="Z69" s="2610" t="str">
        <f>IF(ISNA(VLOOKUP($D69,'Mar 12'!$F:$F,1,0)),"No","Yes")</f>
        <v>Yes</v>
      </c>
      <c r="AA69" s="2609" t="str">
        <f>IF(ISNA(VLOOKUP($D69,'Mar 5'!$F:$F,1,0)),"No","Yes")</f>
        <v>Yes</v>
      </c>
      <c r="AB69" s="2608" t="str">
        <f>IF(ISNA(VLOOKUP($D69,'Feb 26'!$F:$F,1,0)),"No","Yes")</f>
        <v>Yes</v>
      </c>
      <c r="AC69" s="2607" t="str">
        <f>IF(ISNA(VLOOKUP($D69,'Feb 26'!$F:$F,1,0)),"No","Yes")</f>
        <v>Yes</v>
      </c>
      <c r="AD69" s="2606" t="str">
        <f>IF(ISNA(VLOOKUP($D69,'Feb 12'!$F:$F,1,0)),"No","Yes")</f>
        <v>Yes</v>
      </c>
      <c r="AE69" s="2605" t="str">
        <f>IF(ISNA(VLOOKUP($D69,'Feb 5'!$F:$F,1,0)),"No","Yes")</f>
        <v>Yes</v>
      </c>
      <c r="AF69" s="2604" t="str">
        <f>IF(ISNA(VLOOKUP($D69,'Jan 29'!$F:$F,1,0)),"No","Yes")</f>
        <v>Yes</v>
      </c>
      <c r="AG69" s="2603" t="str">
        <f>IF(ISNA(VLOOKUP(D69,'Jan 22'!F:F,1,0)),"No","Yes")</f>
        <v>Yes</v>
      </c>
      <c r="AH69" s="2602"/>
      <c r="AI69" s="2601"/>
      <c r="AJ69" s="2600"/>
      <c r="AK69" s="2599"/>
      <c r="AL69" s="2598"/>
      <c r="AM69" s="2597"/>
      <c r="AN69" s="2596"/>
      <c r="AO69" s="2595"/>
      <c r="AP69" s="2594"/>
      <c r="AQ69" s="2593"/>
      <c r="AR69" s="2592"/>
      <c r="AS69" s="2591"/>
      <c r="AT69" s="2590"/>
      <c r="AU69" s="2589"/>
      <c r="AV69" s="2588"/>
      <c r="AW69" s="2587"/>
      <c r="AX69" s="2586"/>
      <c r="AY69" s="2585"/>
      <c r="AZ69" s="2584"/>
      <c r="BA69" s="2583"/>
    </row>
    <row r="70" spans="1:53" x14ac:dyDescent="0.25">
      <c r="A70" s="7151"/>
      <c r="B70" s="102" t="s">
        <v>1311</v>
      </c>
      <c r="C70" s="111" t="s">
        <v>294</v>
      </c>
      <c r="D70" s="111" t="s">
        <v>433</v>
      </c>
      <c r="E70" s="106" t="s">
        <v>434</v>
      </c>
      <c r="F70" s="106" t="s">
        <v>289</v>
      </c>
      <c r="G70" s="106" t="s">
        <v>1019</v>
      </c>
      <c r="H70" s="124" t="str">
        <f>IF(ISNA(VLOOKUP($D70,'Jul 16'!$F:$F,1,0)),"No","Yes")</f>
        <v>Yes</v>
      </c>
      <c r="I70" s="2672" t="str">
        <f>IF(ISNA(VLOOKUP($D70,'Jul 9'!$F:$F,1,0)),"No","Yes")</f>
        <v>Yes</v>
      </c>
      <c r="J70" s="2671" t="str">
        <f>IF(ISNA(VLOOKUP($D70,'Jul 2'!$F:$F,1,0)),"No","Yes")</f>
        <v>Yes</v>
      </c>
      <c r="K70" s="2670" t="str">
        <f>IF(ISNA(VLOOKUP($D70,'Jun 25'!$F:$F,1,0)),"No","Yes")</f>
        <v>Yes</v>
      </c>
      <c r="L70" s="2669" t="str">
        <f>IF(ISNA(VLOOKUP($D70,'Jun 18'!$F:$F,1,0)),"No","Yes")</f>
        <v>Yes</v>
      </c>
      <c r="M70" s="2668" t="str">
        <f>IF(ISNA(VLOOKUP($D70,'Jun 11'!$F:$F,1,0)),"No","Yes")</f>
        <v>Yes</v>
      </c>
      <c r="N70" s="2667" t="str">
        <f>IF(ISNA(VLOOKUP($D70,'Jun 4'!$F:$F,1,0)),"No","Yes")</f>
        <v>Yes</v>
      </c>
      <c r="O70" s="2666" t="str">
        <f>IF(ISNA(VLOOKUP($D70,'May 28'!$F:$F,1,0)),"No","Yes")</f>
        <v>Yes</v>
      </c>
      <c r="P70" s="2665" t="str">
        <f>IF(ISNA(VLOOKUP($D70,'May 21'!$F:$F,1,0)),"No","Yes")</f>
        <v>Yes</v>
      </c>
      <c r="Q70" s="2664" t="str">
        <f>IF(ISNA(VLOOKUP($D70,'May 14'!$F:$F,1,0)),"No","Yes")</f>
        <v>Yes</v>
      </c>
      <c r="R70" s="2663" t="str">
        <f>IF(ISNA(VLOOKUP($D70,'May 9'!$F:$F,1,0)),"No","Yes")</f>
        <v>Yes</v>
      </c>
      <c r="S70" s="2662" t="str">
        <f>IF(ISNA(VLOOKUP($D70,'May 2'!$F:$F,1,0)),"No","Yes")</f>
        <v>Yes</v>
      </c>
      <c r="T70" s="2661" t="str">
        <f>IF(ISNA(VLOOKUP($D70,'Apr 23'!$F:$F,1,0)),"No","Yes")</f>
        <v>Yes</v>
      </c>
      <c r="U70" s="2660" t="str">
        <f>IF(ISNA(VLOOKUP($D70,'Apr 16'!$F:$F,1,0)),"No","Yes")</f>
        <v>Yes</v>
      </c>
      <c r="V70" s="2659" t="str">
        <f>IF(ISNA(VLOOKUP($D70,'Apr 9'!$F:$F,1,0)),"No","Yes")</f>
        <v>Yes</v>
      </c>
      <c r="W70" s="2658" t="str">
        <f>IF(ISNA(VLOOKUP($D70,'Apr 2'!$F:$F,1,0)),"No","Yes")</f>
        <v>Yes</v>
      </c>
      <c r="X70" s="2657" t="str">
        <f>IF(ISNA(VLOOKUP($D70,'Mar 26'!$F:$F,1,0)),"No","Yes")</f>
        <v>Yes</v>
      </c>
      <c r="Y70" s="2656" t="str">
        <f>IF(ISNA(VLOOKUP($D70,'Mar 19'!$F:$F,1,0)),"No","Yes")</f>
        <v>Yes</v>
      </c>
      <c r="Z70" s="2655" t="str">
        <f>IF(ISNA(VLOOKUP($D70,'Mar 12'!$F:$F,1,0)),"No","Yes")</f>
        <v>Yes</v>
      </c>
      <c r="AA70" s="2654" t="str">
        <f>IF(ISNA(VLOOKUP($D70,'Mar 5'!$F:$F,1,0)),"No","Yes")</f>
        <v>Yes</v>
      </c>
      <c r="AB70" s="2653" t="str">
        <f>IF(ISNA(VLOOKUP($D70,'Feb 26'!$F:$F,1,0)),"No","Yes")</f>
        <v>Yes</v>
      </c>
      <c r="AC70" s="2652" t="str">
        <f>IF(ISNA(VLOOKUP($D70,'Feb 26'!$F:$F,1,0)),"No","Yes")</f>
        <v>Yes</v>
      </c>
      <c r="AD70" s="2651" t="str">
        <f>IF(ISNA(VLOOKUP($D70,'Feb 12'!$F:$F,1,0)),"No","Yes")</f>
        <v>Yes</v>
      </c>
      <c r="AE70" s="2650" t="str">
        <f>IF(ISNA(VLOOKUP($D70,'Feb 5'!$F:$F,1,0)),"No","Yes")</f>
        <v>Yes</v>
      </c>
      <c r="AF70" s="2649" t="str">
        <f>IF(ISNA(VLOOKUP($D70,'Jan 29'!$F:$F,1,0)),"No","Yes")</f>
        <v>Yes</v>
      </c>
      <c r="AG70" s="2648" t="str">
        <f>IF(ISNA(VLOOKUP(D70,'Jan 22'!F:F,1,0)),"No","Yes")</f>
        <v>Yes</v>
      </c>
      <c r="AH70" s="2647"/>
      <c r="AI70" s="2646"/>
      <c r="AJ70" s="2645"/>
      <c r="AK70" s="2644"/>
      <c r="AL70" s="2643"/>
      <c r="AM70" s="2642"/>
      <c r="AN70" s="2641"/>
      <c r="AO70" s="2640"/>
      <c r="AP70" s="2639"/>
      <c r="AQ70" s="2638"/>
      <c r="AR70" s="2637"/>
      <c r="AS70" s="2636"/>
      <c r="AT70" s="2635"/>
      <c r="AU70" s="2634"/>
      <c r="AV70" s="2633"/>
      <c r="AW70" s="2632"/>
      <c r="AX70" s="2631"/>
      <c r="AY70" s="2630"/>
      <c r="AZ70" s="2629"/>
      <c r="BA70" s="2628"/>
    </row>
    <row r="71" spans="1:53" x14ac:dyDescent="0.25">
      <c r="A71" s="7151"/>
      <c r="B71" s="122" t="s">
        <v>1312</v>
      </c>
      <c r="C71" s="111" t="s">
        <v>294</v>
      </c>
      <c r="D71" s="111" t="s">
        <v>374</v>
      </c>
      <c r="E71" s="106"/>
      <c r="F71" s="114"/>
      <c r="G71" s="114"/>
      <c r="H71" s="124" t="str">
        <f>IF(ISNA(VLOOKUP($D71,'Jul 16'!$F:$F,1,0)),"No","Yes")</f>
        <v>No</v>
      </c>
      <c r="I71" s="2717" t="str">
        <f>IF(ISNA(VLOOKUP($D71,'Jul 9'!$F:$F,1,0)),"No","Yes")</f>
        <v>No</v>
      </c>
      <c r="J71" s="2716" t="str">
        <f>IF(ISNA(VLOOKUP($D71,'Jul 2'!$F:$F,1,0)),"No","Yes")</f>
        <v>No</v>
      </c>
      <c r="K71" s="2715" t="str">
        <f>IF(ISNA(VLOOKUP($D71,'Jun 25'!$F:$F,1,0)),"No","Yes")</f>
        <v>No</v>
      </c>
      <c r="L71" s="2714" t="str">
        <f>IF(ISNA(VLOOKUP($D71,'Jun 18'!$F:$F,1,0)),"No","Yes")</f>
        <v>No</v>
      </c>
      <c r="M71" s="2713" t="str">
        <f>IF(ISNA(VLOOKUP($D71,'Jun 11'!$F:$F,1,0)),"No","Yes")</f>
        <v>No</v>
      </c>
      <c r="N71" s="2712" t="str">
        <f>IF(ISNA(VLOOKUP($D71,'Jun 4'!$F:$F,1,0)),"No","Yes")</f>
        <v>No</v>
      </c>
      <c r="O71" s="2711" t="str">
        <f>IF(ISNA(VLOOKUP($D71,'May 28'!$F:$F,1,0)),"No","Yes")</f>
        <v>No</v>
      </c>
      <c r="P71" s="2710" t="str">
        <f>IF(ISNA(VLOOKUP($D71,'May 21'!$F:$F,1,0)),"No","Yes")</f>
        <v>No</v>
      </c>
      <c r="Q71" s="2709" t="str">
        <f>IF(ISNA(VLOOKUP($D71,'May 14'!$F:$F,1,0)),"No","Yes")</f>
        <v>No</v>
      </c>
      <c r="R71" s="2708" t="str">
        <f>IF(ISNA(VLOOKUP($D71,'May 9'!$F:$F,1,0)),"No","Yes")</f>
        <v>No</v>
      </c>
      <c r="S71" s="2707" t="str">
        <f>IF(ISNA(VLOOKUP($D71,'May 2'!$F:$F,1,0)),"No","Yes")</f>
        <v>No</v>
      </c>
      <c r="T71" s="2706" t="str">
        <f>IF(ISNA(VLOOKUP($D71,'Apr 23'!$F:$F,1,0)),"No","Yes")</f>
        <v>No</v>
      </c>
      <c r="U71" s="2705" t="str">
        <f>IF(ISNA(VLOOKUP($D71,'Apr 16'!$F:$F,1,0)),"No","Yes")</f>
        <v>No</v>
      </c>
      <c r="V71" s="2704" t="str">
        <f>IF(ISNA(VLOOKUP($D71,'Apr 9'!$F:$F,1,0)),"No","Yes")</f>
        <v>No</v>
      </c>
      <c r="W71" s="2703" t="str">
        <f>IF(ISNA(VLOOKUP($D71,'Apr 2'!$F:$F,1,0)),"No","Yes")</f>
        <v>No</v>
      </c>
      <c r="X71" s="2702" t="str">
        <f>IF(ISNA(VLOOKUP($D71,'Mar 26'!$F:$F,1,0)),"No","Yes")</f>
        <v>No</v>
      </c>
      <c r="Y71" s="2701" t="str">
        <f>IF(ISNA(VLOOKUP($D71,'Mar 19'!$F:$F,1,0)),"No","Yes")</f>
        <v>No</v>
      </c>
      <c r="Z71" s="2700" t="str">
        <f>IF(ISNA(VLOOKUP($D71,'Mar 12'!$F:$F,1,0)),"No","Yes")</f>
        <v>No</v>
      </c>
      <c r="AA71" s="2699" t="str">
        <f>IF(ISNA(VLOOKUP($D71,'Mar 5'!$F:$F,1,0)),"No","Yes")</f>
        <v>No</v>
      </c>
      <c r="AB71" s="2698" t="str">
        <f>IF(ISNA(VLOOKUP($D71,'Feb 26'!$F:$F,1,0)),"No","Yes")</f>
        <v>No</v>
      </c>
      <c r="AC71" s="2697" t="str">
        <f>IF(ISNA(VLOOKUP($D71,'Feb 26'!$F:$F,1,0)),"No","Yes")</f>
        <v>No</v>
      </c>
      <c r="AD71" s="2696" t="str">
        <f>IF(ISNA(VLOOKUP($D71,'Feb 12'!$F:$F,1,0)),"No","Yes")</f>
        <v>No</v>
      </c>
      <c r="AE71" s="2695" t="str">
        <f>IF(ISNA(VLOOKUP($D71,'Feb 5'!$F:$F,1,0)),"No","Yes")</f>
        <v>No</v>
      </c>
      <c r="AF71" s="2694" t="str">
        <f>IF(ISNA(VLOOKUP($D71,'Jan 29'!$F:$F,1,0)),"No","Yes")</f>
        <v>No</v>
      </c>
      <c r="AG71" s="2693" t="str">
        <f>IF(ISNA(VLOOKUP(D71,'Jan 22'!F:F,1,0)),"No","Yes")</f>
        <v>No</v>
      </c>
      <c r="AH71" s="2692"/>
      <c r="AI71" s="2691"/>
      <c r="AJ71" s="2690"/>
      <c r="AK71" s="2689"/>
      <c r="AL71" s="2688"/>
      <c r="AM71" s="2687"/>
      <c r="AN71" s="2686"/>
      <c r="AO71" s="2685"/>
      <c r="AP71" s="2684"/>
      <c r="AQ71" s="2683"/>
      <c r="AR71" s="2682"/>
      <c r="AS71" s="2681"/>
      <c r="AT71" s="2680"/>
      <c r="AU71" s="2679"/>
      <c r="AV71" s="2678"/>
      <c r="AW71" s="2677"/>
      <c r="AX71" s="2676"/>
      <c r="AY71" s="2675"/>
      <c r="AZ71" s="2674"/>
      <c r="BA71" s="2673"/>
    </row>
    <row r="72" spans="1:53" x14ac:dyDescent="0.25">
      <c r="A72" s="7151"/>
      <c r="B72" s="102" t="s">
        <v>1313</v>
      </c>
      <c r="C72" s="111" t="s">
        <v>294</v>
      </c>
      <c r="D72" s="111" t="s">
        <v>298</v>
      </c>
      <c r="E72" s="106" t="s">
        <v>299</v>
      </c>
      <c r="F72" s="106" t="s">
        <v>289</v>
      </c>
      <c r="G72" s="106" t="s">
        <v>1019</v>
      </c>
      <c r="H72" s="124" t="str">
        <f>IF(ISNA(VLOOKUP($D72,'Jul 16'!$F:$F,1,0)),"No","Yes")</f>
        <v>No</v>
      </c>
      <c r="I72" s="2762" t="str">
        <f>IF(ISNA(VLOOKUP($D72,'Jul 9'!$F:$F,1,0)),"No","Yes")</f>
        <v>No</v>
      </c>
      <c r="J72" s="2761" t="str">
        <f>IF(ISNA(VLOOKUP($D72,'Jul 2'!$F:$F,1,0)),"No","Yes")</f>
        <v>No</v>
      </c>
      <c r="K72" s="2760" t="str">
        <f>IF(ISNA(VLOOKUP($D72,'Jun 25'!$F:$F,1,0)),"No","Yes")</f>
        <v>No</v>
      </c>
      <c r="L72" s="2759" t="str">
        <f>IF(ISNA(VLOOKUP($D72,'Jun 18'!$F:$F,1,0)),"No","Yes")</f>
        <v>No</v>
      </c>
      <c r="M72" s="2758" t="str">
        <f>IF(ISNA(VLOOKUP($D72,'Jun 11'!$F:$F,1,0)),"No","Yes")</f>
        <v>No</v>
      </c>
      <c r="N72" s="2757" t="str">
        <f>IF(ISNA(VLOOKUP($D72,'Jun 4'!$F:$F,1,0)),"No","Yes")</f>
        <v>No</v>
      </c>
      <c r="O72" s="2756" t="str">
        <f>IF(ISNA(VLOOKUP($D72,'May 28'!$F:$F,1,0)),"No","Yes")</f>
        <v>No</v>
      </c>
      <c r="P72" s="2755" t="str">
        <f>IF(ISNA(VLOOKUP($D72,'May 21'!$F:$F,1,0)),"No","Yes")</f>
        <v>No</v>
      </c>
      <c r="Q72" s="2754" t="str">
        <f>IF(ISNA(VLOOKUP($D72,'May 14'!$F:$F,1,0)),"No","Yes")</f>
        <v>No</v>
      </c>
      <c r="R72" s="2753" t="str">
        <f>IF(ISNA(VLOOKUP($D72,'May 9'!$F:$F,1,0)),"No","Yes")</f>
        <v>No</v>
      </c>
      <c r="S72" s="2752" t="str">
        <f>IF(ISNA(VLOOKUP($D72,'May 2'!$F:$F,1,0)),"No","Yes")</f>
        <v>No</v>
      </c>
      <c r="T72" s="2751" t="str">
        <f>IF(ISNA(VLOOKUP($D72,'Apr 23'!$F:$F,1,0)),"No","Yes")</f>
        <v>No</v>
      </c>
      <c r="U72" s="2750" t="str">
        <f>IF(ISNA(VLOOKUP($D72,'Apr 16'!$F:$F,1,0)),"No","Yes")</f>
        <v>No</v>
      </c>
      <c r="V72" s="2749" t="str">
        <f>IF(ISNA(VLOOKUP($D72,'Apr 9'!$F:$F,1,0)),"No","Yes")</f>
        <v>No</v>
      </c>
      <c r="W72" s="2748" t="str">
        <f>IF(ISNA(VLOOKUP($D72,'Apr 2'!$F:$F,1,0)),"No","Yes")</f>
        <v>No</v>
      </c>
      <c r="X72" s="2747" t="str">
        <f>IF(ISNA(VLOOKUP($D72,'Mar 26'!$F:$F,1,0)),"No","Yes")</f>
        <v>Yes</v>
      </c>
      <c r="Y72" s="2746" t="str">
        <f>IF(ISNA(VLOOKUP($D72,'Mar 19'!$F:$F,1,0)),"No","Yes")</f>
        <v>Yes</v>
      </c>
      <c r="Z72" s="2745" t="str">
        <f>IF(ISNA(VLOOKUP($D72,'Mar 12'!$F:$F,1,0)),"No","Yes")</f>
        <v>Yes</v>
      </c>
      <c r="AA72" s="2744" t="str">
        <f>IF(ISNA(VLOOKUP($D72,'Mar 5'!$F:$F,1,0)),"No","Yes")</f>
        <v>Yes</v>
      </c>
      <c r="AB72" s="2743" t="str">
        <f>IF(ISNA(VLOOKUP($D72,'Feb 26'!$F:$F,1,0)),"No","Yes")</f>
        <v>Yes</v>
      </c>
      <c r="AC72" s="2742" t="str">
        <f>IF(ISNA(VLOOKUP($D72,'Feb 26'!$F:$F,1,0)),"No","Yes")</f>
        <v>Yes</v>
      </c>
      <c r="AD72" s="2741" t="str">
        <f>IF(ISNA(VLOOKUP($D72,'Feb 12'!$F:$F,1,0)),"No","Yes")</f>
        <v>Yes</v>
      </c>
      <c r="AE72" s="2740" t="str">
        <f>IF(ISNA(VLOOKUP($D72,'Feb 5'!$F:$F,1,0)),"No","Yes")</f>
        <v>Yes</v>
      </c>
      <c r="AF72" s="2739" t="str">
        <f>IF(ISNA(VLOOKUP($D72,'Jan 29'!$F:$F,1,0)),"No","Yes")</f>
        <v>Yes</v>
      </c>
      <c r="AG72" s="2738" t="str">
        <f>IF(ISNA(VLOOKUP(D72,'Jan 22'!F:F,1,0)),"No","Yes")</f>
        <v>Yes</v>
      </c>
      <c r="AH72" s="2737"/>
      <c r="AI72" s="2736"/>
      <c r="AJ72" s="2735"/>
      <c r="AK72" s="2734"/>
      <c r="AL72" s="2733"/>
      <c r="AM72" s="2732"/>
      <c r="AN72" s="2731"/>
      <c r="AO72" s="2730"/>
      <c r="AP72" s="2729"/>
      <c r="AQ72" s="2728"/>
      <c r="AR72" s="2727"/>
      <c r="AS72" s="2726"/>
      <c r="AT72" s="2725"/>
      <c r="AU72" s="2724"/>
      <c r="AV72" s="2723"/>
      <c r="AW72" s="2722"/>
      <c r="AX72" s="2721"/>
      <c r="AY72" s="2720"/>
      <c r="AZ72" s="2719"/>
      <c r="BA72" s="2718"/>
    </row>
    <row r="73" spans="1:53" x14ac:dyDescent="0.25">
      <c r="A73" s="7151"/>
      <c r="B73" s="102" t="s">
        <v>1314</v>
      </c>
      <c r="C73" s="111" t="s">
        <v>294</v>
      </c>
      <c r="D73" s="111" t="s">
        <v>303</v>
      </c>
      <c r="E73" s="120" t="s">
        <v>304</v>
      </c>
      <c r="F73" s="120" t="s">
        <v>289</v>
      </c>
      <c r="G73" s="120" t="s">
        <v>938</v>
      </c>
      <c r="H73" s="124" t="str">
        <f>IF(ISNA(VLOOKUP($D73,'Jul 16'!$F:$F,1,0)),"No","Yes")</f>
        <v>No</v>
      </c>
      <c r="I73" s="2807" t="str">
        <f>IF(ISNA(VLOOKUP($D73,'Jul 9'!$F:$F,1,0)),"No","Yes")</f>
        <v>No</v>
      </c>
      <c r="J73" s="2806" t="str">
        <f>IF(ISNA(VLOOKUP($D73,'Jul 2'!$F:$F,1,0)),"No","Yes")</f>
        <v>No</v>
      </c>
      <c r="K73" s="2805" t="str">
        <f>IF(ISNA(VLOOKUP($D73,'Jun 25'!$F:$F,1,0)),"No","Yes")</f>
        <v>No</v>
      </c>
      <c r="L73" s="2804" t="str">
        <f>IF(ISNA(VLOOKUP($D73,'Jun 18'!$F:$F,1,0)),"No","Yes")</f>
        <v>No</v>
      </c>
      <c r="M73" s="2803" t="str">
        <f>IF(ISNA(VLOOKUP($D73,'Jun 11'!$F:$F,1,0)),"No","Yes")</f>
        <v>No</v>
      </c>
      <c r="N73" s="2802" t="str">
        <f>IF(ISNA(VLOOKUP($D73,'Jun 4'!$F:$F,1,0)),"No","Yes")</f>
        <v>No</v>
      </c>
      <c r="O73" s="2801" t="str">
        <f>IF(ISNA(VLOOKUP($D73,'May 28'!$F:$F,1,0)),"No","Yes")</f>
        <v>No</v>
      </c>
      <c r="P73" s="2800" t="str">
        <f>IF(ISNA(VLOOKUP($D73,'May 21'!$F:$F,1,0)),"No","Yes")</f>
        <v>No</v>
      </c>
      <c r="Q73" s="2799" t="str">
        <f>IF(ISNA(VLOOKUP($D73,'May 14'!$F:$F,1,0)),"No","Yes")</f>
        <v>No</v>
      </c>
      <c r="R73" s="2798" t="str">
        <f>IF(ISNA(VLOOKUP($D73,'May 9'!$F:$F,1,0)),"No","Yes")</f>
        <v>No</v>
      </c>
      <c r="S73" s="2797" t="str">
        <f>IF(ISNA(VLOOKUP($D73,'May 2'!$F:$F,1,0)),"No","Yes")</f>
        <v>No</v>
      </c>
      <c r="T73" s="2796" t="str">
        <f>IF(ISNA(VLOOKUP($D73,'Apr 23'!$F:$F,1,0)),"No","Yes")</f>
        <v>No</v>
      </c>
      <c r="U73" s="2795" t="str">
        <f>IF(ISNA(VLOOKUP($D73,'Apr 16'!$F:$F,1,0)),"No","Yes")</f>
        <v>No</v>
      </c>
      <c r="V73" s="2794" t="str">
        <f>IF(ISNA(VLOOKUP($D73,'Apr 9'!$F:$F,1,0)),"No","Yes")</f>
        <v>No</v>
      </c>
      <c r="W73" s="2793" t="str">
        <f>IF(ISNA(VLOOKUP($D73,'Apr 2'!$F:$F,1,0)),"No","Yes")</f>
        <v>No</v>
      </c>
      <c r="X73" s="2792" t="str">
        <f>IF(ISNA(VLOOKUP($D73,'Mar 26'!$F:$F,1,0)),"No","Yes")</f>
        <v>No</v>
      </c>
      <c r="Y73" s="2791" t="str">
        <f>IF(ISNA(VLOOKUP($D73,'Mar 19'!$F:$F,1,0)),"No","Yes")</f>
        <v>No</v>
      </c>
      <c r="Z73" s="2790" t="str">
        <f>IF(ISNA(VLOOKUP($D73,'Mar 12'!$F:$F,1,0)),"No","Yes")</f>
        <v>No</v>
      </c>
      <c r="AA73" s="2789" t="str">
        <f>IF(ISNA(VLOOKUP($D73,'Mar 5'!$F:$F,1,0)),"No","Yes")</f>
        <v>No</v>
      </c>
      <c r="AB73" s="2788" t="str">
        <f>IF(ISNA(VLOOKUP($D73,'Feb 26'!$F:$F,1,0)),"No","Yes")</f>
        <v>No</v>
      </c>
      <c r="AC73" s="2787" t="str">
        <f>IF(ISNA(VLOOKUP($D73,'Feb 26'!$F:$F,1,0)),"No","Yes")</f>
        <v>No</v>
      </c>
      <c r="AD73" s="2786" t="str">
        <f>IF(ISNA(VLOOKUP($D73,'Feb 12'!$F:$F,1,0)),"No","Yes")</f>
        <v>Yes</v>
      </c>
      <c r="AE73" s="2785" t="str">
        <f>IF(ISNA(VLOOKUP($D73,'Feb 5'!$F:$F,1,0)),"No","Yes")</f>
        <v>No</v>
      </c>
      <c r="AF73" s="2784" t="str">
        <f>IF(ISNA(VLOOKUP($D73,'Jan 29'!$F:$F,1,0)),"No","Yes")</f>
        <v>Yes</v>
      </c>
      <c r="AG73" s="2783" t="str">
        <f>IF(ISNA(VLOOKUP(D73,'Jan 22'!F:F,1,0)),"No","Yes")</f>
        <v>Yes</v>
      </c>
      <c r="AH73" s="2782"/>
      <c r="AI73" s="2781"/>
      <c r="AJ73" s="2780"/>
      <c r="AK73" s="2779"/>
      <c r="AL73" s="2778"/>
      <c r="AM73" s="2777"/>
      <c r="AN73" s="2776"/>
      <c r="AO73" s="2775"/>
      <c r="AP73" s="2774"/>
      <c r="AQ73" s="2773"/>
      <c r="AR73" s="2772"/>
      <c r="AS73" s="2771"/>
      <c r="AT73" s="2770"/>
      <c r="AU73" s="2769"/>
      <c r="AV73" s="2768"/>
      <c r="AW73" s="2767"/>
      <c r="AX73" s="2766"/>
      <c r="AY73" s="2765"/>
      <c r="AZ73" s="2764"/>
      <c r="BA73" s="2763"/>
    </row>
    <row r="74" spans="1:53" x14ac:dyDescent="0.25">
      <c r="A74" s="7151"/>
      <c r="B74" s="103" t="s">
        <v>1315</v>
      </c>
      <c r="C74" s="109" t="s">
        <v>294</v>
      </c>
      <c r="D74" s="144" t="s">
        <v>540</v>
      </c>
      <c r="E74" s="106" t="s">
        <v>541</v>
      </c>
      <c r="F74" s="106" t="s">
        <v>289</v>
      </c>
      <c r="G74" s="106" t="s">
        <v>1019</v>
      </c>
      <c r="H74" s="124" t="str">
        <f>IF(ISNA(VLOOKUP($D74,'Jul 16'!$F:$F,1,0)),"No","Yes")</f>
        <v>Yes</v>
      </c>
      <c r="I74" s="2852" t="str">
        <f>IF(ISNA(VLOOKUP($D74,'Jul 9'!$F:$F,1,0)),"No","Yes")</f>
        <v>Yes</v>
      </c>
      <c r="J74" s="2851" t="str">
        <f>IF(ISNA(VLOOKUP($D74,'Jul 2'!$F:$F,1,0)),"No","Yes")</f>
        <v>Yes</v>
      </c>
      <c r="K74" s="2850" t="str">
        <f>IF(ISNA(VLOOKUP($D74,'Jun 25'!$F:$F,1,0)),"No","Yes")</f>
        <v>Yes</v>
      </c>
      <c r="L74" s="2849" t="str">
        <f>IF(ISNA(VLOOKUP($D74,'Jun 18'!$F:$F,1,0)),"No","Yes")</f>
        <v>Yes</v>
      </c>
      <c r="M74" s="2848" t="str">
        <f>IF(ISNA(VLOOKUP($D74,'Jun 11'!$F:$F,1,0)),"No","Yes")</f>
        <v>Yes</v>
      </c>
      <c r="N74" s="2847" t="str">
        <f>IF(ISNA(VLOOKUP($D74,'Jun 4'!$F:$F,1,0)),"No","Yes")</f>
        <v>Yes</v>
      </c>
      <c r="O74" s="2846" t="str">
        <f>IF(ISNA(VLOOKUP($D74,'May 28'!$F:$F,1,0)),"No","Yes")</f>
        <v>Yes</v>
      </c>
      <c r="P74" s="2845" t="str">
        <f>IF(ISNA(VLOOKUP($D74,'May 21'!$F:$F,1,0)),"No","Yes")</f>
        <v>Yes</v>
      </c>
      <c r="Q74" s="2844" t="str">
        <f>IF(ISNA(VLOOKUP($D74,'May 14'!$F:$F,1,0)),"No","Yes")</f>
        <v>Yes</v>
      </c>
      <c r="R74" s="2843" t="str">
        <f>IF(ISNA(VLOOKUP($D74,'May 9'!$F:$F,1,0)),"No","Yes")</f>
        <v>Yes</v>
      </c>
      <c r="S74" s="2842" t="str">
        <f>IF(ISNA(VLOOKUP($D74,'May 2'!$F:$F,1,0)),"No","Yes")</f>
        <v>Yes</v>
      </c>
      <c r="T74" s="2841" t="str">
        <f>IF(ISNA(VLOOKUP($D74,'Apr 23'!$F:$F,1,0)),"No","Yes")</f>
        <v>Yes</v>
      </c>
      <c r="U74" s="2840" t="str">
        <f>IF(ISNA(VLOOKUP($D74,'Apr 16'!$F:$F,1,0)),"No","Yes")</f>
        <v>Yes</v>
      </c>
      <c r="V74" s="2839" t="str">
        <f>IF(ISNA(VLOOKUP($D74,'Apr 9'!$F:$F,1,0)),"No","Yes")</f>
        <v>Yes</v>
      </c>
      <c r="W74" s="2838" t="str">
        <f>IF(ISNA(VLOOKUP($D74,'Apr 2'!$F:$F,1,0)),"No","Yes")</f>
        <v>Yes</v>
      </c>
      <c r="X74" s="2837" t="str">
        <f>IF(ISNA(VLOOKUP($D74,'Mar 26'!$F:$F,1,0)),"No","Yes")</f>
        <v>Yes</v>
      </c>
      <c r="Y74" s="2836" t="str">
        <f>IF(ISNA(VLOOKUP($D74,'Mar 19'!$F:$F,1,0)),"No","Yes")</f>
        <v>Yes</v>
      </c>
      <c r="Z74" s="2835" t="str">
        <f>IF(ISNA(VLOOKUP($D74,'Mar 12'!$F:$F,1,0)),"No","Yes")</f>
        <v>Yes</v>
      </c>
      <c r="AA74" s="2834" t="str">
        <f>IF(ISNA(VLOOKUP($D74,'Mar 5'!$F:$F,1,0)),"No","Yes")</f>
        <v>Yes</v>
      </c>
      <c r="AB74" s="2833" t="str">
        <f>IF(ISNA(VLOOKUP($D74,'Feb 26'!$F:$F,1,0)),"No","Yes")</f>
        <v>Yes</v>
      </c>
      <c r="AC74" s="2832" t="str">
        <f>IF(ISNA(VLOOKUP($D74,'Feb 26'!$F:$F,1,0)),"No","Yes")</f>
        <v>Yes</v>
      </c>
      <c r="AD74" s="2831" t="str">
        <f>IF(ISNA(VLOOKUP($D74,'Feb 12'!$F:$F,1,0)),"No","Yes")</f>
        <v>Yes</v>
      </c>
      <c r="AE74" s="2830" t="str">
        <f>IF(ISNA(VLOOKUP($D74,'Feb 5'!$F:$F,1,0)),"No","Yes")</f>
        <v>Yes</v>
      </c>
      <c r="AF74" s="2829" t="str">
        <f>IF(ISNA(VLOOKUP($D74,'Jan 29'!$F:$F,1,0)),"No","Yes")</f>
        <v>Yes</v>
      </c>
      <c r="AG74" s="2828" t="str">
        <f>IF(ISNA(VLOOKUP(D74,'Jan 22'!F:F,1,0)),"No","Yes")</f>
        <v>Yes</v>
      </c>
      <c r="AH74" s="2827"/>
      <c r="AI74" s="2826"/>
      <c r="AJ74" s="2825"/>
      <c r="AK74" s="2824"/>
      <c r="AL74" s="2823"/>
      <c r="AM74" s="2822"/>
      <c r="AN74" s="2821"/>
      <c r="AO74" s="2820"/>
      <c r="AP74" s="2819"/>
      <c r="AQ74" s="2818"/>
      <c r="AR74" s="2817"/>
      <c r="AS74" s="2816"/>
      <c r="AT74" s="2815"/>
      <c r="AU74" s="2814"/>
      <c r="AV74" s="2813"/>
      <c r="AW74" s="2812"/>
      <c r="AX74" s="2811"/>
      <c r="AY74" s="2810"/>
      <c r="AZ74" s="2809"/>
      <c r="BA74" s="2808"/>
    </row>
    <row r="75" spans="1:53" x14ac:dyDescent="0.25">
      <c r="A75" s="7151"/>
      <c r="B75" s="102" t="s">
        <v>1316</v>
      </c>
      <c r="C75" s="111" t="s">
        <v>294</v>
      </c>
      <c r="D75" s="111" t="s">
        <v>379</v>
      </c>
      <c r="E75" s="120" t="s">
        <v>380</v>
      </c>
      <c r="F75" s="120" t="s">
        <v>289</v>
      </c>
      <c r="G75" s="120" t="s">
        <v>666</v>
      </c>
      <c r="H75" s="124" t="str">
        <f>IF(ISNA(VLOOKUP($D75,'Jul 16'!$F:$F,1,0)),"No","Yes")</f>
        <v>No</v>
      </c>
      <c r="I75" s="2897" t="str">
        <f>IF(ISNA(VLOOKUP($D75,'Jul 9'!$F:$F,1,0)),"No","Yes")</f>
        <v>No</v>
      </c>
      <c r="J75" s="2896" t="str">
        <f>IF(ISNA(VLOOKUP($D75,'Jul 2'!$F:$F,1,0)),"No","Yes")</f>
        <v>No</v>
      </c>
      <c r="K75" s="2895" t="str">
        <f>IF(ISNA(VLOOKUP($D75,'Jun 25'!$F:$F,1,0)),"No","Yes")</f>
        <v>No</v>
      </c>
      <c r="L75" s="2894" t="str">
        <f>IF(ISNA(VLOOKUP($D75,'Jun 18'!$F:$F,1,0)),"No","Yes")</f>
        <v>No</v>
      </c>
      <c r="M75" s="2893" t="str">
        <f>IF(ISNA(VLOOKUP($D75,'Jun 11'!$F:$F,1,0)),"No","Yes")</f>
        <v>No</v>
      </c>
      <c r="N75" s="2892" t="str">
        <f>IF(ISNA(VLOOKUP($D75,'Jun 4'!$F:$F,1,0)),"No","Yes")</f>
        <v>No</v>
      </c>
      <c r="O75" s="2891" t="str">
        <f>IF(ISNA(VLOOKUP($D75,'May 28'!$F:$F,1,0)),"No","Yes")</f>
        <v>No</v>
      </c>
      <c r="P75" s="2890" t="str">
        <f>IF(ISNA(VLOOKUP($D75,'May 21'!$F:$F,1,0)),"No","Yes")</f>
        <v>No</v>
      </c>
      <c r="Q75" s="2889" t="str">
        <f>IF(ISNA(VLOOKUP($D75,'May 14'!$F:$F,1,0)),"No","Yes")</f>
        <v>No</v>
      </c>
      <c r="R75" s="2888" t="str">
        <f>IF(ISNA(VLOOKUP($D75,'May 9'!$F:$F,1,0)),"No","Yes")</f>
        <v>No</v>
      </c>
      <c r="S75" s="2887" t="str">
        <f>IF(ISNA(VLOOKUP($D75,'May 2'!$F:$F,1,0)),"No","Yes")</f>
        <v>Yes</v>
      </c>
      <c r="T75" s="2886" t="str">
        <f>IF(ISNA(VLOOKUP($D75,'Apr 23'!$F:$F,1,0)),"No","Yes")</f>
        <v>No</v>
      </c>
      <c r="U75" s="2885" t="str">
        <f>IF(ISNA(VLOOKUP($D75,'Apr 16'!$F:$F,1,0)),"No","Yes")</f>
        <v>No</v>
      </c>
      <c r="V75" s="2884" t="str">
        <f>IF(ISNA(VLOOKUP($D75,'Apr 9'!$F:$F,1,0)),"No","Yes")</f>
        <v>Yes</v>
      </c>
      <c r="W75" s="2883" t="str">
        <f>IF(ISNA(VLOOKUP($D75,'Apr 2'!$F:$F,1,0)),"No","Yes")</f>
        <v>Yes</v>
      </c>
      <c r="X75" s="2882" t="str">
        <f>IF(ISNA(VLOOKUP($D75,'Mar 26'!$F:$F,1,0)),"No","Yes")</f>
        <v>Yes</v>
      </c>
      <c r="Y75" s="2881" t="str">
        <f>IF(ISNA(VLOOKUP($D75,'Mar 19'!$F:$F,1,0)),"No","Yes")</f>
        <v>Yes</v>
      </c>
      <c r="Z75" s="2880" t="str">
        <f>IF(ISNA(VLOOKUP($D75,'Mar 12'!$F:$F,1,0)),"No","Yes")</f>
        <v>Yes</v>
      </c>
      <c r="AA75" s="2879" t="str">
        <f>IF(ISNA(VLOOKUP($D75,'Mar 5'!$F:$F,1,0)),"No","Yes")</f>
        <v>Yes</v>
      </c>
      <c r="AB75" s="2878" t="str">
        <f>IF(ISNA(VLOOKUP($D75,'Feb 26'!$F:$F,1,0)),"No","Yes")</f>
        <v>Yes</v>
      </c>
      <c r="AC75" s="2877" t="str">
        <f>IF(ISNA(VLOOKUP($D75,'Feb 26'!$F:$F,1,0)),"No","Yes")</f>
        <v>Yes</v>
      </c>
      <c r="AD75" s="2876" t="str">
        <f>IF(ISNA(VLOOKUP($D75,'Feb 12'!$F:$F,1,0)),"No","Yes")</f>
        <v>Yes</v>
      </c>
      <c r="AE75" s="2875" t="str">
        <f>IF(ISNA(VLOOKUP($D75,'Feb 5'!$F:$F,1,0)),"No","Yes")</f>
        <v>Yes</v>
      </c>
      <c r="AF75" s="2874" t="str">
        <f>IF(ISNA(VLOOKUP($D75,'Jan 29'!$F:$F,1,0)),"No","Yes")</f>
        <v>Yes</v>
      </c>
      <c r="AG75" s="2873" t="str">
        <f>IF(ISNA(VLOOKUP(D75,'Jan 22'!F:F,1,0)),"No","Yes")</f>
        <v>Yes</v>
      </c>
      <c r="AH75" s="2872"/>
      <c r="AI75" s="2871"/>
      <c r="AJ75" s="2870"/>
      <c r="AK75" s="2869"/>
      <c r="AL75" s="2868"/>
      <c r="AM75" s="2867"/>
      <c r="AN75" s="2866"/>
      <c r="AO75" s="2865"/>
      <c r="AP75" s="2864"/>
      <c r="AQ75" s="2863"/>
      <c r="AR75" s="2862"/>
      <c r="AS75" s="2861"/>
      <c r="AT75" s="2860"/>
      <c r="AU75" s="2859"/>
      <c r="AV75" s="2858"/>
      <c r="AW75" s="2857"/>
      <c r="AX75" s="2856"/>
      <c r="AY75" s="2855"/>
      <c r="AZ75" s="2854"/>
      <c r="BA75" s="2853"/>
    </row>
    <row r="76" spans="1:53" x14ac:dyDescent="0.25">
      <c r="A76" s="7151"/>
      <c r="B76" s="102" t="s">
        <v>1317</v>
      </c>
      <c r="C76" s="111" t="s">
        <v>294</v>
      </c>
      <c r="D76" s="111" t="s">
        <v>391</v>
      </c>
      <c r="E76" s="106" t="s">
        <v>392</v>
      </c>
      <c r="F76" s="106" t="s">
        <v>289</v>
      </c>
      <c r="G76" s="106" t="s">
        <v>1019</v>
      </c>
      <c r="H76" s="124" t="str">
        <f>IF(ISNA(VLOOKUP($D76,'Jul 16'!$F:$F,1,0)),"No","Yes")</f>
        <v>Yes</v>
      </c>
      <c r="I76" s="2942" t="str">
        <f>IF(ISNA(VLOOKUP($D76,'Jul 9'!$F:$F,1,0)),"No","Yes")</f>
        <v>Yes</v>
      </c>
      <c r="J76" s="2941" t="str">
        <f>IF(ISNA(VLOOKUP($D76,'Jul 2'!$F:$F,1,0)),"No","Yes")</f>
        <v>Yes</v>
      </c>
      <c r="K76" s="2940" t="str">
        <f>IF(ISNA(VLOOKUP($D76,'Jun 25'!$F:$F,1,0)),"No","Yes")</f>
        <v>Yes</v>
      </c>
      <c r="L76" s="2939" t="str">
        <f>IF(ISNA(VLOOKUP($D76,'Jun 18'!$F:$F,1,0)),"No","Yes")</f>
        <v>Yes</v>
      </c>
      <c r="M76" s="2938" t="str">
        <f>IF(ISNA(VLOOKUP($D76,'Jun 11'!$F:$F,1,0)),"No","Yes")</f>
        <v>Yes</v>
      </c>
      <c r="N76" s="2937" t="str">
        <f>IF(ISNA(VLOOKUP($D76,'Jun 4'!$F:$F,1,0)),"No","Yes")</f>
        <v>Yes</v>
      </c>
      <c r="O76" s="2936" t="str">
        <f>IF(ISNA(VLOOKUP($D76,'May 28'!$F:$F,1,0)),"No","Yes")</f>
        <v>Yes</v>
      </c>
      <c r="P76" s="2935" t="str">
        <f>IF(ISNA(VLOOKUP($D76,'May 21'!$F:$F,1,0)),"No","Yes")</f>
        <v>Yes</v>
      </c>
      <c r="Q76" s="2934" t="str">
        <f>IF(ISNA(VLOOKUP($D76,'May 14'!$F:$F,1,0)),"No","Yes")</f>
        <v>Yes</v>
      </c>
      <c r="R76" s="2933" t="str">
        <f>IF(ISNA(VLOOKUP($D76,'May 9'!$F:$F,1,0)),"No","Yes")</f>
        <v>Yes</v>
      </c>
      <c r="S76" s="2932" t="str">
        <f>IF(ISNA(VLOOKUP($D76,'May 2'!$F:$F,1,0)),"No","Yes")</f>
        <v>Yes</v>
      </c>
      <c r="T76" s="2931" t="str">
        <f>IF(ISNA(VLOOKUP($D76,'Apr 23'!$F:$F,1,0)),"No","Yes")</f>
        <v>Yes</v>
      </c>
      <c r="U76" s="2930" t="str">
        <f>IF(ISNA(VLOOKUP($D76,'Apr 16'!$F:$F,1,0)),"No","Yes")</f>
        <v>Yes</v>
      </c>
      <c r="V76" s="2929" t="str">
        <f>IF(ISNA(VLOOKUP($D76,'Apr 9'!$F:$F,1,0)),"No","Yes")</f>
        <v>Yes</v>
      </c>
      <c r="W76" s="2928" t="str">
        <f>IF(ISNA(VLOOKUP($D76,'Apr 2'!$F:$F,1,0)),"No","Yes")</f>
        <v>Yes</v>
      </c>
      <c r="X76" s="2927" t="str">
        <f>IF(ISNA(VLOOKUP($D76,'Mar 26'!$F:$F,1,0)),"No","Yes")</f>
        <v>Yes</v>
      </c>
      <c r="Y76" s="2926" t="str">
        <f>IF(ISNA(VLOOKUP($D76,'Mar 19'!$F:$F,1,0)),"No","Yes")</f>
        <v>Yes</v>
      </c>
      <c r="Z76" s="2925" t="str">
        <f>IF(ISNA(VLOOKUP($D76,'Mar 12'!$F:$F,1,0)),"No","Yes")</f>
        <v>Yes</v>
      </c>
      <c r="AA76" s="2924" t="str">
        <f>IF(ISNA(VLOOKUP($D76,'Mar 5'!$F:$F,1,0)),"No","Yes")</f>
        <v>Yes</v>
      </c>
      <c r="AB76" s="2923" t="str">
        <f>IF(ISNA(VLOOKUP($D76,'Feb 26'!$F:$F,1,0)),"No","Yes")</f>
        <v>Yes</v>
      </c>
      <c r="AC76" s="2922" t="str">
        <f>IF(ISNA(VLOOKUP($D76,'Feb 26'!$F:$F,1,0)),"No","Yes")</f>
        <v>Yes</v>
      </c>
      <c r="AD76" s="2921" t="str">
        <f>IF(ISNA(VLOOKUP($D76,'Feb 12'!$F:$F,1,0)),"No","Yes")</f>
        <v>Yes</v>
      </c>
      <c r="AE76" s="2920" t="str">
        <f>IF(ISNA(VLOOKUP($D76,'Feb 5'!$F:$F,1,0)),"No","Yes")</f>
        <v>Yes</v>
      </c>
      <c r="AF76" s="2919" t="str">
        <f>IF(ISNA(VLOOKUP($D76,'Jan 29'!$F:$F,1,0)),"No","Yes")</f>
        <v>Yes</v>
      </c>
      <c r="AG76" s="2918" t="str">
        <f>IF(ISNA(VLOOKUP(D76,'Jan 22'!F:F,1,0)),"No","Yes")</f>
        <v>Yes</v>
      </c>
      <c r="AH76" s="2917"/>
      <c r="AI76" s="2916"/>
      <c r="AJ76" s="2915"/>
      <c r="AK76" s="2914"/>
      <c r="AL76" s="2913"/>
      <c r="AM76" s="2912"/>
      <c r="AN76" s="2911"/>
      <c r="AO76" s="2910"/>
      <c r="AP76" s="2909"/>
      <c r="AQ76" s="2908"/>
      <c r="AR76" s="2907"/>
      <c r="AS76" s="2906"/>
      <c r="AT76" s="2905"/>
      <c r="AU76" s="2904"/>
      <c r="AV76" s="2903"/>
      <c r="AW76" s="2902"/>
      <c r="AX76" s="2901"/>
      <c r="AY76" s="2900"/>
      <c r="AZ76" s="2899"/>
      <c r="BA76" s="2898"/>
    </row>
    <row r="77" spans="1:53" x14ac:dyDescent="0.25">
      <c r="A77" s="7151"/>
      <c r="B77" s="103" t="s">
        <v>1318</v>
      </c>
      <c r="C77" s="111" t="s">
        <v>294</v>
      </c>
      <c r="D77" s="111" t="s">
        <v>314</v>
      </c>
      <c r="E77" s="106" t="s">
        <v>315</v>
      </c>
      <c r="F77" s="106" t="s">
        <v>289</v>
      </c>
      <c r="G77" s="106" t="s">
        <v>1019</v>
      </c>
      <c r="H77" s="124" t="str">
        <f>IF(ISNA(VLOOKUP($D77,'Jul 16'!$F:$F,1,0)),"No","Yes")</f>
        <v>Yes</v>
      </c>
      <c r="I77" s="2987" t="str">
        <f>IF(ISNA(VLOOKUP($D77,'Jul 9'!$F:$F,1,0)),"No","Yes")</f>
        <v>Yes</v>
      </c>
      <c r="J77" s="2986" t="str">
        <f>IF(ISNA(VLOOKUP($D77,'Jul 2'!$F:$F,1,0)),"No","Yes")</f>
        <v>Yes</v>
      </c>
      <c r="K77" s="2985" t="str">
        <f>IF(ISNA(VLOOKUP($D77,'Jun 25'!$F:$F,1,0)),"No","Yes")</f>
        <v>Yes</v>
      </c>
      <c r="L77" s="2984" t="str">
        <f>IF(ISNA(VLOOKUP($D77,'Jun 18'!$F:$F,1,0)),"No","Yes")</f>
        <v>Yes</v>
      </c>
      <c r="M77" s="2983" t="str">
        <f>IF(ISNA(VLOOKUP($D77,'Jun 11'!$F:$F,1,0)),"No","Yes")</f>
        <v>Yes</v>
      </c>
      <c r="N77" s="2982" t="str">
        <f>IF(ISNA(VLOOKUP($D77,'Jun 4'!$F:$F,1,0)),"No","Yes")</f>
        <v>Yes</v>
      </c>
      <c r="O77" s="2981" t="str">
        <f>IF(ISNA(VLOOKUP($D77,'May 28'!$F:$F,1,0)),"No","Yes")</f>
        <v>Yes</v>
      </c>
      <c r="P77" s="2980" t="str">
        <f>IF(ISNA(VLOOKUP($D77,'May 21'!$F:$F,1,0)),"No","Yes")</f>
        <v>Yes</v>
      </c>
      <c r="Q77" s="2979" t="str">
        <f>IF(ISNA(VLOOKUP($D77,'May 14'!$F:$F,1,0)),"No","Yes")</f>
        <v>Yes</v>
      </c>
      <c r="R77" s="2978" t="str">
        <f>IF(ISNA(VLOOKUP($D77,'May 9'!$F:$F,1,0)),"No","Yes")</f>
        <v>Yes</v>
      </c>
      <c r="S77" s="2977" t="str">
        <f>IF(ISNA(VLOOKUP($D77,'May 2'!$F:$F,1,0)),"No","Yes")</f>
        <v>Yes</v>
      </c>
      <c r="T77" s="2976" t="str">
        <f>IF(ISNA(VLOOKUP($D77,'Apr 23'!$F:$F,1,0)),"No","Yes")</f>
        <v>Yes</v>
      </c>
      <c r="U77" s="2975" t="str">
        <f>IF(ISNA(VLOOKUP($D77,'Apr 16'!$F:$F,1,0)),"No","Yes")</f>
        <v>Yes</v>
      </c>
      <c r="V77" s="2974" t="str">
        <f>IF(ISNA(VLOOKUP($D77,'Apr 9'!$F:$F,1,0)),"No","Yes")</f>
        <v>Yes</v>
      </c>
      <c r="W77" s="2973" t="str">
        <f>IF(ISNA(VLOOKUP($D77,'Apr 2'!$F:$F,1,0)),"No","Yes")</f>
        <v>Yes</v>
      </c>
      <c r="X77" s="2972" t="str">
        <f>IF(ISNA(VLOOKUP($D77,'Mar 26'!$F:$F,1,0)),"No","Yes")</f>
        <v>Yes</v>
      </c>
      <c r="Y77" s="2971" t="str">
        <f>IF(ISNA(VLOOKUP($D77,'Mar 19'!$F:$F,1,0)),"No","Yes")</f>
        <v>Yes</v>
      </c>
      <c r="Z77" s="2970" t="str">
        <f>IF(ISNA(VLOOKUP($D77,'Mar 12'!$F:$F,1,0)),"No","Yes")</f>
        <v>Yes</v>
      </c>
      <c r="AA77" s="2969" t="str">
        <f>IF(ISNA(VLOOKUP($D77,'Mar 5'!$F:$F,1,0)),"No","Yes")</f>
        <v>Yes</v>
      </c>
      <c r="AB77" s="2968" t="str">
        <f>IF(ISNA(VLOOKUP($D77,'Feb 26'!$F:$F,1,0)),"No","Yes")</f>
        <v>Yes</v>
      </c>
      <c r="AC77" s="2967" t="str">
        <f>IF(ISNA(VLOOKUP($D77,'Feb 26'!$F:$F,1,0)),"No","Yes")</f>
        <v>Yes</v>
      </c>
      <c r="AD77" s="2966" t="str">
        <f>IF(ISNA(VLOOKUP($D77,'Feb 12'!$F:$F,1,0)),"No","Yes")</f>
        <v>Yes</v>
      </c>
      <c r="AE77" s="2965" t="str">
        <f>IF(ISNA(VLOOKUP($D77,'Feb 5'!$F:$F,1,0)),"No","Yes")</f>
        <v>Yes</v>
      </c>
      <c r="AF77" s="2964" t="str">
        <f>IF(ISNA(VLOOKUP($D77,'Jan 29'!$F:$F,1,0)),"No","Yes")</f>
        <v>Yes</v>
      </c>
      <c r="AG77" s="2963" t="str">
        <f>IF(ISNA(VLOOKUP(D77,'Jan 22'!F:F,1,0)),"No","Yes")</f>
        <v>Yes</v>
      </c>
      <c r="AH77" s="2962"/>
      <c r="AI77" s="2961"/>
      <c r="AJ77" s="2960"/>
      <c r="AK77" s="2959"/>
      <c r="AL77" s="2958"/>
      <c r="AM77" s="2957"/>
      <c r="AN77" s="2956"/>
      <c r="AO77" s="2955"/>
      <c r="AP77" s="2954"/>
      <c r="AQ77" s="2953"/>
      <c r="AR77" s="2952"/>
      <c r="AS77" s="2951"/>
      <c r="AT77" s="2950"/>
      <c r="AU77" s="2949"/>
      <c r="AV77" s="2948"/>
      <c r="AW77" s="2947"/>
      <c r="AX77" s="2946"/>
      <c r="AY77" s="2945"/>
      <c r="AZ77" s="2944"/>
      <c r="BA77" s="2943"/>
    </row>
    <row r="78" spans="1:53" x14ac:dyDescent="0.25">
      <c r="A78" s="7151"/>
      <c r="B78" s="103" t="s">
        <v>1319</v>
      </c>
      <c r="C78" s="111" t="s">
        <v>294</v>
      </c>
      <c r="D78" s="111" t="s">
        <v>293</v>
      </c>
      <c r="E78" s="106" t="s">
        <v>295</v>
      </c>
      <c r="F78" s="106" t="s">
        <v>289</v>
      </c>
      <c r="G78" s="106" t="s">
        <v>1019</v>
      </c>
      <c r="H78" s="124" t="str">
        <f>IF(ISNA(VLOOKUP($D78,'Jul 16'!$F:$F,1,0)),"No","Yes")</f>
        <v>Yes</v>
      </c>
      <c r="I78" s="3032" t="str">
        <f>IF(ISNA(VLOOKUP($D78,'Jul 9'!$F:$F,1,0)),"No","Yes")</f>
        <v>Yes</v>
      </c>
      <c r="J78" s="3031" t="str">
        <f>IF(ISNA(VLOOKUP($D78,'Jul 2'!$F:$F,1,0)),"No","Yes")</f>
        <v>Yes</v>
      </c>
      <c r="K78" s="3030" t="str">
        <f>IF(ISNA(VLOOKUP($D78,'Jun 25'!$F:$F,1,0)),"No","Yes")</f>
        <v>Yes</v>
      </c>
      <c r="L78" s="3029" t="str">
        <f>IF(ISNA(VLOOKUP($D78,'Jun 18'!$F:$F,1,0)),"No","Yes")</f>
        <v>Yes</v>
      </c>
      <c r="M78" s="3028" t="str">
        <f>IF(ISNA(VLOOKUP($D78,'Jun 11'!$F:$F,1,0)),"No","Yes")</f>
        <v>Yes</v>
      </c>
      <c r="N78" s="3027" t="str">
        <f>IF(ISNA(VLOOKUP($D78,'Jun 4'!$F:$F,1,0)),"No","Yes")</f>
        <v>Yes</v>
      </c>
      <c r="O78" s="3026" t="str">
        <f>IF(ISNA(VLOOKUP($D78,'May 28'!$F:$F,1,0)),"No","Yes")</f>
        <v>Yes</v>
      </c>
      <c r="P78" s="3025" t="str">
        <f>IF(ISNA(VLOOKUP($D78,'May 21'!$F:$F,1,0)),"No","Yes")</f>
        <v>Yes</v>
      </c>
      <c r="Q78" s="3024" t="str">
        <f>IF(ISNA(VLOOKUP($D78,'May 14'!$F:$F,1,0)),"No","Yes")</f>
        <v>Yes</v>
      </c>
      <c r="R78" s="3023" t="str">
        <f>IF(ISNA(VLOOKUP($D78,'May 9'!$F:$F,1,0)),"No","Yes")</f>
        <v>No</v>
      </c>
      <c r="S78" s="3022" t="str">
        <f>IF(ISNA(VLOOKUP($D78,'May 2'!$F:$F,1,0)),"No","Yes")</f>
        <v>Yes</v>
      </c>
      <c r="T78" s="3021" t="str">
        <f>IF(ISNA(VLOOKUP($D78,'Apr 23'!$F:$F,1,0)),"No","Yes")</f>
        <v>Yes</v>
      </c>
      <c r="U78" s="3020" t="str">
        <f>IF(ISNA(VLOOKUP($D78,'Apr 16'!$F:$F,1,0)),"No","Yes")</f>
        <v>Yes</v>
      </c>
      <c r="V78" s="3019" t="str">
        <f>IF(ISNA(VLOOKUP($D78,'Apr 9'!$F:$F,1,0)),"No","Yes")</f>
        <v>Yes</v>
      </c>
      <c r="W78" s="3018" t="str">
        <f>IF(ISNA(VLOOKUP($D78,'Apr 2'!$F:$F,1,0)),"No","Yes")</f>
        <v>Yes</v>
      </c>
      <c r="X78" s="3017" t="str">
        <f>IF(ISNA(VLOOKUP($D78,'Mar 26'!$F:$F,1,0)),"No","Yes")</f>
        <v>Yes</v>
      </c>
      <c r="Y78" s="3016" t="str">
        <f>IF(ISNA(VLOOKUP($D78,'Mar 19'!$F:$F,1,0)),"No","Yes")</f>
        <v>Yes</v>
      </c>
      <c r="Z78" s="3015" t="str">
        <f>IF(ISNA(VLOOKUP($D78,'Mar 12'!$F:$F,1,0)),"No","Yes")</f>
        <v>Yes</v>
      </c>
      <c r="AA78" s="3014" t="str">
        <f>IF(ISNA(VLOOKUP($D78,'Mar 5'!$F:$F,1,0)),"No","Yes")</f>
        <v>Yes</v>
      </c>
      <c r="AB78" s="3013" t="str">
        <f>IF(ISNA(VLOOKUP($D78,'Feb 26'!$F:$F,1,0)),"No","Yes")</f>
        <v>Yes</v>
      </c>
      <c r="AC78" s="3012" t="str">
        <f>IF(ISNA(VLOOKUP($D78,'Feb 26'!$F:$F,1,0)),"No","Yes")</f>
        <v>Yes</v>
      </c>
      <c r="AD78" s="3011" t="str">
        <f>IF(ISNA(VLOOKUP($D78,'Feb 12'!$F:$F,1,0)),"No","Yes")</f>
        <v>Yes</v>
      </c>
      <c r="AE78" s="3010" t="str">
        <f>IF(ISNA(VLOOKUP($D78,'Feb 5'!$F:$F,1,0)),"No","Yes")</f>
        <v>Yes</v>
      </c>
      <c r="AF78" s="3009" t="str">
        <f>IF(ISNA(VLOOKUP($D78,'Jan 29'!$F:$F,1,0)),"No","Yes")</f>
        <v>Yes</v>
      </c>
      <c r="AG78" s="3008" t="str">
        <f>IF(ISNA(VLOOKUP(D78,'Jan 22'!F:F,1,0)),"No","Yes")</f>
        <v>Yes</v>
      </c>
      <c r="AH78" s="3007"/>
      <c r="AI78" s="3006"/>
      <c r="AJ78" s="3005"/>
      <c r="AK78" s="3004"/>
      <c r="AL78" s="3003"/>
      <c r="AM78" s="3002"/>
      <c r="AN78" s="3001"/>
      <c r="AO78" s="3000"/>
      <c r="AP78" s="2999"/>
      <c r="AQ78" s="2998"/>
      <c r="AR78" s="2997"/>
      <c r="AS78" s="2996"/>
      <c r="AT78" s="2995"/>
      <c r="AU78" s="2994"/>
      <c r="AV78" s="2993"/>
      <c r="AW78" s="2992"/>
      <c r="AX78" s="2991"/>
      <c r="AY78" s="2990"/>
      <c r="AZ78" s="2989"/>
      <c r="BA78" s="2988"/>
    </row>
    <row r="79" spans="1:53" x14ac:dyDescent="0.25">
      <c r="A79" s="7151"/>
      <c r="B79" s="169" t="s">
        <v>1320</v>
      </c>
      <c r="C79" s="111" t="s">
        <v>294</v>
      </c>
      <c r="D79" s="101" t="s">
        <v>357</v>
      </c>
      <c r="E79" s="106" t="s">
        <v>358</v>
      </c>
      <c r="F79" s="106" t="s">
        <v>1019</v>
      </c>
      <c r="G79" s="106" t="s">
        <v>1019</v>
      </c>
      <c r="H79" s="124" t="str">
        <f>IF(ISNA(VLOOKUP($D79,'Jul 16'!$F:$F,1,0)),"No","Yes")</f>
        <v>No</v>
      </c>
      <c r="I79" s="3077" t="str">
        <f>IF(ISNA(VLOOKUP($D79,'Jul 9'!$F:$F,1,0)),"No","Yes")</f>
        <v>No</v>
      </c>
      <c r="J79" s="3076" t="str">
        <f>IF(ISNA(VLOOKUP($D79,'Jul 2'!$F:$F,1,0)),"No","Yes")</f>
        <v>Yes</v>
      </c>
      <c r="K79" s="3075" t="str">
        <f>IF(ISNA(VLOOKUP($D79,'Jun 25'!$F:$F,1,0)),"No","Yes")</f>
        <v>Yes</v>
      </c>
      <c r="L79" s="3074" t="str">
        <f>IF(ISNA(VLOOKUP($D79,'Jun 18'!$F:$F,1,0)),"No","Yes")</f>
        <v>No</v>
      </c>
      <c r="M79" s="3073" t="str">
        <f>IF(ISNA(VLOOKUP($D79,'Jun 11'!$F:$F,1,0)),"No","Yes")</f>
        <v>No</v>
      </c>
      <c r="N79" s="3072" t="str">
        <f>IF(ISNA(VLOOKUP($D79,'Jun 4'!$F:$F,1,0)),"No","Yes")</f>
        <v>Yes</v>
      </c>
      <c r="O79" s="3071" t="str">
        <f>IF(ISNA(VLOOKUP($D79,'May 28'!$F:$F,1,0)),"No","Yes")</f>
        <v>Yes</v>
      </c>
      <c r="P79" s="3070" t="str">
        <f>IF(ISNA(VLOOKUP($D79,'May 21'!$F:$F,1,0)),"No","Yes")</f>
        <v>No</v>
      </c>
      <c r="Q79" s="3069" t="str">
        <f>IF(ISNA(VLOOKUP($D79,'May 14'!$F:$F,1,0)),"No","Yes")</f>
        <v>Yes</v>
      </c>
      <c r="R79" s="3068" t="str">
        <f>IF(ISNA(VLOOKUP($D79,'May 9'!$F:$F,1,0)),"No","Yes")</f>
        <v>No</v>
      </c>
      <c r="S79" s="3067" t="str">
        <f>IF(ISNA(VLOOKUP($D79,'May 2'!$F:$F,1,0)),"No","Yes")</f>
        <v>Yes</v>
      </c>
      <c r="T79" s="3066" t="str">
        <f>IF(ISNA(VLOOKUP($D79,'Apr 23'!$F:$F,1,0)),"No","Yes")</f>
        <v>Yes</v>
      </c>
      <c r="U79" s="3065" t="str">
        <f>IF(ISNA(VLOOKUP($D79,'Apr 16'!$F:$F,1,0)),"No","Yes")</f>
        <v>Yes</v>
      </c>
      <c r="V79" s="3064" t="str">
        <f>IF(ISNA(VLOOKUP($D79,'Apr 9'!$F:$F,1,0)),"No","Yes")</f>
        <v>Yes</v>
      </c>
      <c r="W79" s="3063" t="str">
        <f>IF(ISNA(VLOOKUP($D79,'Apr 2'!$F:$F,1,0)),"No","Yes")</f>
        <v>Yes</v>
      </c>
      <c r="X79" s="3062" t="str">
        <f>IF(ISNA(VLOOKUP($D79,'Mar 26'!$F:$F,1,0)),"No","Yes")</f>
        <v>Yes</v>
      </c>
      <c r="Y79" s="3061" t="str">
        <f>IF(ISNA(VLOOKUP($D79,'Mar 19'!$F:$F,1,0)),"No","Yes")</f>
        <v>Yes</v>
      </c>
      <c r="Z79" s="3060" t="str">
        <f>IF(ISNA(VLOOKUP($D79,'Mar 12'!$F:$F,1,0)),"No","Yes")</f>
        <v>No</v>
      </c>
      <c r="AA79" s="3059" t="str">
        <f>IF(ISNA(VLOOKUP($D79,'Mar 5'!$F:$F,1,0)),"No","Yes")</f>
        <v>No</v>
      </c>
      <c r="AB79" s="3058" t="str">
        <f>IF(ISNA(VLOOKUP($D79,'Feb 26'!$F:$F,1,0)),"No","Yes")</f>
        <v>No</v>
      </c>
      <c r="AC79" s="3057" t="str">
        <f>IF(ISNA(VLOOKUP($D79,'Feb 26'!$F:$F,1,0)),"No","Yes")</f>
        <v>No</v>
      </c>
      <c r="AD79" s="3056" t="str">
        <f>IF(ISNA(VLOOKUP($D79,'Feb 12'!$F:$F,1,0)),"No","Yes")</f>
        <v>No</v>
      </c>
      <c r="AE79" s="3055" t="str">
        <f>IF(ISNA(VLOOKUP($D79,'Feb 5'!$F:$F,1,0)),"No","Yes")</f>
        <v>No</v>
      </c>
      <c r="AF79" s="3054" t="str">
        <f>IF(ISNA(VLOOKUP($D79,'Jan 29'!$F:$F,1,0)),"No","Yes")</f>
        <v>No</v>
      </c>
      <c r="AG79" s="3053" t="str">
        <f>IF(ISNA(VLOOKUP(D79,'Jan 22'!F:F,1,0)),"No","Yes")</f>
        <v>Yes</v>
      </c>
      <c r="AH79" s="3052"/>
      <c r="AI79" s="3051"/>
      <c r="AJ79" s="3050"/>
      <c r="AK79" s="3049"/>
      <c r="AL79" s="3048"/>
      <c r="AM79" s="3047"/>
      <c r="AN79" s="3046"/>
      <c r="AO79" s="3045"/>
      <c r="AP79" s="3044"/>
      <c r="AQ79" s="3043"/>
      <c r="AR79" s="3042"/>
      <c r="AS79" s="3041"/>
      <c r="AT79" s="3040"/>
      <c r="AU79" s="3039"/>
      <c r="AV79" s="3038"/>
      <c r="AW79" s="3037"/>
      <c r="AX79" s="3036"/>
      <c r="AY79" s="3035"/>
      <c r="AZ79" s="3034"/>
      <c r="BA79" s="3033"/>
    </row>
    <row r="80" spans="1:53" x14ac:dyDescent="0.25">
      <c r="A80" s="7151"/>
      <c r="B80" s="121" t="s">
        <v>1321</v>
      </c>
      <c r="C80" s="111" t="s">
        <v>294</v>
      </c>
      <c r="D80" s="111" t="s">
        <v>412</v>
      </c>
      <c r="E80" s="106"/>
      <c r="F80" s="114"/>
      <c r="G80" s="114"/>
      <c r="H80" s="124" t="str">
        <f>IF(ISNA(VLOOKUP($D80,'Jul 16'!$F:$F,1,0)),"No","Yes")</f>
        <v>No</v>
      </c>
      <c r="I80" s="3122" t="str">
        <f>IF(ISNA(VLOOKUP($D80,'Jul 9'!$F:$F,1,0)),"No","Yes")</f>
        <v>No</v>
      </c>
      <c r="J80" s="3121" t="str">
        <f>IF(ISNA(VLOOKUP($D80,'Jul 2'!$F:$F,1,0)),"No","Yes")</f>
        <v>No</v>
      </c>
      <c r="K80" s="3120" t="str">
        <f>IF(ISNA(VLOOKUP($D80,'Jun 25'!$F:$F,1,0)),"No","Yes")</f>
        <v>No</v>
      </c>
      <c r="L80" s="3119" t="str">
        <f>IF(ISNA(VLOOKUP($D80,'Jun 18'!$F:$F,1,0)),"No","Yes")</f>
        <v>No</v>
      </c>
      <c r="M80" s="3118" t="str">
        <f>IF(ISNA(VLOOKUP($D80,'Jun 11'!$F:$F,1,0)),"No","Yes")</f>
        <v>No</v>
      </c>
      <c r="N80" s="3117" t="str">
        <f>IF(ISNA(VLOOKUP($D80,'Jun 4'!$F:$F,1,0)),"No","Yes")</f>
        <v>No</v>
      </c>
      <c r="O80" s="3116" t="str">
        <f>IF(ISNA(VLOOKUP($D80,'May 28'!$F:$F,1,0)),"No","Yes")</f>
        <v>No</v>
      </c>
      <c r="P80" s="3115" t="str">
        <f>IF(ISNA(VLOOKUP($D80,'May 21'!$F:$F,1,0)),"No","Yes")</f>
        <v>No</v>
      </c>
      <c r="Q80" s="3114" t="str">
        <f>IF(ISNA(VLOOKUP($D80,'May 14'!$F:$F,1,0)),"No","Yes")</f>
        <v>No</v>
      </c>
      <c r="R80" s="3113" t="str">
        <f>IF(ISNA(VLOOKUP($D80,'May 9'!$F:$F,1,0)),"No","Yes")</f>
        <v>No</v>
      </c>
      <c r="S80" s="3112" t="str">
        <f>IF(ISNA(VLOOKUP($D80,'May 2'!$F:$F,1,0)),"No","Yes")</f>
        <v>No</v>
      </c>
      <c r="T80" s="3111" t="str">
        <f>IF(ISNA(VLOOKUP($D80,'Apr 23'!$F:$F,1,0)),"No","Yes")</f>
        <v>No</v>
      </c>
      <c r="U80" s="3110" t="str">
        <f>IF(ISNA(VLOOKUP($D80,'Apr 16'!$F:$F,1,0)),"No","Yes")</f>
        <v>No</v>
      </c>
      <c r="V80" s="3109" t="str">
        <f>IF(ISNA(VLOOKUP($D80,'Apr 9'!$F:$F,1,0)),"No","Yes")</f>
        <v>No</v>
      </c>
      <c r="W80" s="3108" t="str">
        <f>IF(ISNA(VLOOKUP($D80,'Apr 2'!$F:$F,1,0)),"No","Yes")</f>
        <v>No</v>
      </c>
      <c r="X80" s="3107" t="str">
        <f>IF(ISNA(VLOOKUP($D80,'Mar 26'!$F:$F,1,0)),"No","Yes")</f>
        <v>No</v>
      </c>
      <c r="Y80" s="3106" t="str">
        <f>IF(ISNA(VLOOKUP($D80,'Mar 19'!$F:$F,1,0)),"No","Yes")</f>
        <v>No</v>
      </c>
      <c r="Z80" s="3105" t="str">
        <f>IF(ISNA(VLOOKUP($D80,'Mar 12'!$F:$F,1,0)),"No","Yes")</f>
        <v>No</v>
      </c>
      <c r="AA80" s="3104" t="str">
        <f>IF(ISNA(VLOOKUP($D80,'Mar 5'!$F:$F,1,0)),"No","Yes")</f>
        <v>No</v>
      </c>
      <c r="AB80" s="3103" t="str">
        <f>IF(ISNA(VLOOKUP($D80,'Feb 26'!$F:$F,1,0)),"No","Yes")</f>
        <v>No</v>
      </c>
      <c r="AC80" s="3102" t="str">
        <f>IF(ISNA(VLOOKUP($D80,'Feb 26'!$F:$F,1,0)),"No","Yes")</f>
        <v>No</v>
      </c>
      <c r="AD80" s="3101" t="str">
        <f>IF(ISNA(VLOOKUP($D80,'Feb 12'!$F:$F,1,0)),"No","Yes")</f>
        <v>No</v>
      </c>
      <c r="AE80" s="3100" t="str">
        <f>IF(ISNA(VLOOKUP($D80,'Feb 5'!$F:$F,1,0)),"No","Yes")</f>
        <v>No</v>
      </c>
      <c r="AF80" s="3099" t="str">
        <f>IF(ISNA(VLOOKUP($D80,'Jan 29'!$F:$F,1,0)),"No","Yes")</f>
        <v>No</v>
      </c>
      <c r="AG80" s="3098" t="str">
        <f>IF(ISNA(VLOOKUP(D80,'Jan 22'!F:F,1,0)),"No","Yes")</f>
        <v>No</v>
      </c>
      <c r="AH80" s="3097"/>
      <c r="AI80" s="3096"/>
      <c r="AJ80" s="3095"/>
      <c r="AK80" s="3094"/>
      <c r="AL80" s="3093"/>
      <c r="AM80" s="3092"/>
      <c r="AN80" s="3091"/>
      <c r="AO80" s="3090"/>
      <c r="AP80" s="3089"/>
      <c r="AQ80" s="3088"/>
      <c r="AR80" s="3087"/>
      <c r="AS80" s="3086"/>
      <c r="AT80" s="3085"/>
      <c r="AU80" s="3084"/>
      <c r="AV80" s="3083"/>
      <c r="AW80" s="3082"/>
      <c r="AX80" s="3081"/>
      <c r="AY80" s="3080"/>
      <c r="AZ80" s="3079"/>
      <c r="BA80" s="3078"/>
    </row>
    <row r="81" spans="1:53" x14ac:dyDescent="0.25">
      <c r="A81" s="7151"/>
      <c r="B81" s="101" t="s">
        <v>1322</v>
      </c>
      <c r="C81" s="109" t="s">
        <v>294</v>
      </c>
      <c r="D81" s="112" t="s">
        <v>609</v>
      </c>
      <c r="E81" s="106" t="s">
        <v>610</v>
      </c>
      <c r="F81" s="106" t="s">
        <v>289</v>
      </c>
      <c r="G81" s="106" t="s">
        <v>1019</v>
      </c>
      <c r="H81" s="124" t="str">
        <f>IF(ISNA(VLOOKUP($D81,'Jul 16'!$F:$F,1,0)),"No","Yes")</f>
        <v>Yes</v>
      </c>
      <c r="I81" s="3167" t="str">
        <f>IF(ISNA(VLOOKUP($D81,'Jul 9'!$F:$F,1,0)),"No","Yes")</f>
        <v>Yes</v>
      </c>
      <c r="J81" s="3166" t="str">
        <f>IF(ISNA(VLOOKUP($D81,'Jul 2'!$F:$F,1,0)),"No","Yes")</f>
        <v>Yes</v>
      </c>
      <c r="K81" s="3165" t="str">
        <f>IF(ISNA(VLOOKUP($D81,'Jun 25'!$F:$F,1,0)),"No","Yes")</f>
        <v>Yes</v>
      </c>
      <c r="L81" s="3164" t="str">
        <f>IF(ISNA(VLOOKUP($D81,'Jun 18'!$F:$F,1,0)),"No","Yes")</f>
        <v>Yes</v>
      </c>
      <c r="M81" s="3163" t="str">
        <f>IF(ISNA(VLOOKUP($D81,'Jun 11'!$F:$F,1,0)),"No","Yes")</f>
        <v>Yes</v>
      </c>
      <c r="N81" s="3162" t="str">
        <f>IF(ISNA(VLOOKUP($D81,'Jun 4'!$F:$F,1,0)),"No","Yes")</f>
        <v>Yes</v>
      </c>
      <c r="O81" s="3161" t="str">
        <f>IF(ISNA(VLOOKUP($D81,'May 28'!$F:$F,1,0)),"No","Yes")</f>
        <v>Yes</v>
      </c>
      <c r="P81" s="3160" t="str">
        <f>IF(ISNA(VLOOKUP($D81,'May 21'!$F:$F,1,0)),"No","Yes")</f>
        <v>Yes</v>
      </c>
      <c r="Q81" s="3159" t="str">
        <f>IF(ISNA(VLOOKUP($D81,'May 14'!$F:$F,1,0)),"No","Yes")</f>
        <v>Yes</v>
      </c>
      <c r="R81" s="3158" t="str">
        <f>IF(ISNA(VLOOKUP($D81,'May 9'!$F:$F,1,0)),"No","Yes")</f>
        <v>Yes</v>
      </c>
      <c r="S81" s="3157" t="str">
        <f>IF(ISNA(VLOOKUP($D81,'May 2'!$F:$F,1,0)),"No","Yes")</f>
        <v>Yes</v>
      </c>
      <c r="T81" s="3156" t="str">
        <f>IF(ISNA(VLOOKUP($D81,'Apr 23'!$F:$F,1,0)),"No","Yes")</f>
        <v>Yes</v>
      </c>
      <c r="U81" s="3155" t="str">
        <f>IF(ISNA(VLOOKUP($D81,'Apr 16'!$F:$F,1,0)),"No","Yes")</f>
        <v>Yes</v>
      </c>
      <c r="V81" s="3154" t="str">
        <f>IF(ISNA(VLOOKUP($D81,'Apr 9'!$F:$F,1,0)),"No","Yes")</f>
        <v>Yes</v>
      </c>
      <c r="W81" s="3153" t="str">
        <f>IF(ISNA(VLOOKUP($D81,'Apr 2'!$F:$F,1,0)),"No","Yes")</f>
        <v>Yes</v>
      </c>
      <c r="X81" s="3152" t="str">
        <f>IF(ISNA(VLOOKUP($D81,'Mar 26'!$F:$F,1,0)),"No","Yes")</f>
        <v>Yes</v>
      </c>
      <c r="Y81" s="3151" t="str">
        <f>IF(ISNA(VLOOKUP($D81,'Mar 19'!$F:$F,1,0)),"No","Yes")</f>
        <v>Yes</v>
      </c>
      <c r="Z81" s="3150" t="str">
        <f>IF(ISNA(VLOOKUP($D81,'Mar 12'!$F:$F,1,0)),"No","Yes")</f>
        <v>Yes</v>
      </c>
      <c r="AA81" s="3149" t="str">
        <f>IF(ISNA(VLOOKUP($D81,'Mar 5'!$F:$F,1,0)),"No","Yes")</f>
        <v>Yes</v>
      </c>
      <c r="AB81" s="3148" t="str">
        <f>IF(ISNA(VLOOKUP($D81,'Feb 26'!$F:$F,1,0)),"No","Yes")</f>
        <v>Yes</v>
      </c>
      <c r="AC81" s="3147" t="str">
        <f>IF(ISNA(VLOOKUP($D81,'Feb 26'!$F:$F,1,0)),"No","Yes")</f>
        <v>Yes</v>
      </c>
      <c r="AD81" s="3146" t="str">
        <f>IF(ISNA(VLOOKUP($D81,'Feb 12'!$F:$F,1,0)),"No","Yes")</f>
        <v>Yes</v>
      </c>
      <c r="AE81" s="3145" t="str">
        <f>IF(ISNA(VLOOKUP($D81,'Feb 5'!$F:$F,1,0)),"No","Yes")</f>
        <v>Yes</v>
      </c>
      <c r="AF81" s="3144" t="str">
        <f>IF(ISNA(VLOOKUP($D81,'Jan 29'!$F:$F,1,0)),"No","Yes")</f>
        <v>Yes</v>
      </c>
      <c r="AG81" s="3143" t="str">
        <f>IF(ISNA(VLOOKUP(D81,'Jan 22'!F:F,1,0)),"No","Yes")</f>
        <v>Yes</v>
      </c>
      <c r="AH81" s="3142"/>
      <c r="AI81" s="3141"/>
      <c r="AJ81" s="3140"/>
      <c r="AK81" s="3139"/>
      <c r="AL81" s="3138"/>
      <c r="AM81" s="3137"/>
      <c r="AN81" s="3136"/>
      <c r="AO81" s="3135"/>
      <c r="AP81" s="3134"/>
      <c r="AQ81" s="3133"/>
      <c r="AR81" s="3132"/>
      <c r="AS81" s="3131"/>
      <c r="AT81" s="3130"/>
      <c r="AU81" s="3129"/>
      <c r="AV81" s="3128"/>
      <c r="AW81" s="3127"/>
      <c r="AX81" s="3126"/>
      <c r="AY81" s="3125"/>
      <c r="AZ81" s="3124"/>
      <c r="BA81" s="3123"/>
    </row>
    <row r="82" spans="1:53" x14ac:dyDescent="0.25">
      <c r="A82" s="7151"/>
      <c r="B82" s="121" t="s">
        <v>1323</v>
      </c>
      <c r="C82" s="109" t="s">
        <v>294</v>
      </c>
      <c r="D82" s="112" t="s">
        <v>834</v>
      </c>
      <c r="E82" s="106"/>
      <c r="F82" s="114"/>
      <c r="G82" s="114"/>
      <c r="H82" s="124" t="str">
        <f>IF(ISNA(VLOOKUP($D82,'Jul 16'!$F:$F,1,0)),"No","Yes")</f>
        <v>No</v>
      </c>
      <c r="I82" s="3212" t="str">
        <f>IF(ISNA(VLOOKUP($D82,'Jul 9'!$F:$F,1,0)),"No","Yes")</f>
        <v>No</v>
      </c>
      <c r="J82" s="3211" t="str">
        <f>IF(ISNA(VLOOKUP($D82,'Jul 2'!$F:$F,1,0)),"No","Yes")</f>
        <v>No</v>
      </c>
      <c r="K82" s="3210" t="str">
        <f>IF(ISNA(VLOOKUP($D82,'Jun 25'!$F:$F,1,0)),"No","Yes")</f>
        <v>No</v>
      </c>
      <c r="L82" s="3209" t="str">
        <f>IF(ISNA(VLOOKUP($D82,'Jun 18'!$F:$F,1,0)),"No","Yes")</f>
        <v>No</v>
      </c>
      <c r="M82" s="3208" t="str">
        <f>IF(ISNA(VLOOKUP($D82,'Jun 11'!$F:$F,1,0)),"No","Yes")</f>
        <v>No</v>
      </c>
      <c r="N82" s="3207" t="str">
        <f>IF(ISNA(VLOOKUP($D82,'Jun 4'!$F:$F,1,0)),"No","Yes")</f>
        <v>No</v>
      </c>
      <c r="O82" s="3206" t="str">
        <f>IF(ISNA(VLOOKUP($D82,'May 28'!$F:$F,1,0)),"No","Yes")</f>
        <v>No</v>
      </c>
      <c r="P82" s="3205" t="str">
        <f>IF(ISNA(VLOOKUP($D82,'May 21'!$F:$F,1,0)),"No","Yes")</f>
        <v>No</v>
      </c>
      <c r="Q82" s="3204" t="str">
        <f>IF(ISNA(VLOOKUP($D82,'May 14'!$F:$F,1,0)),"No","Yes")</f>
        <v>No</v>
      </c>
      <c r="R82" s="3203" t="str">
        <f>IF(ISNA(VLOOKUP($D82,'May 9'!$F:$F,1,0)),"No","Yes")</f>
        <v>No</v>
      </c>
      <c r="S82" s="3202" t="str">
        <f>IF(ISNA(VLOOKUP($D82,'May 2'!$F:$F,1,0)),"No","Yes")</f>
        <v>No</v>
      </c>
      <c r="T82" s="3201" t="str">
        <f>IF(ISNA(VLOOKUP($D82,'Apr 23'!$F:$F,1,0)),"No","Yes")</f>
        <v>No</v>
      </c>
      <c r="U82" s="3200" t="str">
        <f>IF(ISNA(VLOOKUP($D82,'Apr 16'!$F:$F,1,0)),"No","Yes")</f>
        <v>No</v>
      </c>
      <c r="V82" s="3199" t="str">
        <f>IF(ISNA(VLOOKUP($D82,'Apr 9'!$F:$F,1,0)),"No","Yes")</f>
        <v>No</v>
      </c>
      <c r="W82" s="3198" t="str">
        <f>IF(ISNA(VLOOKUP($D82,'Apr 2'!$F:$F,1,0)),"No","Yes")</f>
        <v>No</v>
      </c>
      <c r="X82" s="3197" t="str">
        <f>IF(ISNA(VLOOKUP($D82,'Mar 26'!$F:$F,1,0)),"No","Yes")</f>
        <v>No</v>
      </c>
      <c r="Y82" s="3196" t="str">
        <f>IF(ISNA(VLOOKUP($D82,'Mar 19'!$F:$F,1,0)),"No","Yes")</f>
        <v>No</v>
      </c>
      <c r="Z82" s="3195" t="str">
        <f>IF(ISNA(VLOOKUP($D82,'Mar 12'!$F:$F,1,0)),"No","Yes")</f>
        <v>No</v>
      </c>
      <c r="AA82" s="3194" t="str">
        <f>IF(ISNA(VLOOKUP($D82,'Mar 5'!$F:$F,1,0)),"No","Yes")</f>
        <v>No</v>
      </c>
      <c r="AB82" s="3193" t="str">
        <f>IF(ISNA(VLOOKUP($D82,'Feb 26'!$F:$F,1,0)),"No","Yes")</f>
        <v>No</v>
      </c>
      <c r="AC82" s="3192" t="str">
        <f>IF(ISNA(VLOOKUP($D82,'Feb 26'!$F:$F,1,0)),"No","Yes")</f>
        <v>No</v>
      </c>
      <c r="AD82" s="3191" t="str">
        <f>IF(ISNA(VLOOKUP($D82,'Feb 12'!$F:$F,1,0)),"No","Yes")</f>
        <v>No</v>
      </c>
      <c r="AE82" s="3190" t="str">
        <f>IF(ISNA(VLOOKUP($D82,'Feb 5'!$F:$F,1,0)),"No","Yes")</f>
        <v>No</v>
      </c>
      <c r="AF82" s="3189" t="str">
        <f>IF(ISNA(VLOOKUP($D82,'Jan 29'!$F:$F,1,0)),"No","Yes")</f>
        <v>No</v>
      </c>
      <c r="AG82" s="3188" t="str">
        <f>IF(ISNA(VLOOKUP(D82,'Jan 22'!F:F,1,0)),"No","Yes")</f>
        <v>No</v>
      </c>
      <c r="AH82" s="3187"/>
      <c r="AI82" s="3186"/>
      <c r="AJ82" s="3185"/>
      <c r="AK82" s="3184"/>
      <c r="AL82" s="3183"/>
      <c r="AM82" s="3182"/>
      <c r="AN82" s="3181"/>
      <c r="AO82" s="3180"/>
      <c r="AP82" s="3179"/>
      <c r="AQ82" s="3178"/>
      <c r="AR82" s="3177"/>
      <c r="AS82" s="3176"/>
      <c r="AT82" s="3175"/>
      <c r="AU82" s="3174"/>
      <c r="AV82" s="3173"/>
      <c r="AW82" s="3172"/>
      <c r="AX82" s="3171"/>
      <c r="AY82" s="3170"/>
      <c r="AZ82" s="3169"/>
      <c r="BA82" s="3168"/>
    </row>
    <row r="83" spans="1:53" x14ac:dyDescent="0.25">
      <c r="A83" s="7151"/>
      <c r="B83" s="102" t="s">
        <v>1324</v>
      </c>
      <c r="C83" s="111" t="s">
        <v>294</v>
      </c>
      <c r="D83" s="111" t="s">
        <v>369</v>
      </c>
      <c r="E83" s="106" t="s">
        <v>370</v>
      </c>
      <c r="F83" s="106" t="s">
        <v>289</v>
      </c>
      <c r="G83" s="106" t="s">
        <v>1019</v>
      </c>
      <c r="H83" s="124" t="str">
        <f>IF(ISNA(VLOOKUP($D83,'Jul 16'!$F:$F,1,0)),"No","Yes")</f>
        <v>Yes</v>
      </c>
      <c r="I83" s="3257" t="str">
        <f>IF(ISNA(VLOOKUP($D83,'Jul 9'!$F:$F,1,0)),"No","Yes")</f>
        <v>Yes</v>
      </c>
      <c r="J83" s="3256" t="str">
        <f>IF(ISNA(VLOOKUP($D83,'Jul 2'!$F:$F,1,0)),"No","Yes")</f>
        <v>Yes</v>
      </c>
      <c r="K83" s="3255" t="str">
        <f>IF(ISNA(VLOOKUP($D83,'Jun 25'!$F:$F,1,0)),"No","Yes")</f>
        <v>Yes</v>
      </c>
      <c r="L83" s="3254" t="str">
        <f>IF(ISNA(VLOOKUP($D83,'Jun 18'!$F:$F,1,0)),"No","Yes")</f>
        <v>Yes</v>
      </c>
      <c r="M83" s="3253" t="str">
        <f>IF(ISNA(VLOOKUP($D83,'Jun 11'!$F:$F,1,0)),"No","Yes")</f>
        <v>Yes</v>
      </c>
      <c r="N83" s="3252" t="str">
        <f>IF(ISNA(VLOOKUP($D83,'Jun 4'!$F:$F,1,0)),"No","Yes")</f>
        <v>Yes</v>
      </c>
      <c r="O83" s="3251" t="str">
        <f>IF(ISNA(VLOOKUP($D83,'May 28'!$F:$F,1,0)),"No","Yes")</f>
        <v>Yes</v>
      </c>
      <c r="P83" s="3250" t="str">
        <f>IF(ISNA(VLOOKUP($D83,'May 21'!$F:$F,1,0)),"No","Yes")</f>
        <v>Yes</v>
      </c>
      <c r="Q83" s="3249" t="str">
        <f>IF(ISNA(VLOOKUP($D83,'May 14'!$F:$F,1,0)),"No","Yes")</f>
        <v>Yes</v>
      </c>
      <c r="R83" s="3248" t="str">
        <f>IF(ISNA(VLOOKUP($D83,'May 9'!$F:$F,1,0)),"No","Yes")</f>
        <v>Yes</v>
      </c>
      <c r="S83" s="3247" t="str">
        <f>IF(ISNA(VLOOKUP($D83,'May 2'!$F:$F,1,0)),"No","Yes")</f>
        <v>Yes</v>
      </c>
      <c r="T83" s="3246" t="str">
        <f>IF(ISNA(VLOOKUP($D83,'Apr 23'!$F:$F,1,0)),"No","Yes")</f>
        <v>Yes</v>
      </c>
      <c r="U83" s="3245" t="str">
        <f>IF(ISNA(VLOOKUP($D83,'Apr 16'!$F:$F,1,0)),"No","Yes")</f>
        <v>Yes</v>
      </c>
      <c r="V83" s="3244" t="str">
        <f>IF(ISNA(VLOOKUP($D83,'Apr 9'!$F:$F,1,0)),"No","Yes")</f>
        <v>Yes</v>
      </c>
      <c r="W83" s="3243" t="str">
        <f>IF(ISNA(VLOOKUP($D83,'Apr 2'!$F:$F,1,0)),"No","Yes")</f>
        <v>Yes</v>
      </c>
      <c r="X83" s="3242" t="str">
        <f>IF(ISNA(VLOOKUP($D83,'Mar 26'!$F:$F,1,0)),"No","Yes")</f>
        <v>Yes</v>
      </c>
      <c r="Y83" s="3241" t="str">
        <f>IF(ISNA(VLOOKUP($D83,'Mar 19'!$F:$F,1,0)),"No","Yes")</f>
        <v>Yes</v>
      </c>
      <c r="Z83" s="3240" t="str">
        <f>IF(ISNA(VLOOKUP($D83,'Mar 12'!$F:$F,1,0)),"No","Yes")</f>
        <v>Yes</v>
      </c>
      <c r="AA83" s="3239" t="str">
        <f>IF(ISNA(VLOOKUP($D83,'Mar 5'!$F:$F,1,0)),"No","Yes")</f>
        <v>Yes</v>
      </c>
      <c r="AB83" s="3238" t="str">
        <f>IF(ISNA(VLOOKUP($D83,'Feb 26'!$F:$F,1,0)),"No","Yes")</f>
        <v>Yes</v>
      </c>
      <c r="AC83" s="3237" t="str">
        <f>IF(ISNA(VLOOKUP($D83,'Feb 26'!$F:$F,1,0)),"No","Yes")</f>
        <v>Yes</v>
      </c>
      <c r="AD83" s="3236" t="str">
        <f>IF(ISNA(VLOOKUP($D83,'Feb 12'!$F:$F,1,0)),"No","Yes")</f>
        <v>Yes</v>
      </c>
      <c r="AE83" s="3235" t="str">
        <f>IF(ISNA(VLOOKUP($D83,'Feb 5'!$F:$F,1,0)),"No","Yes")</f>
        <v>Yes</v>
      </c>
      <c r="AF83" s="3234" t="str">
        <f>IF(ISNA(VLOOKUP($D83,'Jan 29'!$F:$F,1,0)),"No","Yes")</f>
        <v>Yes</v>
      </c>
      <c r="AG83" s="3233" t="str">
        <f>IF(ISNA(VLOOKUP(D83,'Jan 22'!F:F,1,0)),"No","Yes")</f>
        <v>Yes</v>
      </c>
      <c r="AH83" s="3232"/>
      <c r="AI83" s="3231"/>
      <c r="AJ83" s="3230"/>
      <c r="AK83" s="3229"/>
      <c r="AL83" s="3228"/>
      <c r="AM83" s="3227"/>
      <c r="AN83" s="3226"/>
      <c r="AO83" s="3225"/>
      <c r="AP83" s="3224"/>
      <c r="AQ83" s="3223"/>
      <c r="AR83" s="3222"/>
      <c r="AS83" s="3221"/>
      <c r="AT83" s="3220"/>
      <c r="AU83" s="3219"/>
      <c r="AV83" s="3218"/>
      <c r="AW83" s="3217"/>
      <c r="AX83" s="3216"/>
      <c r="AY83" s="3215"/>
      <c r="AZ83" s="3214"/>
      <c r="BA83" s="3213"/>
    </row>
    <row r="84" spans="1:53" x14ac:dyDescent="0.25">
      <c r="A84" s="7151"/>
      <c r="B84" s="121" t="s">
        <v>1325</v>
      </c>
      <c r="C84" s="109" t="s">
        <v>294</v>
      </c>
      <c r="D84" s="112" t="s">
        <v>620</v>
      </c>
      <c r="E84" s="106"/>
      <c r="F84" s="114"/>
      <c r="G84" s="114"/>
      <c r="H84" s="124" t="str">
        <f>IF(ISNA(VLOOKUP($D84,'Jul 16'!$F:$F,1,0)),"No","Yes")</f>
        <v>No</v>
      </c>
      <c r="I84" s="3302" t="str">
        <f>IF(ISNA(VLOOKUP($D84,'Jul 9'!$F:$F,1,0)),"No","Yes")</f>
        <v>No</v>
      </c>
      <c r="J84" s="3301" t="str">
        <f>IF(ISNA(VLOOKUP($D84,'Jul 2'!$F:$F,1,0)),"No","Yes")</f>
        <v>No</v>
      </c>
      <c r="K84" s="3300" t="str">
        <f>IF(ISNA(VLOOKUP($D84,'Jun 25'!$F:$F,1,0)),"No","Yes")</f>
        <v>No</v>
      </c>
      <c r="L84" s="3299" t="str">
        <f>IF(ISNA(VLOOKUP($D84,'Jun 18'!$F:$F,1,0)),"No","Yes")</f>
        <v>No</v>
      </c>
      <c r="M84" s="3298" t="str">
        <f>IF(ISNA(VLOOKUP($D84,'Jun 11'!$F:$F,1,0)),"No","Yes")</f>
        <v>No</v>
      </c>
      <c r="N84" s="3297" t="str">
        <f>IF(ISNA(VLOOKUP($D84,'Jun 4'!$F:$F,1,0)),"No","Yes")</f>
        <v>No</v>
      </c>
      <c r="O84" s="3296" t="str">
        <f>IF(ISNA(VLOOKUP($D84,'May 28'!$F:$F,1,0)),"No","Yes")</f>
        <v>No</v>
      </c>
      <c r="P84" s="3295" t="str">
        <f>IF(ISNA(VLOOKUP($D84,'May 21'!$F:$F,1,0)),"No","Yes")</f>
        <v>No</v>
      </c>
      <c r="Q84" s="3294" t="str">
        <f>IF(ISNA(VLOOKUP($D84,'May 14'!$F:$F,1,0)),"No","Yes")</f>
        <v>No</v>
      </c>
      <c r="R84" s="3293" t="str">
        <f>IF(ISNA(VLOOKUP($D84,'May 9'!$F:$F,1,0)),"No","Yes")</f>
        <v>No</v>
      </c>
      <c r="S84" s="3292" t="str">
        <f>IF(ISNA(VLOOKUP($D84,'May 2'!$F:$F,1,0)),"No","Yes")</f>
        <v>No</v>
      </c>
      <c r="T84" s="3291" t="str">
        <f>IF(ISNA(VLOOKUP($D84,'Apr 23'!$F:$F,1,0)),"No","Yes")</f>
        <v>No</v>
      </c>
      <c r="U84" s="3290" t="str">
        <f>IF(ISNA(VLOOKUP($D84,'Apr 16'!$F:$F,1,0)),"No","Yes")</f>
        <v>No</v>
      </c>
      <c r="V84" s="3289" t="str">
        <f>IF(ISNA(VLOOKUP($D84,'Apr 9'!$F:$F,1,0)),"No","Yes")</f>
        <v>No</v>
      </c>
      <c r="W84" s="3288" t="str">
        <f>IF(ISNA(VLOOKUP($D84,'Apr 2'!$F:$F,1,0)),"No","Yes")</f>
        <v>No</v>
      </c>
      <c r="X84" s="3287" t="str">
        <f>IF(ISNA(VLOOKUP($D84,'Mar 26'!$F:$F,1,0)),"No","Yes")</f>
        <v>No</v>
      </c>
      <c r="Y84" s="3286" t="str">
        <f>IF(ISNA(VLOOKUP($D84,'Mar 19'!$F:$F,1,0)),"No","Yes")</f>
        <v>No</v>
      </c>
      <c r="Z84" s="3285" t="str">
        <f>IF(ISNA(VLOOKUP($D84,'Mar 12'!$F:$F,1,0)),"No","Yes")</f>
        <v>No</v>
      </c>
      <c r="AA84" s="3284" t="str">
        <f>IF(ISNA(VLOOKUP($D84,'Mar 5'!$F:$F,1,0)),"No","Yes")</f>
        <v>No</v>
      </c>
      <c r="AB84" s="3283" t="str">
        <f>IF(ISNA(VLOOKUP($D84,'Feb 26'!$F:$F,1,0)),"No","Yes")</f>
        <v>No</v>
      </c>
      <c r="AC84" s="3282" t="str">
        <f>IF(ISNA(VLOOKUP($D84,'Feb 26'!$F:$F,1,0)),"No","Yes")</f>
        <v>No</v>
      </c>
      <c r="AD84" s="3281" t="str">
        <f>IF(ISNA(VLOOKUP($D84,'Feb 12'!$F:$F,1,0)),"No","Yes")</f>
        <v>No</v>
      </c>
      <c r="AE84" s="3280" t="str">
        <f>IF(ISNA(VLOOKUP($D84,'Feb 5'!$F:$F,1,0)),"No","Yes")</f>
        <v>No</v>
      </c>
      <c r="AF84" s="3279" t="str">
        <f>IF(ISNA(VLOOKUP($D84,'Jan 29'!$F:$F,1,0)),"No","Yes")</f>
        <v>No</v>
      </c>
      <c r="AG84" s="3278" t="str">
        <f>IF(ISNA(VLOOKUP(D84,'Jan 22'!F:F,1,0)),"No","Yes")</f>
        <v>No</v>
      </c>
      <c r="AH84" s="3277"/>
      <c r="AI84" s="3276"/>
      <c r="AJ84" s="3275"/>
      <c r="AK84" s="3274"/>
      <c r="AL84" s="3273"/>
      <c r="AM84" s="3272"/>
      <c r="AN84" s="3271"/>
      <c r="AO84" s="3270"/>
      <c r="AP84" s="3269"/>
      <c r="AQ84" s="3268"/>
      <c r="AR84" s="3267"/>
      <c r="AS84" s="3266"/>
      <c r="AT84" s="3265"/>
      <c r="AU84" s="3264"/>
      <c r="AV84" s="3263"/>
      <c r="AW84" s="3262"/>
      <c r="AX84" s="3261"/>
      <c r="AY84" s="3260"/>
      <c r="AZ84" s="3259"/>
      <c r="BA84" s="3258"/>
    </row>
    <row r="85" spans="1:53" x14ac:dyDescent="0.25">
      <c r="A85" s="7151"/>
      <c r="B85" s="102" t="s">
        <v>1326</v>
      </c>
      <c r="C85" s="111" t="s">
        <v>287</v>
      </c>
      <c r="D85" s="111" t="s">
        <v>428</v>
      </c>
      <c r="E85" s="106" t="s">
        <v>429</v>
      </c>
      <c r="F85" s="106" t="s">
        <v>289</v>
      </c>
      <c r="G85" s="106" t="s">
        <v>1019</v>
      </c>
      <c r="H85" s="124" t="str">
        <f>IF(ISNA(VLOOKUP($D85,'Jul 16'!$F:$F,1,0)),"No","Yes")</f>
        <v>Yes</v>
      </c>
      <c r="I85" s="3347" t="str">
        <f>IF(ISNA(VLOOKUP($D85,'Jul 9'!$F:$F,1,0)),"No","Yes")</f>
        <v>Yes</v>
      </c>
      <c r="J85" s="3346" t="str">
        <f>IF(ISNA(VLOOKUP($D85,'Jul 2'!$F:$F,1,0)),"No","Yes")</f>
        <v>Yes</v>
      </c>
      <c r="K85" s="3345" t="str">
        <f>IF(ISNA(VLOOKUP($D85,'Jun 25'!$F:$F,1,0)),"No","Yes")</f>
        <v>Yes</v>
      </c>
      <c r="L85" s="3344" t="str">
        <f>IF(ISNA(VLOOKUP($D85,'Jun 18'!$F:$F,1,0)),"No","Yes")</f>
        <v>Yes</v>
      </c>
      <c r="M85" s="3343" t="str">
        <f>IF(ISNA(VLOOKUP($D85,'Jun 11'!$F:$F,1,0)),"No","Yes")</f>
        <v>Yes</v>
      </c>
      <c r="N85" s="3342" t="str">
        <f>IF(ISNA(VLOOKUP($D85,'Jun 4'!$F:$F,1,0)),"No","Yes")</f>
        <v>Yes</v>
      </c>
      <c r="O85" s="3341" t="str">
        <f>IF(ISNA(VLOOKUP($D85,'May 28'!$F:$F,1,0)),"No","Yes")</f>
        <v>Yes</v>
      </c>
      <c r="P85" s="3340" t="str">
        <f>IF(ISNA(VLOOKUP($D85,'May 21'!$F:$F,1,0)),"No","Yes")</f>
        <v>Yes</v>
      </c>
      <c r="Q85" s="3339" t="str">
        <f>IF(ISNA(VLOOKUP($D85,'May 14'!$F:$F,1,0)),"No","Yes")</f>
        <v>Yes</v>
      </c>
      <c r="R85" s="3338" t="str">
        <f>IF(ISNA(VLOOKUP($D85,'May 9'!$F:$F,1,0)),"No","Yes")</f>
        <v>Yes</v>
      </c>
      <c r="S85" s="3337" t="str">
        <f>IF(ISNA(VLOOKUP($D85,'May 2'!$F:$F,1,0)),"No","Yes")</f>
        <v>Yes</v>
      </c>
      <c r="T85" s="3336" t="str">
        <f>IF(ISNA(VLOOKUP($D85,'Apr 23'!$F:$F,1,0)),"No","Yes")</f>
        <v>Yes</v>
      </c>
      <c r="U85" s="3335" t="str">
        <f>IF(ISNA(VLOOKUP($D85,'Apr 16'!$F:$F,1,0)),"No","Yes")</f>
        <v>Yes</v>
      </c>
      <c r="V85" s="3334" t="str">
        <f>IF(ISNA(VLOOKUP($D85,'Apr 9'!$F:$F,1,0)),"No","Yes")</f>
        <v>Yes</v>
      </c>
      <c r="W85" s="3333" t="str">
        <f>IF(ISNA(VLOOKUP($D85,'Apr 2'!$F:$F,1,0)),"No","Yes")</f>
        <v>Yes</v>
      </c>
      <c r="X85" s="3332" t="str">
        <f>IF(ISNA(VLOOKUP($D85,'Mar 26'!$F:$F,1,0)),"No","Yes")</f>
        <v>Yes</v>
      </c>
      <c r="Y85" s="3331" t="str">
        <f>IF(ISNA(VLOOKUP($D85,'Mar 19'!$F:$F,1,0)),"No","Yes")</f>
        <v>Yes</v>
      </c>
      <c r="Z85" s="3330" t="str">
        <f>IF(ISNA(VLOOKUP($D85,'Mar 12'!$F:$F,1,0)),"No","Yes")</f>
        <v>Yes</v>
      </c>
      <c r="AA85" s="3329" t="str">
        <f>IF(ISNA(VLOOKUP($D85,'Mar 5'!$F:$F,1,0)),"No","Yes")</f>
        <v>Yes</v>
      </c>
      <c r="AB85" s="3328" t="str">
        <f>IF(ISNA(VLOOKUP($D85,'Feb 26'!$F:$F,1,0)),"No","Yes")</f>
        <v>Yes</v>
      </c>
      <c r="AC85" s="3327" t="str">
        <f>IF(ISNA(VLOOKUP($D85,'Feb 26'!$F:$F,1,0)),"No","Yes")</f>
        <v>Yes</v>
      </c>
      <c r="AD85" s="3326" t="str">
        <f>IF(ISNA(VLOOKUP($D85,'Feb 12'!$F:$F,1,0)),"No","Yes")</f>
        <v>Yes</v>
      </c>
      <c r="AE85" s="3325" t="str">
        <f>IF(ISNA(VLOOKUP($D85,'Feb 5'!$F:$F,1,0)),"No","Yes")</f>
        <v>Yes</v>
      </c>
      <c r="AF85" s="3324" t="str">
        <f>IF(ISNA(VLOOKUP($D85,'Jan 29'!$F:$F,1,0)),"No","Yes")</f>
        <v>Yes</v>
      </c>
      <c r="AG85" s="3323" t="str">
        <f>IF(ISNA(VLOOKUP(D85,'Jan 22'!F:F,1,0)),"No","Yes")</f>
        <v>Yes</v>
      </c>
      <c r="AH85" s="3322"/>
      <c r="AI85" s="3321"/>
      <c r="AJ85" s="3320"/>
      <c r="AK85" s="3319"/>
      <c r="AL85" s="3318"/>
      <c r="AM85" s="3317"/>
      <c r="AN85" s="3316"/>
      <c r="AO85" s="3315"/>
      <c r="AP85" s="3314"/>
      <c r="AQ85" s="3313"/>
      <c r="AR85" s="3312"/>
      <c r="AS85" s="3311"/>
      <c r="AT85" s="3310"/>
      <c r="AU85" s="3309"/>
      <c r="AV85" s="3308"/>
      <c r="AW85" s="3307"/>
      <c r="AX85" s="3306"/>
      <c r="AY85" s="3305"/>
      <c r="AZ85" s="3304"/>
      <c r="BA85" s="3303"/>
    </row>
    <row r="86" spans="1:53" x14ac:dyDescent="0.25">
      <c r="A86" s="7151"/>
      <c r="B86" s="107" t="s">
        <v>1327</v>
      </c>
      <c r="C86" s="109" t="s">
        <v>287</v>
      </c>
      <c r="D86" s="111" t="s">
        <v>578</v>
      </c>
      <c r="E86" s="106"/>
      <c r="F86" s="114"/>
      <c r="G86" s="114"/>
      <c r="H86" s="124" t="str">
        <f>IF(ISNA(VLOOKUP($D86,'Jul 16'!$F:$F,1,0)),"No","Yes")</f>
        <v>No</v>
      </c>
      <c r="I86" s="3392" t="str">
        <f>IF(ISNA(VLOOKUP($D86,'Jul 9'!$F:$F,1,0)),"No","Yes")</f>
        <v>No</v>
      </c>
      <c r="J86" s="3391" t="str">
        <f>IF(ISNA(VLOOKUP($D86,'Jul 2'!$F:$F,1,0)),"No","Yes")</f>
        <v>No</v>
      </c>
      <c r="K86" s="3390" t="str">
        <f>IF(ISNA(VLOOKUP($D86,'Jun 25'!$F:$F,1,0)),"No","Yes")</f>
        <v>No</v>
      </c>
      <c r="L86" s="3389" t="str">
        <f>IF(ISNA(VLOOKUP($D86,'Jun 18'!$F:$F,1,0)),"No","Yes")</f>
        <v>No</v>
      </c>
      <c r="M86" s="3388" t="str">
        <f>IF(ISNA(VLOOKUP($D86,'Jun 11'!$F:$F,1,0)),"No","Yes")</f>
        <v>No</v>
      </c>
      <c r="N86" s="3387" t="str">
        <f>IF(ISNA(VLOOKUP($D86,'Jun 4'!$F:$F,1,0)),"No","Yes")</f>
        <v>No</v>
      </c>
      <c r="O86" s="3386" t="str">
        <f>IF(ISNA(VLOOKUP($D86,'May 28'!$F:$F,1,0)),"No","Yes")</f>
        <v>No</v>
      </c>
      <c r="P86" s="3385" t="str">
        <f>IF(ISNA(VLOOKUP($D86,'May 21'!$F:$F,1,0)),"No","Yes")</f>
        <v>No</v>
      </c>
      <c r="Q86" s="3384" t="str">
        <f>IF(ISNA(VLOOKUP($D86,'May 14'!$F:$F,1,0)),"No","Yes")</f>
        <v>No</v>
      </c>
      <c r="R86" s="3383" t="str">
        <f>IF(ISNA(VLOOKUP($D86,'May 9'!$F:$F,1,0)),"No","Yes")</f>
        <v>No</v>
      </c>
      <c r="S86" s="3382" t="str">
        <f>IF(ISNA(VLOOKUP($D86,'May 2'!$F:$F,1,0)),"No","Yes")</f>
        <v>No</v>
      </c>
      <c r="T86" s="3381" t="str">
        <f>IF(ISNA(VLOOKUP($D86,'Apr 23'!$F:$F,1,0)),"No","Yes")</f>
        <v>No</v>
      </c>
      <c r="U86" s="3380" t="str">
        <f>IF(ISNA(VLOOKUP($D86,'Apr 16'!$F:$F,1,0)),"No","Yes")</f>
        <v>No</v>
      </c>
      <c r="V86" s="3379" t="str">
        <f>IF(ISNA(VLOOKUP($D86,'Apr 9'!$F:$F,1,0)),"No","Yes")</f>
        <v>No</v>
      </c>
      <c r="W86" s="3378" t="str">
        <f>IF(ISNA(VLOOKUP($D86,'Apr 2'!$F:$F,1,0)),"No","Yes")</f>
        <v>No</v>
      </c>
      <c r="X86" s="3377" t="str">
        <f>IF(ISNA(VLOOKUP($D86,'Mar 26'!$F:$F,1,0)),"No","Yes")</f>
        <v>No</v>
      </c>
      <c r="Y86" s="3376" t="str">
        <f>IF(ISNA(VLOOKUP($D86,'Mar 19'!$F:$F,1,0)),"No","Yes")</f>
        <v>No</v>
      </c>
      <c r="Z86" s="3375" t="str">
        <f>IF(ISNA(VLOOKUP($D86,'Mar 12'!$F:$F,1,0)),"No","Yes")</f>
        <v>No</v>
      </c>
      <c r="AA86" s="3374" t="str">
        <f>IF(ISNA(VLOOKUP($D86,'Mar 5'!$F:$F,1,0)),"No","Yes")</f>
        <v>No</v>
      </c>
      <c r="AB86" s="3373" t="str">
        <f>IF(ISNA(VLOOKUP($D86,'Feb 26'!$F:$F,1,0)),"No","Yes")</f>
        <v>No</v>
      </c>
      <c r="AC86" s="3372" t="str">
        <f>IF(ISNA(VLOOKUP($D86,'Feb 26'!$F:$F,1,0)),"No","Yes")</f>
        <v>No</v>
      </c>
      <c r="AD86" s="3371" t="str">
        <f>IF(ISNA(VLOOKUP($D86,'Feb 12'!$F:$F,1,0)),"No","Yes")</f>
        <v>No</v>
      </c>
      <c r="AE86" s="3370" t="str">
        <f>IF(ISNA(VLOOKUP($D86,'Feb 5'!$F:$F,1,0)),"No","Yes")</f>
        <v>No</v>
      </c>
      <c r="AF86" s="3369" t="str">
        <f>IF(ISNA(VLOOKUP($D86,'Jan 29'!$F:$F,1,0)),"No","Yes")</f>
        <v>No</v>
      </c>
      <c r="AG86" s="3368" t="str">
        <f>IF(ISNA(VLOOKUP(D86,'Jan 22'!F:F,1,0)),"No","Yes")</f>
        <v>No</v>
      </c>
      <c r="AH86" s="3367"/>
      <c r="AI86" s="3366"/>
      <c r="AJ86" s="3365"/>
      <c r="AK86" s="3364"/>
      <c r="AL86" s="3363"/>
      <c r="AM86" s="3362"/>
      <c r="AN86" s="3361"/>
      <c r="AO86" s="3360"/>
      <c r="AP86" s="3359"/>
      <c r="AQ86" s="3358"/>
      <c r="AR86" s="3357"/>
      <c r="AS86" s="3356"/>
      <c r="AT86" s="3355"/>
      <c r="AU86" s="3354"/>
      <c r="AV86" s="3353"/>
      <c r="AW86" s="3352"/>
      <c r="AX86" s="3351"/>
      <c r="AY86" s="3350"/>
      <c r="AZ86" s="3349"/>
      <c r="BA86" s="3348"/>
    </row>
    <row r="87" spans="1:53" x14ac:dyDescent="0.25">
      <c r="A87" s="7151"/>
      <c r="B87" s="101" t="s">
        <v>1328</v>
      </c>
      <c r="C87" s="109" t="s">
        <v>287</v>
      </c>
      <c r="D87" s="101" t="s">
        <v>347</v>
      </c>
      <c r="E87" s="106"/>
      <c r="F87" s="114"/>
      <c r="G87" s="114"/>
      <c r="H87" s="124" t="str">
        <f>IF(ISNA(VLOOKUP($D87,'Jul 16'!$F:$F,1,0)),"No","Yes")</f>
        <v>No</v>
      </c>
      <c r="I87" s="3437" t="str">
        <f>IF(ISNA(VLOOKUP($D87,'Jul 9'!$F:$F,1,0)),"No","Yes")</f>
        <v>No</v>
      </c>
      <c r="J87" s="3436" t="str">
        <f>IF(ISNA(VLOOKUP($D87,'Jul 2'!$F:$F,1,0)),"No","Yes")</f>
        <v>No</v>
      </c>
      <c r="K87" s="3435" t="str">
        <f>IF(ISNA(VLOOKUP($D87,'Jun 25'!$F:$F,1,0)),"No","Yes")</f>
        <v>No</v>
      </c>
      <c r="L87" s="3434" t="str">
        <f>IF(ISNA(VLOOKUP($D87,'Jun 18'!$F:$F,1,0)),"No","Yes")</f>
        <v>No</v>
      </c>
      <c r="M87" s="3433" t="str">
        <f>IF(ISNA(VLOOKUP($D87,'Jun 11'!$F:$F,1,0)),"No","Yes")</f>
        <v>No</v>
      </c>
      <c r="N87" s="3432" t="str">
        <f>IF(ISNA(VLOOKUP($D87,'Jun 4'!$F:$F,1,0)),"No","Yes")</f>
        <v>No</v>
      </c>
      <c r="O87" s="3431" t="str">
        <f>IF(ISNA(VLOOKUP($D87,'May 28'!$F:$F,1,0)),"No","Yes")</f>
        <v>No</v>
      </c>
      <c r="P87" s="3430" t="str">
        <f>IF(ISNA(VLOOKUP($D87,'May 21'!$F:$F,1,0)),"No","Yes")</f>
        <v>No</v>
      </c>
      <c r="Q87" s="3429" t="str">
        <f>IF(ISNA(VLOOKUP($D87,'May 14'!$F:$F,1,0)),"No","Yes")</f>
        <v>No</v>
      </c>
      <c r="R87" s="3428" t="str">
        <f>IF(ISNA(VLOOKUP($D87,'May 9'!$F:$F,1,0)),"No","Yes")</f>
        <v>No</v>
      </c>
      <c r="S87" s="3427" t="str">
        <f>IF(ISNA(VLOOKUP($D87,'May 2'!$F:$F,1,0)),"No","Yes")</f>
        <v>No</v>
      </c>
      <c r="T87" s="3426" t="str">
        <f>IF(ISNA(VLOOKUP($D87,'Apr 23'!$F:$F,1,0)),"No","Yes")</f>
        <v>No</v>
      </c>
      <c r="U87" s="3425" t="str">
        <f>IF(ISNA(VLOOKUP($D87,'Apr 16'!$F:$F,1,0)),"No","Yes")</f>
        <v>No</v>
      </c>
      <c r="V87" s="3424" t="str">
        <f>IF(ISNA(VLOOKUP($D87,'Apr 9'!$F:$F,1,0)),"No","Yes")</f>
        <v>No</v>
      </c>
      <c r="W87" s="3423" t="str">
        <f>IF(ISNA(VLOOKUP($D87,'Apr 2'!$F:$F,1,0)),"No","Yes")</f>
        <v>No</v>
      </c>
      <c r="X87" s="3422" t="str">
        <f>IF(ISNA(VLOOKUP($D87,'Mar 26'!$F:$F,1,0)),"No","Yes")</f>
        <v>No</v>
      </c>
      <c r="Y87" s="3421" t="str">
        <f>IF(ISNA(VLOOKUP($D87,'Mar 19'!$F:$F,1,0)),"No","Yes")</f>
        <v>No</v>
      </c>
      <c r="Z87" s="3420" t="str">
        <f>IF(ISNA(VLOOKUP($D87,'Mar 12'!$F:$F,1,0)),"No","Yes")</f>
        <v>No</v>
      </c>
      <c r="AA87" s="3419" t="str">
        <f>IF(ISNA(VLOOKUP($D87,'Mar 5'!$F:$F,1,0)),"No","Yes")</f>
        <v>No</v>
      </c>
      <c r="AB87" s="3418" t="str">
        <f>IF(ISNA(VLOOKUP($D87,'Feb 26'!$F:$F,1,0)),"No","Yes")</f>
        <v>No</v>
      </c>
      <c r="AC87" s="3417" t="str">
        <f>IF(ISNA(VLOOKUP($D87,'Feb 26'!$F:$F,1,0)),"No","Yes")</f>
        <v>No</v>
      </c>
      <c r="AD87" s="3416" t="str">
        <f>IF(ISNA(VLOOKUP($D87,'Feb 12'!$F:$F,1,0)),"No","Yes")</f>
        <v>No</v>
      </c>
      <c r="AE87" s="3415" t="str">
        <f>IF(ISNA(VLOOKUP($D87,'Feb 5'!$F:$F,1,0)),"No","Yes")</f>
        <v>No</v>
      </c>
      <c r="AF87" s="3414" t="str">
        <f>IF(ISNA(VLOOKUP($D87,'Jan 29'!$F:$F,1,0)),"No","Yes")</f>
        <v>No</v>
      </c>
      <c r="AG87" s="3413" t="str">
        <f>IF(ISNA(VLOOKUP(D87,'Jan 22'!F:F,1,0)),"No","Yes")</f>
        <v>No</v>
      </c>
      <c r="AH87" s="3412"/>
      <c r="AI87" s="3411"/>
      <c r="AJ87" s="3410"/>
      <c r="AK87" s="3409"/>
      <c r="AL87" s="3408"/>
      <c r="AM87" s="3407"/>
      <c r="AN87" s="3406"/>
      <c r="AO87" s="3405"/>
      <c r="AP87" s="3404"/>
      <c r="AQ87" s="3403"/>
      <c r="AR87" s="3402"/>
      <c r="AS87" s="3401"/>
      <c r="AT87" s="3400"/>
      <c r="AU87" s="3399"/>
      <c r="AV87" s="3398"/>
      <c r="AW87" s="3397"/>
      <c r="AX87" s="3396"/>
      <c r="AY87" s="3395"/>
      <c r="AZ87" s="3394"/>
      <c r="BA87" s="3393"/>
    </row>
    <row r="88" spans="1:53" x14ac:dyDescent="0.25">
      <c r="A88" s="7151"/>
      <c r="B88" s="103" t="s">
        <v>1329</v>
      </c>
      <c r="C88" s="109" t="s">
        <v>287</v>
      </c>
      <c r="D88" s="111" t="s">
        <v>329</v>
      </c>
      <c r="E88" s="106"/>
      <c r="F88" s="114"/>
      <c r="G88" s="114"/>
      <c r="H88" s="124" t="str">
        <f>IF(ISNA(VLOOKUP($D88,'Jul 16'!$F:$F,1,0)),"No","Yes")</f>
        <v>No</v>
      </c>
      <c r="I88" s="3482" t="str">
        <f>IF(ISNA(VLOOKUP($D88,'Jul 9'!$F:$F,1,0)),"No","Yes")</f>
        <v>No</v>
      </c>
      <c r="J88" s="3481" t="str">
        <f>IF(ISNA(VLOOKUP($D88,'Jul 2'!$F:$F,1,0)),"No","Yes")</f>
        <v>No</v>
      </c>
      <c r="K88" s="3480" t="str">
        <f>IF(ISNA(VLOOKUP($D88,'Jun 25'!$F:$F,1,0)),"No","Yes")</f>
        <v>No</v>
      </c>
      <c r="L88" s="3479" t="str">
        <f>IF(ISNA(VLOOKUP($D88,'Jun 18'!$F:$F,1,0)),"No","Yes")</f>
        <v>No</v>
      </c>
      <c r="M88" s="3478" t="str">
        <f>IF(ISNA(VLOOKUP($D88,'Jun 11'!$F:$F,1,0)),"No","Yes")</f>
        <v>No</v>
      </c>
      <c r="N88" s="3477" t="str">
        <f>IF(ISNA(VLOOKUP($D88,'Jun 4'!$F:$F,1,0)),"No","Yes")</f>
        <v>No</v>
      </c>
      <c r="O88" s="3476" t="str">
        <f>IF(ISNA(VLOOKUP($D88,'May 28'!$F:$F,1,0)),"No","Yes")</f>
        <v>No</v>
      </c>
      <c r="P88" s="3475" t="str">
        <f>IF(ISNA(VLOOKUP($D88,'May 21'!$F:$F,1,0)),"No","Yes")</f>
        <v>No</v>
      </c>
      <c r="Q88" s="3474" t="str">
        <f>IF(ISNA(VLOOKUP($D88,'May 14'!$F:$F,1,0)),"No","Yes")</f>
        <v>No</v>
      </c>
      <c r="R88" s="3473" t="str">
        <f>IF(ISNA(VLOOKUP($D88,'May 9'!$F:$F,1,0)),"No","Yes")</f>
        <v>No</v>
      </c>
      <c r="S88" s="3472" t="str">
        <f>IF(ISNA(VLOOKUP($D88,'May 2'!$F:$F,1,0)),"No","Yes")</f>
        <v>No</v>
      </c>
      <c r="T88" s="3471" t="str">
        <f>IF(ISNA(VLOOKUP($D88,'Apr 23'!$F:$F,1,0)),"No","Yes")</f>
        <v>No</v>
      </c>
      <c r="U88" s="3470" t="str">
        <f>IF(ISNA(VLOOKUP($D88,'Apr 16'!$F:$F,1,0)),"No","Yes")</f>
        <v>No</v>
      </c>
      <c r="V88" s="3469" t="str">
        <f>IF(ISNA(VLOOKUP($D88,'Apr 9'!$F:$F,1,0)),"No","Yes")</f>
        <v>No</v>
      </c>
      <c r="W88" s="3468" t="str">
        <f>IF(ISNA(VLOOKUP($D88,'Apr 2'!$F:$F,1,0)),"No","Yes")</f>
        <v>No</v>
      </c>
      <c r="X88" s="3467" t="str">
        <f>IF(ISNA(VLOOKUP($D88,'Mar 26'!$F:$F,1,0)),"No","Yes")</f>
        <v>No</v>
      </c>
      <c r="Y88" s="3466" t="str">
        <f>IF(ISNA(VLOOKUP($D88,'Mar 19'!$F:$F,1,0)),"No","Yes")</f>
        <v>No</v>
      </c>
      <c r="Z88" s="3465" t="str">
        <f>IF(ISNA(VLOOKUP($D88,'Mar 12'!$F:$F,1,0)),"No","Yes")</f>
        <v>No</v>
      </c>
      <c r="AA88" s="3464" t="str">
        <f>IF(ISNA(VLOOKUP($D88,'Mar 5'!$F:$F,1,0)),"No","Yes")</f>
        <v>No</v>
      </c>
      <c r="AB88" s="3463" t="str">
        <f>IF(ISNA(VLOOKUP($D88,'Feb 26'!$F:$F,1,0)),"No","Yes")</f>
        <v>No</v>
      </c>
      <c r="AC88" s="3462" t="str">
        <f>IF(ISNA(VLOOKUP($D88,'Feb 26'!$F:$F,1,0)),"No","Yes")</f>
        <v>No</v>
      </c>
      <c r="AD88" s="3461" t="str">
        <f>IF(ISNA(VLOOKUP($D88,'Feb 12'!$F:$F,1,0)),"No","Yes")</f>
        <v>No</v>
      </c>
      <c r="AE88" s="3460" t="str">
        <f>IF(ISNA(VLOOKUP($D88,'Feb 5'!$F:$F,1,0)),"No","Yes")</f>
        <v>No</v>
      </c>
      <c r="AF88" s="3459" t="str">
        <f>IF(ISNA(VLOOKUP($D88,'Jan 29'!$F:$F,1,0)),"No","Yes")</f>
        <v>No</v>
      </c>
      <c r="AG88" s="3458" t="str">
        <f>IF(ISNA(VLOOKUP(D88,'Jan 22'!F:F,1,0)),"No","Yes")</f>
        <v>No</v>
      </c>
      <c r="AH88" s="3457"/>
      <c r="AI88" s="3456"/>
      <c r="AJ88" s="3455"/>
      <c r="AK88" s="3454"/>
      <c r="AL88" s="3453"/>
      <c r="AM88" s="3452"/>
      <c r="AN88" s="3451"/>
      <c r="AO88" s="3450"/>
      <c r="AP88" s="3449"/>
      <c r="AQ88" s="3448"/>
      <c r="AR88" s="3447"/>
      <c r="AS88" s="3446"/>
      <c r="AT88" s="3445"/>
      <c r="AU88" s="3444"/>
      <c r="AV88" s="3443"/>
      <c r="AW88" s="3442"/>
      <c r="AX88" s="3441"/>
      <c r="AY88" s="3440"/>
      <c r="AZ88" s="3439"/>
      <c r="BA88" s="3438"/>
    </row>
    <row r="89" spans="1:53" x14ac:dyDescent="0.25">
      <c r="A89" s="7151"/>
      <c r="B89" s="103" t="s">
        <v>1330</v>
      </c>
      <c r="C89" s="109" t="s">
        <v>287</v>
      </c>
      <c r="D89" s="111" t="s">
        <v>286</v>
      </c>
      <c r="E89" s="106"/>
      <c r="F89" s="114"/>
      <c r="G89" s="114"/>
      <c r="H89" s="124" t="str">
        <f>IF(ISNA(VLOOKUP($D89,'Jul 16'!$F:$F,1,0)),"No","Yes")</f>
        <v>No</v>
      </c>
      <c r="I89" s="3527" t="str">
        <f>IF(ISNA(VLOOKUP($D89,'Jul 9'!$F:$F,1,0)),"No","Yes")</f>
        <v>No</v>
      </c>
      <c r="J89" s="3526" t="str">
        <f>IF(ISNA(VLOOKUP($D89,'Jul 2'!$F:$F,1,0)),"No","Yes")</f>
        <v>No</v>
      </c>
      <c r="K89" s="3525" t="str">
        <f>IF(ISNA(VLOOKUP($D89,'Jun 25'!$F:$F,1,0)),"No","Yes")</f>
        <v>No</v>
      </c>
      <c r="L89" s="3524" t="str">
        <f>IF(ISNA(VLOOKUP($D89,'Jun 18'!$F:$F,1,0)),"No","Yes")</f>
        <v>No</v>
      </c>
      <c r="M89" s="3523" t="str">
        <f>IF(ISNA(VLOOKUP($D89,'Jun 11'!$F:$F,1,0)),"No","Yes")</f>
        <v>No</v>
      </c>
      <c r="N89" s="3522" t="str">
        <f>IF(ISNA(VLOOKUP($D89,'Jun 4'!$F:$F,1,0)),"No","Yes")</f>
        <v>No</v>
      </c>
      <c r="O89" s="3521" t="str">
        <f>IF(ISNA(VLOOKUP($D89,'May 28'!$F:$F,1,0)),"No","Yes")</f>
        <v>No</v>
      </c>
      <c r="P89" s="3520" t="str">
        <f>IF(ISNA(VLOOKUP($D89,'May 21'!$F:$F,1,0)),"No","Yes")</f>
        <v>No</v>
      </c>
      <c r="Q89" s="3519" t="str">
        <f>IF(ISNA(VLOOKUP($D89,'May 14'!$F:$F,1,0)),"No","Yes")</f>
        <v>No</v>
      </c>
      <c r="R89" s="3518" t="str">
        <f>IF(ISNA(VLOOKUP($D89,'May 9'!$F:$F,1,0)),"No","Yes")</f>
        <v>No</v>
      </c>
      <c r="S89" s="3517" t="str">
        <f>IF(ISNA(VLOOKUP($D89,'May 2'!$F:$F,1,0)),"No","Yes")</f>
        <v>No</v>
      </c>
      <c r="T89" s="3516" t="str">
        <f>IF(ISNA(VLOOKUP($D89,'Apr 23'!$F:$F,1,0)),"No","Yes")</f>
        <v>No</v>
      </c>
      <c r="U89" s="3515" t="str">
        <f>IF(ISNA(VLOOKUP($D89,'Apr 16'!$F:$F,1,0)),"No","Yes")</f>
        <v>No</v>
      </c>
      <c r="V89" s="3514" t="str">
        <f>IF(ISNA(VLOOKUP($D89,'Apr 9'!$F:$F,1,0)),"No","Yes")</f>
        <v>No</v>
      </c>
      <c r="W89" s="3513" t="str">
        <f>IF(ISNA(VLOOKUP($D89,'Apr 2'!$F:$F,1,0)),"No","Yes")</f>
        <v>No</v>
      </c>
      <c r="X89" s="3512" t="str">
        <f>IF(ISNA(VLOOKUP($D89,'Mar 26'!$F:$F,1,0)),"No","Yes")</f>
        <v>No</v>
      </c>
      <c r="Y89" s="3511" t="str">
        <f>IF(ISNA(VLOOKUP($D89,'Mar 19'!$F:$F,1,0)),"No","Yes")</f>
        <v>No</v>
      </c>
      <c r="Z89" s="3510" t="str">
        <f>IF(ISNA(VLOOKUP($D89,'Mar 12'!$F:$F,1,0)),"No","Yes")</f>
        <v>No</v>
      </c>
      <c r="AA89" s="3509" t="str">
        <f>IF(ISNA(VLOOKUP($D89,'Mar 5'!$F:$F,1,0)),"No","Yes")</f>
        <v>No</v>
      </c>
      <c r="AB89" s="3508" t="str">
        <f>IF(ISNA(VLOOKUP($D89,'Feb 26'!$F:$F,1,0)),"No","Yes")</f>
        <v>No</v>
      </c>
      <c r="AC89" s="3507" t="str">
        <f>IF(ISNA(VLOOKUP($D89,'Feb 26'!$F:$F,1,0)),"No","Yes")</f>
        <v>No</v>
      </c>
      <c r="AD89" s="3506" t="str">
        <f>IF(ISNA(VLOOKUP($D89,'Feb 12'!$F:$F,1,0)),"No","Yes")</f>
        <v>No</v>
      </c>
      <c r="AE89" s="3505" t="str">
        <f>IF(ISNA(VLOOKUP($D89,'Feb 5'!$F:$F,1,0)),"No","Yes")</f>
        <v>No</v>
      </c>
      <c r="AF89" s="3504" t="str">
        <f>IF(ISNA(VLOOKUP($D89,'Jan 29'!$F:$F,1,0)),"No","Yes")</f>
        <v>No</v>
      </c>
      <c r="AG89" s="3503" t="str">
        <f>IF(ISNA(VLOOKUP(D89,'Jan 22'!F:F,1,0)),"No","Yes")</f>
        <v>No</v>
      </c>
      <c r="AH89" s="3502"/>
      <c r="AI89" s="3501"/>
      <c r="AJ89" s="3500"/>
      <c r="AK89" s="3499"/>
      <c r="AL89" s="3498"/>
      <c r="AM89" s="3497"/>
      <c r="AN89" s="3496"/>
      <c r="AO89" s="3495"/>
      <c r="AP89" s="3494"/>
      <c r="AQ89" s="3493"/>
      <c r="AR89" s="3492"/>
      <c r="AS89" s="3491"/>
      <c r="AT89" s="3490"/>
      <c r="AU89" s="3489"/>
      <c r="AV89" s="3488"/>
      <c r="AW89" s="3487"/>
      <c r="AX89" s="3486"/>
      <c r="AY89" s="3485"/>
      <c r="AZ89" s="3484"/>
      <c r="BA89" s="3483"/>
    </row>
    <row r="90" spans="1:53" x14ac:dyDescent="0.25">
      <c r="A90" s="7151"/>
      <c r="B90" s="107" t="s">
        <v>1331</v>
      </c>
      <c r="C90" s="109" t="s">
        <v>287</v>
      </c>
      <c r="D90" s="111" t="s">
        <v>308</v>
      </c>
      <c r="E90" s="106"/>
      <c r="F90" s="114"/>
      <c r="G90" s="114"/>
      <c r="H90" s="124" t="str">
        <f>IF(ISNA(VLOOKUP($D90,'Jul 16'!$F:$F,1,0)),"No","Yes")</f>
        <v>No</v>
      </c>
      <c r="I90" s="3572" t="str">
        <f>IF(ISNA(VLOOKUP($D90,'Jul 9'!$F:$F,1,0)),"No","Yes")</f>
        <v>No</v>
      </c>
      <c r="J90" s="3571" t="str">
        <f>IF(ISNA(VLOOKUP($D90,'Jul 2'!$F:$F,1,0)),"No","Yes")</f>
        <v>No</v>
      </c>
      <c r="K90" s="3570" t="str">
        <f>IF(ISNA(VLOOKUP($D90,'Jun 25'!$F:$F,1,0)),"No","Yes")</f>
        <v>No</v>
      </c>
      <c r="L90" s="3569" t="str">
        <f>IF(ISNA(VLOOKUP($D90,'Jun 18'!$F:$F,1,0)),"No","Yes")</f>
        <v>No</v>
      </c>
      <c r="M90" s="3568" t="str">
        <f>IF(ISNA(VLOOKUP($D90,'Jun 11'!$F:$F,1,0)),"No","Yes")</f>
        <v>No</v>
      </c>
      <c r="N90" s="3567" t="str">
        <f>IF(ISNA(VLOOKUP($D90,'Jun 4'!$F:$F,1,0)),"No","Yes")</f>
        <v>No</v>
      </c>
      <c r="O90" s="3566" t="str">
        <f>IF(ISNA(VLOOKUP($D90,'May 28'!$F:$F,1,0)),"No","Yes")</f>
        <v>No</v>
      </c>
      <c r="P90" s="3565" t="str">
        <f>IF(ISNA(VLOOKUP($D90,'May 21'!$F:$F,1,0)),"No","Yes")</f>
        <v>No</v>
      </c>
      <c r="Q90" s="3564" t="str">
        <f>IF(ISNA(VLOOKUP($D90,'May 14'!$F:$F,1,0)),"No","Yes")</f>
        <v>No</v>
      </c>
      <c r="R90" s="3563" t="str">
        <f>IF(ISNA(VLOOKUP($D90,'May 9'!$F:$F,1,0)),"No","Yes")</f>
        <v>No</v>
      </c>
      <c r="S90" s="3562" t="str">
        <f>IF(ISNA(VLOOKUP($D90,'May 2'!$F:$F,1,0)),"No","Yes")</f>
        <v>No</v>
      </c>
      <c r="T90" s="3561" t="str">
        <f>IF(ISNA(VLOOKUP($D90,'Apr 23'!$F:$F,1,0)),"No","Yes")</f>
        <v>No</v>
      </c>
      <c r="U90" s="3560" t="str">
        <f>IF(ISNA(VLOOKUP($D90,'Apr 16'!$F:$F,1,0)),"No","Yes")</f>
        <v>No</v>
      </c>
      <c r="V90" s="3559" t="str">
        <f>IF(ISNA(VLOOKUP($D90,'Apr 9'!$F:$F,1,0)),"No","Yes")</f>
        <v>No</v>
      </c>
      <c r="W90" s="3558" t="str">
        <f>IF(ISNA(VLOOKUP($D90,'Apr 2'!$F:$F,1,0)),"No","Yes")</f>
        <v>No</v>
      </c>
      <c r="X90" s="3557" t="str">
        <f>IF(ISNA(VLOOKUP($D90,'Mar 26'!$F:$F,1,0)),"No","Yes")</f>
        <v>No</v>
      </c>
      <c r="Y90" s="3556" t="str">
        <f>IF(ISNA(VLOOKUP($D90,'Mar 19'!$F:$F,1,0)),"No","Yes")</f>
        <v>No</v>
      </c>
      <c r="Z90" s="3555" t="str">
        <f>IF(ISNA(VLOOKUP($D90,'Mar 12'!$F:$F,1,0)),"No","Yes")</f>
        <v>No</v>
      </c>
      <c r="AA90" s="3554" t="str">
        <f>IF(ISNA(VLOOKUP($D90,'Mar 5'!$F:$F,1,0)),"No","Yes")</f>
        <v>No</v>
      </c>
      <c r="AB90" s="3553" t="str">
        <f>IF(ISNA(VLOOKUP($D90,'Feb 26'!$F:$F,1,0)),"No","Yes")</f>
        <v>No</v>
      </c>
      <c r="AC90" s="3552" t="str">
        <f>IF(ISNA(VLOOKUP($D90,'Feb 26'!$F:$F,1,0)),"No","Yes")</f>
        <v>No</v>
      </c>
      <c r="AD90" s="3551" t="str">
        <f>IF(ISNA(VLOOKUP($D90,'Feb 12'!$F:$F,1,0)),"No","Yes")</f>
        <v>No</v>
      </c>
      <c r="AE90" s="3550" t="str">
        <f>IF(ISNA(VLOOKUP($D90,'Feb 5'!$F:$F,1,0)),"No","Yes")</f>
        <v>No</v>
      </c>
      <c r="AF90" s="3549" t="str">
        <f>IF(ISNA(VLOOKUP($D90,'Jan 29'!$F:$F,1,0)),"No","Yes")</f>
        <v>No</v>
      </c>
      <c r="AG90" s="3548" t="str">
        <f>IF(ISNA(VLOOKUP(D90,'Jan 22'!F:F,1,0)),"No","Yes")</f>
        <v>No</v>
      </c>
      <c r="AH90" s="3547"/>
      <c r="AI90" s="3546"/>
      <c r="AJ90" s="3545"/>
      <c r="AK90" s="3544"/>
      <c r="AL90" s="3543"/>
      <c r="AM90" s="3542"/>
      <c r="AN90" s="3541"/>
      <c r="AO90" s="3540"/>
      <c r="AP90" s="3539"/>
      <c r="AQ90" s="3538"/>
      <c r="AR90" s="3537"/>
      <c r="AS90" s="3536"/>
      <c r="AT90" s="3535"/>
      <c r="AU90" s="3534"/>
      <c r="AV90" s="3533"/>
      <c r="AW90" s="3532"/>
      <c r="AX90" s="3531"/>
      <c r="AY90" s="3530"/>
      <c r="AZ90" s="3529"/>
      <c r="BA90" s="3528"/>
    </row>
    <row r="91" spans="1:53" x14ac:dyDescent="0.25">
      <c r="A91" s="7151"/>
      <c r="B91" s="103" t="s">
        <v>1332</v>
      </c>
      <c r="C91" s="109" t="s">
        <v>287</v>
      </c>
      <c r="D91" s="111" t="s">
        <v>319</v>
      </c>
      <c r="E91" s="106" t="s">
        <v>320</v>
      </c>
      <c r="F91" s="106" t="s">
        <v>289</v>
      </c>
      <c r="G91" s="106" t="s">
        <v>1019</v>
      </c>
      <c r="H91" s="124" t="str">
        <f>IF(ISNA(VLOOKUP($D91,'Jul 16'!$F:$F,1,0)),"No","Yes")</f>
        <v>Yes</v>
      </c>
      <c r="I91" s="3617" t="str">
        <f>IF(ISNA(VLOOKUP($D91,'Jul 9'!$F:$F,1,0)),"No","Yes")</f>
        <v>Yes</v>
      </c>
      <c r="J91" s="3616" t="str">
        <f>IF(ISNA(VLOOKUP($D91,'Jul 2'!$F:$F,1,0)),"No","Yes")</f>
        <v>Yes</v>
      </c>
      <c r="K91" s="3615" t="str">
        <f>IF(ISNA(VLOOKUP($D91,'Jun 25'!$F:$F,1,0)),"No","Yes")</f>
        <v>Yes</v>
      </c>
      <c r="L91" s="3614" t="str">
        <f>IF(ISNA(VLOOKUP($D91,'Jun 18'!$F:$F,1,0)),"No","Yes")</f>
        <v>Yes</v>
      </c>
      <c r="M91" s="3613" t="str">
        <f>IF(ISNA(VLOOKUP($D91,'Jun 11'!$F:$F,1,0)),"No","Yes")</f>
        <v>Yes</v>
      </c>
      <c r="N91" s="3612" t="str">
        <f>IF(ISNA(VLOOKUP($D91,'Jun 4'!$F:$F,1,0)),"No","Yes")</f>
        <v>Yes</v>
      </c>
      <c r="O91" s="3611" t="str">
        <f>IF(ISNA(VLOOKUP($D91,'May 28'!$F:$F,1,0)),"No","Yes")</f>
        <v>Yes</v>
      </c>
      <c r="P91" s="3610" t="str">
        <f>IF(ISNA(VLOOKUP($D91,'May 21'!$F:$F,1,0)),"No","Yes")</f>
        <v>Yes</v>
      </c>
      <c r="Q91" s="3609" t="str">
        <f>IF(ISNA(VLOOKUP($D91,'May 14'!$F:$F,1,0)),"No","Yes")</f>
        <v>Yes</v>
      </c>
      <c r="R91" s="3608" t="str">
        <f>IF(ISNA(VLOOKUP($D91,'May 9'!$F:$F,1,0)),"No","Yes")</f>
        <v>Yes</v>
      </c>
      <c r="S91" s="3607" t="str">
        <f>IF(ISNA(VLOOKUP($D91,'May 2'!$F:$F,1,0)),"No","Yes")</f>
        <v>Yes</v>
      </c>
      <c r="T91" s="3606" t="str">
        <f>IF(ISNA(VLOOKUP($D91,'Apr 23'!$F:$F,1,0)),"No","Yes")</f>
        <v>Yes</v>
      </c>
      <c r="U91" s="3605" t="str">
        <f>IF(ISNA(VLOOKUP($D91,'Apr 16'!$F:$F,1,0)),"No","Yes")</f>
        <v>Yes</v>
      </c>
      <c r="V91" s="3604" t="str">
        <f>IF(ISNA(VLOOKUP($D91,'Apr 9'!$F:$F,1,0)),"No","Yes")</f>
        <v>Yes</v>
      </c>
      <c r="W91" s="3603" t="str">
        <f>IF(ISNA(VLOOKUP($D91,'Apr 2'!$F:$F,1,0)),"No","Yes")</f>
        <v>Yes</v>
      </c>
      <c r="X91" s="3602" t="str">
        <f>IF(ISNA(VLOOKUP($D91,'Mar 26'!$F:$F,1,0)),"No","Yes")</f>
        <v>Yes</v>
      </c>
      <c r="Y91" s="3601" t="str">
        <f>IF(ISNA(VLOOKUP($D91,'Mar 19'!$F:$F,1,0)),"No","Yes")</f>
        <v>Yes</v>
      </c>
      <c r="Z91" s="3600" t="str">
        <f>IF(ISNA(VLOOKUP($D91,'Mar 12'!$F:$F,1,0)),"No","Yes")</f>
        <v>Yes</v>
      </c>
      <c r="AA91" s="3599" t="str">
        <f>IF(ISNA(VLOOKUP($D91,'Mar 5'!$F:$F,1,0)),"No","Yes")</f>
        <v>Yes</v>
      </c>
      <c r="AB91" s="3598" t="str">
        <f>IF(ISNA(VLOOKUP($D91,'Feb 26'!$F:$F,1,0)),"No","Yes")</f>
        <v>Yes</v>
      </c>
      <c r="AC91" s="3597" t="str">
        <f>IF(ISNA(VLOOKUP($D91,'Feb 26'!$F:$F,1,0)),"No","Yes")</f>
        <v>Yes</v>
      </c>
      <c r="AD91" s="3596" t="str">
        <f>IF(ISNA(VLOOKUP($D91,'Feb 12'!$F:$F,1,0)),"No","Yes")</f>
        <v>Yes</v>
      </c>
      <c r="AE91" s="3595" t="str">
        <f>IF(ISNA(VLOOKUP($D91,'Feb 5'!$F:$F,1,0)),"No","Yes")</f>
        <v>Yes</v>
      </c>
      <c r="AF91" s="3594" t="str">
        <f>IF(ISNA(VLOOKUP($D91,'Jan 29'!$F:$F,1,0)),"No","Yes")</f>
        <v>Yes</v>
      </c>
      <c r="AG91" s="3593" t="str">
        <f>IF(ISNA(VLOOKUP(D91,'Jan 22'!F:F,1,0)),"No","Yes")</f>
        <v>Yes</v>
      </c>
      <c r="AH91" s="3592"/>
      <c r="AI91" s="3591"/>
      <c r="AJ91" s="3590"/>
      <c r="AK91" s="3589"/>
      <c r="AL91" s="3588"/>
      <c r="AM91" s="3587"/>
      <c r="AN91" s="3586"/>
      <c r="AO91" s="3585"/>
      <c r="AP91" s="3584"/>
      <c r="AQ91" s="3583"/>
      <c r="AR91" s="3582"/>
      <c r="AS91" s="3581"/>
      <c r="AT91" s="3580"/>
      <c r="AU91" s="3579"/>
      <c r="AV91" s="3578"/>
      <c r="AW91" s="3577"/>
      <c r="AX91" s="3576"/>
      <c r="AY91" s="3575"/>
      <c r="AZ91" s="3574"/>
      <c r="BA91" s="3573"/>
    </row>
    <row r="92" spans="1:53" x14ac:dyDescent="0.25">
      <c r="A92" s="7151"/>
      <c r="B92" s="103" t="s">
        <v>1333</v>
      </c>
      <c r="C92" s="109" t="s">
        <v>287</v>
      </c>
      <c r="D92" s="101" t="s">
        <v>384</v>
      </c>
      <c r="E92" s="106"/>
      <c r="F92" s="114"/>
      <c r="G92" s="114"/>
      <c r="H92" s="124" t="str">
        <f>IF(ISNA(VLOOKUP($D92,'Jul 16'!$F:$F,1,0)),"No","Yes")</f>
        <v>No</v>
      </c>
      <c r="I92" s="3662" t="str">
        <f>IF(ISNA(VLOOKUP($D92,'Jul 9'!$F:$F,1,0)),"No","Yes")</f>
        <v>No</v>
      </c>
      <c r="J92" s="3661" t="str">
        <f>IF(ISNA(VLOOKUP($D92,'Jul 2'!$F:$F,1,0)),"No","Yes")</f>
        <v>No</v>
      </c>
      <c r="K92" s="3660" t="str">
        <f>IF(ISNA(VLOOKUP($D92,'Jun 25'!$F:$F,1,0)),"No","Yes")</f>
        <v>No</v>
      </c>
      <c r="L92" s="3659" t="str">
        <f>IF(ISNA(VLOOKUP($D92,'Jun 18'!$F:$F,1,0)),"No","Yes")</f>
        <v>No</v>
      </c>
      <c r="M92" s="3658" t="str">
        <f>IF(ISNA(VLOOKUP($D92,'Jun 11'!$F:$F,1,0)),"No","Yes")</f>
        <v>No</v>
      </c>
      <c r="N92" s="3657" t="str">
        <f>IF(ISNA(VLOOKUP($D92,'Jun 4'!$F:$F,1,0)),"No","Yes")</f>
        <v>No</v>
      </c>
      <c r="O92" s="3656" t="str">
        <f>IF(ISNA(VLOOKUP($D92,'May 28'!$F:$F,1,0)),"No","Yes")</f>
        <v>No</v>
      </c>
      <c r="P92" s="3655" t="str">
        <f>IF(ISNA(VLOOKUP($D92,'May 21'!$F:$F,1,0)),"No","Yes")</f>
        <v>No</v>
      </c>
      <c r="Q92" s="3654" t="str">
        <f>IF(ISNA(VLOOKUP($D92,'May 14'!$F:$F,1,0)),"No","Yes")</f>
        <v>No</v>
      </c>
      <c r="R92" s="3653" t="str">
        <f>IF(ISNA(VLOOKUP($D92,'May 9'!$F:$F,1,0)),"No","Yes")</f>
        <v>No</v>
      </c>
      <c r="S92" s="3652" t="str">
        <f>IF(ISNA(VLOOKUP($D92,'May 2'!$F:$F,1,0)),"No","Yes")</f>
        <v>No</v>
      </c>
      <c r="T92" s="3651" t="str">
        <f>IF(ISNA(VLOOKUP($D92,'Apr 23'!$F:$F,1,0)),"No","Yes")</f>
        <v>No</v>
      </c>
      <c r="U92" s="3650" t="str">
        <f>IF(ISNA(VLOOKUP($D92,'Apr 16'!$F:$F,1,0)),"No","Yes")</f>
        <v>No</v>
      </c>
      <c r="V92" s="3649" t="str">
        <f>IF(ISNA(VLOOKUP($D92,'Apr 9'!$F:$F,1,0)),"No","Yes")</f>
        <v>No</v>
      </c>
      <c r="W92" s="3648" t="str">
        <f>IF(ISNA(VLOOKUP($D92,'Apr 2'!$F:$F,1,0)),"No","Yes")</f>
        <v>No</v>
      </c>
      <c r="X92" s="3647" t="str">
        <f>IF(ISNA(VLOOKUP($D92,'Mar 26'!$F:$F,1,0)),"No","Yes")</f>
        <v>No</v>
      </c>
      <c r="Y92" s="3646" t="str">
        <f>IF(ISNA(VLOOKUP($D92,'Mar 19'!$F:$F,1,0)),"No","Yes")</f>
        <v>No</v>
      </c>
      <c r="Z92" s="3645" t="str">
        <f>IF(ISNA(VLOOKUP($D92,'Mar 12'!$F:$F,1,0)),"No","Yes")</f>
        <v>No</v>
      </c>
      <c r="AA92" s="3644" t="str">
        <f>IF(ISNA(VLOOKUP($D92,'Mar 5'!$F:$F,1,0)),"No","Yes")</f>
        <v>No</v>
      </c>
      <c r="AB92" s="3643" t="str">
        <f>IF(ISNA(VLOOKUP($D92,'Feb 26'!$F:$F,1,0)),"No","Yes")</f>
        <v>No</v>
      </c>
      <c r="AC92" s="3642" t="str">
        <f>IF(ISNA(VLOOKUP($D92,'Feb 26'!$F:$F,1,0)),"No","Yes")</f>
        <v>No</v>
      </c>
      <c r="AD92" s="3641" t="str">
        <f>IF(ISNA(VLOOKUP($D92,'Feb 12'!$F:$F,1,0)),"No","Yes")</f>
        <v>No</v>
      </c>
      <c r="AE92" s="3640" t="str">
        <f>IF(ISNA(VLOOKUP($D92,'Feb 5'!$F:$F,1,0)),"No","Yes")</f>
        <v>No</v>
      </c>
      <c r="AF92" s="3639" t="str">
        <f>IF(ISNA(VLOOKUP($D92,'Jan 29'!$F:$F,1,0)),"No","Yes")</f>
        <v>No</v>
      </c>
      <c r="AG92" s="3638" t="str">
        <f>IF(ISNA(VLOOKUP(D92,'Jan 22'!F:F,1,0)),"No","Yes")</f>
        <v>No</v>
      </c>
      <c r="AH92" s="3637"/>
      <c r="AI92" s="3636"/>
      <c r="AJ92" s="3635"/>
      <c r="AK92" s="3634"/>
      <c r="AL92" s="3633"/>
      <c r="AM92" s="3632"/>
      <c r="AN92" s="3631"/>
      <c r="AO92" s="3630"/>
      <c r="AP92" s="3629"/>
      <c r="AQ92" s="3628"/>
      <c r="AR92" s="3627"/>
      <c r="AS92" s="3626"/>
      <c r="AT92" s="3625"/>
      <c r="AU92" s="3624"/>
      <c r="AV92" s="3623"/>
      <c r="AW92" s="3622"/>
      <c r="AX92" s="3621"/>
      <c r="AY92" s="3620"/>
      <c r="AZ92" s="3619"/>
      <c r="BA92" s="3618"/>
    </row>
    <row r="93" spans="1:53" x14ac:dyDescent="0.25">
      <c r="A93" s="7151"/>
      <c r="B93" s="101" t="s">
        <v>1334</v>
      </c>
      <c r="C93" s="109" t="s">
        <v>287</v>
      </c>
      <c r="D93" s="101" t="s">
        <v>352</v>
      </c>
      <c r="E93" s="106"/>
      <c r="F93" s="114"/>
      <c r="G93" s="114"/>
      <c r="H93" s="124" t="str">
        <f>IF(ISNA(VLOOKUP($D93,'Jul 16'!$F:$F,1,0)),"No","Yes")</f>
        <v>No</v>
      </c>
      <c r="I93" s="3707" t="str">
        <f>IF(ISNA(VLOOKUP($D93,'Jul 9'!$F:$F,1,0)),"No","Yes")</f>
        <v>No</v>
      </c>
      <c r="J93" s="3706" t="str">
        <f>IF(ISNA(VLOOKUP($D93,'Jul 2'!$F:$F,1,0)),"No","Yes")</f>
        <v>No</v>
      </c>
      <c r="K93" s="3705" t="str">
        <f>IF(ISNA(VLOOKUP($D93,'Jun 25'!$F:$F,1,0)),"No","Yes")</f>
        <v>No</v>
      </c>
      <c r="L93" s="3704" t="str">
        <f>IF(ISNA(VLOOKUP($D93,'Jun 18'!$F:$F,1,0)),"No","Yes")</f>
        <v>No</v>
      </c>
      <c r="M93" s="3703" t="str">
        <f>IF(ISNA(VLOOKUP($D93,'Jun 11'!$F:$F,1,0)),"No","Yes")</f>
        <v>No</v>
      </c>
      <c r="N93" s="3702" t="str">
        <f>IF(ISNA(VLOOKUP($D93,'Jun 4'!$F:$F,1,0)),"No","Yes")</f>
        <v>No</v>
      </c>
      <c r="O93" s="3701" t="str">
        <f>IF(ISNA(VLOOKUP($D93,'May 28'!$F:$F,1,0)),"No","Yes")</f>
        <v>No</v>
      </c>
      <c r="P93" s="3700" t="str">
        <f>IF(ISNA(VLOOKUP($D93,'May 21'!$F:$F,1,0)),"No","Yes")</f>
        <v>No</v>
      </c>
      <c r="Q93" s="3699" t="str">
        <f>IF(ISNA(VLOOKUP($D93,'May 14'!$F:$F,1,0)),"No","Yes")</f>
        <v>No</v>
      </c>
      <c r="R93" s="3698" t="str">
        <f>IF(ISNA(VLOOKUP($D93,'May 9'!$F:$F,1,0)),"No","Yes")</f>
        <v>No</v>
      </c>
      <c r="S93" s="3697" t="str">
        <f>IF(ISNA(VLOOKUP($D93,'May 2'!$F:$F,1,0)),"No","Yes")</f>
        <v>No</v>
      </c>
      <c r="T93" s="3696" t="str">
        <f>IF(ISNA(VLOOKUP($D93,'Apr 23'!$F:$F,1,0)),"No","Yes")</f>
        <v>No</v>
      </c>
      <c r="U93" s="3695" t="str">
        <f>IF(ISNA(VLOOKUP($D93,'Apr 16'!$F:$F,1,0)),"No","Yes")</f>
        <v>No</v>
      </c>
      <c r="V93" s="3694" t="str">
        <f>IF(ISNA(VLOOKUP($D93,'Apr 9'!$F:$F,1,0)),"No","Yes")</f>
        <v>No</v>
      </c>
      <c r="W93" s="3693" t="str">
        <f>IF(ISNA(VLOOKUP($D93,'Apr 2'!$F:$F,1,0)),"No","Yes")</f>
        <v>No</v>
      </c>
      <c r="X93" s="3692" t="str">
        <f>IF(ISNA(VLOOKUP($D93,'Mar 26'!$F:$F,1,0)),"No","Yes")</f>
        <v>No</v>
      </c>
      <c r="Y93" s="3691" t="str">
        <f>IF(ISNA(VLOOKUP($D93,'Mar 19'!$F:$F,1,0)),"No","Yes")</f>
        <v>No</v>
      </c>
      <c r="Z93" s="3690" t="str">
        <f>IF(ISNA(VLOOKUP($D93,'Mar 12'!$F:$F,1,0)),"No","Yes")</f>
        <v>No</v>
      </c>
      <c r="AA93" s="3689" t="str">
        <f>IF(ISNA(VLOOKUP($D93,'Mar 5'!$F:$F,1,0)),"No","Yes")</f>
        <v>No</v>
      </c>
      <c r="AB93" s="3688" t="str">
        <f>IF(ISNA(VLOOKUP($D93,'Feb 26'!$F:$F,1,0)),"No","Yes")</f>
        <v>No</v>
      </c>
      <c r="AC93" s="3687" t="str">
        <f>IF(ISNA(VLOOKUP($D93,'Feb 26'!$F:$F,1,0)),"No","Yes")</f>
        <v>No</v>
      </c>
      <c r="AD93" s="3686" t="str">
        <f>IF(ISNA(VLOOKUP($D93,'Feb 12'!$F:$F,1,0)),"No","Yes")</f>
        <v>No</v>
      </c>
      <c r="AE93" s="3685" t="str">
        <f>IF(ISNA(VLOOKUP($D93,'Feb 5'!$F:$F,1,0)),"No","Yes")</f>
        <v>No</v>
      </c>
      <c r="AF93" s="3684" t="str">
        <f>IF(ISNA(VLOOKUP($D93,'Jan 29'!$F:$F,1,0)),"No","Yes")</f>
        <v>No</v>
      </c>
      <c r="AG93" s="3683" t="str">
        <f>IF(ISNA(VLOOKUP(D93,'Jan 22'!F:F,1,0)),"No","Yes")</f>
        <v>No</v>
      </c>
      <c r="AH93" s="3682"/>
      <c r="AI93" s="3681"/>
      <c r="AJ93" s="3680"/>
      <c r="AK93" s="3679"/>
      <c r="AL93" s="3678"/>
      <c r="AM93" s="3677"/>
      <c r="AN93" s="3676"/>
      <c r="AO93" s="3675"/>
      <c r="AP93" s="3674"/>
      <c r="AQ93" s="3673"/>
      <c r="AR93" s="3672"/>
      <c r="AS93" s="3671"/>
      <c r="AT93" s="3670"/>
      <c r="AU93" s="3669"/>
      <c r="AV93" s="3668"/>
      <c r="AW93" s="3667"/>
      <c r="AX93" s="3666"/>
      <c r="AY93" s="3665"/>
      <c r="AZ93" s="3664"/>
      <c r="BA93" s="3663"/>
    </row>
    <row r="94" spans="1:53" x14ac:dyDescent="0.25">
      <c r="A94" s="7151"/>
      <c r="B94" s="101" t="s">
        <v>1335</v>
      </c>
      <c r="C94" s="109" t="s">
        <v>287</v>
      </c>
      <c r="D94" s="101" t="s">
        <v>336</v>
      </c>
      <c r="E94" s="120" t="s">
        <v>337</v>
      </c>
      <c r="F94" s="120" t="s">
        <v>289</v>
      </c>
      <c r="G94" s="120" t="s">
        <v>666</v>
      </c>
      <c r="H94" s="124" t="str">
        <f>IF(ISNA(VLOOKUP($D94,'Jul 16'!$F:$F,1,0)),"No","Yes")</f>
        <v>Yes</v>
      </c>
      <c r="I94" s="3752" t="str">
        <f>IF(ISNA(VLOOKUP($D94,'Jul 9'!$F:$F,1,0)),"No","Yes")</f>
        <v>Yes</v>
      </c>
      <c r="J94" s="3751" t="str">
        <f>IF(ISNA(VLOOKUP($D94,'Jul 2'!$F:$F,1,0)),"No","Yes")</f>
        <v>Yes</v>
      </c>
      <c r="K94" s="3750" t="str">
        <f>IF(ISNA(VLOOKUP($D94,'Jun 25'!$F:$F,1,0)),"No","Yes")</f>
        <v>Yes</v>
      </c>
      <c r="L94" s="3749" t="str">
        <f>IF(ISNA(VLOOKUP($D94,'Jun 18'!$F:$F,1,0)),"No","Yes")</f>
        <v>Yes</v>
      </c>
      <c r="M94" s="3748" t="str">
        <f>IF(ISNA(VLOOKUP($D94,'Jun 11'!$F:$F,1,0)),"No","Yes")</f>
        <v>Yes</v>
      </c>
      <c r="N94" s="3747" t="str">
        <f>IF(ISNA(VLOOKUP($D94,'Jun 4'!$F:$F,1,0)),"No","Yes")</f>
        <v>Yes</v>
      </c>
      <c r="O94" s="3746" t="str">
        <f>IF(ISNA(VLOOKUP($D94,'May 28'!$F:$F,1,0)),"No","Yes")</f>
        <v>Yes</v>
      </c>
      <c r="P94" s="3745" t="str">
        <f>IF(ISNA(VLOOKUP($D94,'May 21'!$F:$F,1,0)),"No","Yes")</f>
        <v>Yes</v>
      </c>
      <c r="Q94" s="3744" t="str">
        <f>IF(ISNA(VLOOKUP($D94,'May 14'!$F:$F,1,0)),"No","Yes")</f>
        <v>Yes</v>
      </c>
      <c r="R94" s="3743" t="str">
        <f>IF(ISNA(VLOOKUP($D94,'May 9'!$F:$F,1,0)),"No","Yes")</f>
        <v>Yes</v>
      </c>
      <c r="S94" s="3742" t="str">
        <f>IF(ISNA(VLOOKUP($D94,'May 2'!$F:$F,1,0)),"No","Yes")</f>
        <v>Yes</v>
      </c>
      <c r="T94" s="3741" t="str">
        <f>IF(ISNA(VLOOKUP($D94,'Apr 23'!$F:$F,1,0)),"No","Yes")</f>
        <v>Yes</v>
      </c>
      <c r="U94" s="3740" t="str">
        <f>IF(ISNA(VLOOKUP($D94,'Apr 16'!$F:$F,1,0)),"No","Yes")</f>
        <v>Yes</v>
      </c>
      <c r="V94" s="3739" t="str">
        <f>IF(ISNA(VLOOKUP($D94,'Apr 9'!$F:$F,1,0)),"No","Yes")</f>
        <v>Yes</v>
      </c>
      <c r="W94" s="3738" t="str">
        <f>IF(ISNA(VLOOKUP($D94,'Apr 2'!$F:$F,1,0)),"No","Yes")</f>
        <v>Yes</v>
      </c>
      <c r="X94" s="3737" t="str">
        <f>IF(ISNA(VLOOKUP($D94,'Mar 26'!$F:$F,1,0)),"No","Yes")</f>
        <v>Yes</v>
      </c>
      <c r="Y94" s="3736" t="str">
        <f>IF(ISNA(VLOOKUP($D94,'Mar 19'!$F:$F,1,0)),"No","Yes")</f>
        <v>Yes</v>
      </c>
      <c r="Z94" s="3735" t="str">
        <f>IF(ISNA(VLOOKUP($D94,'Mar 12'!$F:$F,1,0)),"No","Yes")</f>
        <v>Yes</v>
      </c>
      <c r="AA94" s="3734" t="str">
        <f>IF(ISNA(VLOOKUP($D94,'Mar 5'!$F:$F,1,0)),"No","Yes")</f>
        <v>Yes</v>
      </c>
      <c r="AB94" s="3733" t="str">
        <f>IF(ISNA(VLOOKUP($D94,'Feb 26'!$F:$F,1,0)),"No","Yes")</f>
        <v>Yes</v>
      </c>
      <c r="AC94" s="3732" t="str">
        <f>IF(ISNA(VLOOKUP($D94,'Feb 26'!$F:$F,1,0)),"No","Yes")</f>
        <v>Yes</v>
      </c>
      <c r="AD94" s="3731" t="str">
        <f>IF(ISNA(VLOOKUP($D94,'Feb 12'!$F:$F,1,0)),"No","Yes")</f>
        <v>Yes</v>
      </c>
      <c r="AE94" s="3730" t="str">
        <f>IF(ISNA(VLOOKUP($D94,'Feb 5'!$F:$F,1,0)),"No","Yes")</f>
        <v>Yes</v>
      </c>
      <c r="AF94" s="3729" t="str">
        <f>IF(ISNA(VLOOKUP($D94,'Jan 29'!$F:$F,1,0)),"No","Yes")</f>
        <v>Yes</v>
      </c>
      <c r="AG94" s="3728" t="str">
        <f>IF(ISNA(VLOOKUP(D94,'Jan 22'!F:F,1,0)),"No","Yes")</f>
        <v>Yes</v>
      </c>
      <c r="AH94" s="3727"/>
      <c r="AI94" s="3726"/>
      <c r="AJ94" s="3725"/>
      <c r="AK94" s="3724"/>
      <c r="AL94" s="3723"/>
      <c r="AM94" s="3722"/>
      <c r="AN94" s="3721"/>
      <c r="AO94" s="3720"/>
      <c r="AP94" s="3719"/>
      <c r="AQ94" s="3718"/>
      <c r="AR94" s="3717"/>
      <c r="AS94" s="3716"/>
      <c r="AT94" s="3715"/>
      <c r="AU94" s="3714"/>
      <c r="AV94" s="3713"/>
      <c r="AW94" s="3712"/>
      <c r="AX94" s="3711"/>
      <c r="AY94" s="3710"/>
      <c r="AZ94" s="3709"/>
      <c r="BA94" s="3708"/>
    </row>
    <row r="95" spans="1:53" x14ac:dyDescent="0.25">
      <c r="A95" s="7151"/>
      <c r="B95" s="101" t="s">
        <v>1336</v>
      </c>
      <c r="C95" s="109" t="s">
        <v>287</v>
      </c>
      <c r="D95" s="101" t="s">
        <v>404</v>
      </c>
      <c r="E95" s="106" t="s">
        <v>405</v>
      </c>
      <c r="F95" s="106" t="s">
        <v>289</v>
      </c>
      <c r="G95" s="106" t="s">
        <v>1019</v>
      </c>
      <c r="H95" s="124" t="str">
        <f>IF(ISNA(VLOOKUP($D95,'Jul 16'!$F:$F,1,0)),"No","Yes")</f>
        <v>Yes</v>
      </c>
      <c r="I95" s="3797" t="str">
        <f>IF(ISNA(VLOOKUP($D95,'Jul 9'!$F:$F,1,0)),"No","Yes")</f>
        <v>Yes</v>
      </c>
      <c r="J95" s="3796" t="str">
        <f>IF(ISNA(VLOOKUP($D95,'Jul 2'!$F:$F,1,0)),"No","Yes")</f>
        <v>Yes</v>
      </c>
      <c r="K95" s="3795" t="str">
        <f>IF(ISNA(VLOOKUP($D95,'Jun 25'!$F:$F,1,0)),"No","Yes")</f>
        <v>Yes</v>
      </c>
      <c r="L95" s="3794" t="str">
        <f>IF(ISNA(VLOOKUP($D95,'Jun 18'!$F:$F,1,0)),"No","Yes")</f>
        <v>Yes</v>
      </c>
      <c r="M95" s="3793" t="str">
        <f>IF(ISNA(VLOOKUP($D95,'Jun 11'!$F:$F,1,0)),"No","Yes")</f>
        <v>Yes</v>
      </c>
      <c r="N95" s="3792" t="str">
        <f>IF(ISNA(VLOOKUP($D95,'Jun 4'!$F:$F,1,0)),"No","Yes")</f>
        <v>Yes</v>
      </c>
      <c r="O95" s="3791" t="str">
        <f>IF(ISNA(VLOOKUP($D95,'May 28'!$F:$F,1,0)),"No","Yes")</f>
        <v>Yes</v>
      </c>
      <c r="P95" s="3790" t="str">
        <f>IF(ISNA(VLOOKUP($D95,'May 21'!$F:$F,1,0)),"No","Yes")</f>
        <v>Yes</v>
      </c>
      <c r="Q95" s="3789" t="str">
        <f>IF(ISNA(VLOOKUP($D95,'May 14'!$F:$F,1,0)),"No","Yes")</f>
        <v>Yes</v>
      </c>
      <c r="R95" s="3788" t="str">
        <f>IF(ISNA(VLOOKUP($D95,'May 9'!$F:$F,1,0)),"No","Yes")</f>
        <v>Yes</v>
      </c>
      <c r="S95" s="3787" t="str">
        <f>IF(ISNA(VLOOKUP($D95,'May 2'!$F:$F,1,0)),"No","Yes")</f>
        <v>Yes</v>
      </c>
      <c r="T95" s="3786" t="str">
        <f>IF(ISNA(VLOOKUP($D95,'Apr 23'!$F:$F,1,0)),"No","Yes")</f>
        <v>Yes</v>
      </c>
      <c r="U95" s="3785" t="str">
        <f>IF(ISNA(VLOOKUP($D95,'Apr 16'!$F:$F,1,0)),"No","Yes")</f>
        <v>Yes</v>
      </c>
      <c r="V95" s="3784" t="str">
        <f>IF(ISNA(VLOOKUP($D95,'Apr 9'!$F:$F,1,0)),"No","Yes")</f>
        <v>Yes</v>
      </c>
      <c r="W95" s="3783" t="str">
        <f>IF(ISNA(VLOOKUP($D95,'Apr 2'!$F:$F,1,0)),"No","Yes")</f>
        <v>Yes</v>
      </c>
      <c r="X95" s="3782" t="str">
        <f>IF(ISNA(VLOOKUP($D95,'Mar 26'!$F:$F,1,0)),"No","Yes")</f>
        <v>Yes</v>
      </c>
      <c r="Y95" s="3781" t="str">
        <f>IF(ISNA(VLOOKUP($D95,'Mar 19'!$F:$F,1,0)),"No","Yes")</f>
        <v>Yes</v>
      </c>
      <c r="Z95" s="3780" t="str">
        <f>IF(ISNA(VLOOKUP($D95,'Mar 12'!$F:$F,1,0)),"No","Yes")</f>
        <v>Yes</v>
      </c>
      <c r="AA95" s="3779" t="str">
        <f>IF(ISNA(VLOOKUP($D95,'Mar 5'!$F:$F,1,0)),"No","Yes")</f>
        <v>Yes</v>
      </c>
      <c r="AB95" s="3778" t="str">
        <f>IF(ISNA(VLOOKUP($D95,'Feb 26'!$F:$F,1,0)),"No","Yes")</f>
        <v>Yes</v>
      </c>
      <c r="AC95" s="3777" t="str">
        <f>IF(ISNA(VLOOKUP($D95,'Feb 26'!$F:$F,1,0)),"No","Yes")</f>
        <v>Yes</v>
      </c>
      <c r="AD95" s="3776" t="str">
        <f>IF(ISNA(VLOOKUP($D95,'Feb 12'!$F:$F,1,0)),"No","Yes")</f>
        <v>Yes</v>
      </c>
      <c r="AE95" s="3775" t="str">
        <f>IF(ISNA(VLOOKUP($D95,'Feb 5'!$F:$F,1,0)),"No","Yes")</f>
        <v>Yes</v>
      </c>
      <c r="AF95" s="3774" t="str">
        <f>IF(ISNA(VLOOKUP($D95,'Jan 29'!$F:$F,1,0)),"No","Yes")</f>
        <v>Yes</v>
      </c>
      <c r="AG95" s="3773" t="str">
        <f>IF(ISNA(VLOOKUP(D95,'Jan 22'!F:F,1,0)),"No","Yes")</f>
        <v>Yes</v>
      </c>
      <c r="AH95" s="3772"/>
      <c r="AI95" s="3771"/>
      <c r="AJ95" s="3770"/>
      <c r="AK95" s="3769"/>
      <c r="AL95" s="3768"/>
      <c r="AM95" s="3767"/>
      <c r="AN95" s="3766"/>
      <c r="AO95" s="3765"/>
      <c r="AP95" s="3764"/>
      <c r="AQ95" s="3763"/>
      <c r="AR95" s="3762"/>
      <c r="AS95" s="3761"/>
      <c r="AT95" s="3760"/>
      <c r="AU95" s="3759"/>
      <c r="AV95" s="3758"/>
      <c r="AW95" s="3757"/>
      <c r="AX95" s="3756"/>
      <c r="AY95" s="3755"/>
      <c r="AZ95" s="3754"/>
      <c r="BA95" s="3753"/>
    </row>
    <row r="96" spans="1:53" s="152" customFormat="1" x14ac:dyDescent="0.25">
      <c r="A96" s="7151"/>
      <c r="B96" s="149" t="s">
        <v>1337</v>
      </c>
      <c r="C96" s="150" t="s">
        <v>287</v>
      </c>
      <c r="D96" s="149" t="s">
        <v>388</v>
      </c>
      <c r="E96" s="151" t="s">
        <v>389</v>
      </c>
      <c r="F96" s="151" t="s">
        <v>289</v>
      </c>
      <c r="G96" s="151" t="s">
        <v>666</v>
      </c>
      <c r="H96" s="124" t="str">
        <f>IF(ISNA(VLOOKUP($D96,'Jul 16'!$F:$F,1,0)),"No","Yes")</f>
        <v>No</v>
      </c>
      <c r="I96" s="3842" t="str">
        <f>IF(ISNA(VLOOKUP($D96,'Jul 9'!$F:$F,1,0)),"No","Yes")</f>
        <v>No</v>
      </c>
      <c r="J96" s="3841" t="str">
        <f>IF(ISNA(VLOOKUP($D96,'Jul 2'!$F:$F,1,0)),"No","Yes")</f>
        <v>No</v>
      </c>
      <c r="K96" s="3840" t="str">
        <f>IF(ISNA(VLOOKUP($D96,'Jun 25'!$F:$F,1,0)),"No","Yes")</f>
        <v>No</v>
      </c>
      <c r="L96" s="3839" t="str">
        <f>IF(ISNA(VLOOKUP($D96,'Jun 18'!$F:$F,1,0)),"No","Yes")</f>
        <v>No</v>
      </c>
      <c r="M96" s="3838" t="str">
        <f>IF(ISNA(VLOOKUP($D96,'Jun 11'!$F:$F,1,0)),"No","Yes")</f>
        <v>No</v>
      </c>
      <c r="N96" s="3837" t="str">
        <f>IF(ISNA(VLOOKUP($D96,'Jun 4'!$F:$F,1,0)),"No","Yes")</f>
        <v>No</v>
      </c>
      <c r="O96" s="3836" t="str">
        <f>IF(ISNA(VLOOKUP($D96,'May 28'!$F:$F,1,0)),"No","Yes")</f>
        <v>No</v>
      </c>
      <c r="P96" s="3835" t="str">
        <f>IF(ISNA(VLOOKUP($D96,'May 21'!$F:$F,1,0)),"No","Yes")</f>
        <v>No</v>
      </c>
      <c r="Q96" s="3834" t="str">
        <f>IF(ISNA(VLOOKUP($D96,'May 14'!$F:$F,1,0)),"No","Yes")</f>
        <v>No</v>
      </c>
      <c r="R96" s="3833" t="str">
        <f>IF(ISNA(VLOOKUP($D96,'May 9'!$F:$F,1,0)),"No","Yes")</f>
        <v>No</v>
      </c>
      <c r="S96" s="3832" t="str">
        <f>IF(ISNA(VLOOKUP($D96,'May 2'!$F:$F,1,0)),"No","Yes")</f>
        <v>No</v>
      </c>
      <c r="T96" s="3831" t="str">
        <f>IF(ISNA(VLOOKUP($D96,'Apr 23'!$F:$F,1,0)),"No","Yes")</f>
        <v>No</v>
      </c>
      <c r="U96" s="3830" t="str">
        <f>IF(ISNA(VLOOKUP($D96,'Apr 16'!$F:$F,1,0)),"No","Yes")</f>
        <v>No</v>
      </c>
      <c r="V96" s="3829" t="str">
        <f>IF(ISNA(VLOOKUP($D96,'Apr 9'!$F:$F,1,0)),"No","Yes")</f>
        <v>No</v>
      </c>
      <c r="W96" s="3828" t="str">
        <f>IF(ISNA(VLOOKUP($D96,'Apr 2'!$F:$F,1,0)),"No","Yes")</f>
        <v>No</v>
      </c>
      <c r="X96" s="3827" t="str">
        <f>IF(ISNA(VLOOKUP($D96,'Mar 26'!$F:$F,1,0)),"No","Yes")</f>
        <v>No</v>
      </c>
      <c r="Y96" s="3826" t="str">
        <f>IF(ISNA(VLOOKUP($D96,'Mar 19'!$F:$F,1,0)),"No","Yes")</f>
        <v>No</v>
      </c>
      <c r="Z96" s="3825" t="str">
        <f>IF(ISNA(VLOOKUP($D96,'Mar 12'!$F:$F,1,0)),"No","Yes")</f>
        <v>No</v>
      </c>
      <c r="AA96" s="3824" t="str">
        <f>IF(ISNA(VLOOKUP($D96,'Mar 5'!$F:$F,1,0)),"No","Yes")</f>
        <v>No</v>
      </c>
      <c r="AB96" s="3823" t="str">
        <f>IF(ISNA(VLOOKUP($D96,'Feb 26'!$F:$F,1,0)),"No","Yes")</f>
        <v>Yes</v>
      </c>
      <c r="AC96" s="3822" t="str">
        <f>IF(ISNA(VLOOKUP($D96,'Feb 26'!$F:$F,1,0)),"No","Yes")</f>
        <v>Yes</v>
      </c>
      <c r="AD96" s="3821" t="str">
        <f>IF(ISNA(VLOOKUP($D96,'Feb 12'!$F:$F,1,0)),"No","Yes")</f>
        <v>Yes</v>
      </c>
      <c r="AE96" s="3820" t="str">
        <f>IF(ISNA(VLOOKUP($D96,'Feb 5'!$F:$F,1,0)),"No","Yes")</f>
        <v>Yes</v>
      </c>
      <c r="AF96" s="3819" t="str">
        <f>IF(ISNA(VLOOKUP($D96,'Jan 29'!$F:$F,1,0)),"No","Yes")</f>
        <v>Yes</v>
      </c>
      <c r="AG96" s="3818" t="str">
        <f>IF(ISNA(VLOOKUP(D96,'Jan 22'!F:F,1,0)),"No","Yes")</f>
        <v>Yes</v>
      </c>
      <c r="AH96" s="3817"/>
      <c r="AI96" s="3816"/>
      <c r="AJ96" s="3815"/>
      <c r="AK96" s="3814"/>
      <c r="AL96" s="3813"/>
      <c r="AM96" s="3812"/>
      <c r="AN96" s="3811"/>
      <c r="AO96" s="3810"/>
      <c r="AP96" s="3809"/>
      <c r="AQ96" s="3808"/>
      <c r="AR96" s="3807"/>
      <c r="AS96" s="3806"/>
      <c r="AT96" s="3805"/>
      <c r="AU96" s="3804"/>
      <c r="AV96" s="3803"/>
      <c r="AW96" s="3802"/>
      <c r="AX96" s="3801"/>
      <c r="AY96" s="3800"/>
      <c r="AZ96" s="3799"/>
      <c r="BA96" s="3798"/>
    </row>
    <row r="97" spans="1:53" x14ac:dyDescent="0.25">
      <c r="A97" s="7151"/>
      <c r="B97" s="102" t="s">
        <v>1338</v>
      </c>
      <c r="C97" s="111" t="s">
        <v>287</v>
      </c>
      <c r="D97" s="113" t="s">
        <v>418</v>
      </c>
      <c r="E97" s="106"/>
      <c r="F97" s="114"/>
      <c r="G97" s="114"/>
      <c r="H97" s="124" t="str">
        <f>IF(ISNA(VLOOKUP($D97,'Jul 16'!$F:$F,1,0)),"No","Yes")</f>
        <v>No</v>
      </c>
      <c r="I97" s="3887" t="str">
        <f>IF(ISNA(VLOOKUP($D97,'Jul 9'!$F:$F,1,0)),"No","Yes")</f>
        <v>No</v>
      </c>
      <c r="J97" s="3886" t="str">
        <f>IF(ISNA(VLOOKUP($D97,'Jul 2'!$F:$F,1,0)),"No","Yes")</f>
        <v>No</v>
      </c>
      <c r="K97" s="3885" t="str">
        <f>IF(ISNA(VLOOKUP($D97,'Jun 25'!$F:$F,1,0)),"No","Yes")</f>
        <v>No</v>
      </c>
      <c r="L97" s="3884" t="str">
        <f>IF(ISNA(VLOOKUP($D97,'Jun 18'!$F:$F,1,0)),"No","Yes")</f>
        <v>No</v>
      </c>
      <c r="M97" s="3883" t="str">
        <f>IF(ISNA(VLOOKUP($D97,'Jun 11'!$F:$F,1,0)),"No","Yes")</f>
        <v>No</v>
      </c>
      <c r="N97" s="3882" t="str">
        <f>IF(ISNA(VLOOKUP($D97,'Jun 4'!$F:$F,1,0)),"No","Yes")</f>
        <v>No</v>
      </c>
      <c r="O97" s="3881" t="str">
        <f>IF(ISNA(VLOOKUP($D97,'May 28'!$F:$F,1,0)),"No","Yes")</f>
        <v>No</v>
      </c>
      <c r="P97" s="3880" t="str">
        <f>IF(ISNA(VLOOKUP($D97,'May 21'!$F:$F,1,0)),"No","Yes")</f>
        <v>No</v>
      </c>
      <c r="Q97" s="3879" t="str">
        <f>IF(ISNA(VLOOKUP($D97,'May 14'!$F:$F,1,0)),"No","Yes")</f>
        <v>No</v>
      </c>
      <c r="R97" s="3878" t="str">
        <f>IF(ISNA(VLOOKUP($D97,'May 9'!$F:$F,1,0)),"No","Yes")</f>
        <v>No</v>
      </c>
      <c r="S97" s="3877" t="str">
        <f>IF(ISNA(VLOOKUP($D97,'May 2'!$F:$F,1,0)),"No","Yes")</f>
        <v>No</v>
      </c>
      <c r="T97" s="3876" t="str">
        <f>IF(ISNA(VLOOKUP($D97,'Apr 23'!$F:$F,1,0)),"No","Yes")</f>
        <v>No</v>
      </c>
      <c r="U97" s="3875" t="str">
        <f>IF(ISNA(VLOOKUP($D97,'Apr 16'!$F:$F,1,0)),"No","Yes")</f>
        <v>No</v>
      </c>
      <c r="V97" s="3874" t="str">
        <f>IF(ISNA(VLOOKUP($D97,'Apr 9'!$F:$F,1,0)),"No","Yes")</f>
        <v>No</v>
      </c>
      <c r="W97" s="3873" t="str">
        <f>IF(ISNA(VLOOKUP($D97,'Apr 2'!$F:$F,1,0)),"No","Yes")</f>
        <v>No</v>
      </c>
      <c r="X97" s="3872" t="str">
        <f>IF(ISNA(VLOOKUP($D97,'Mar 26'!$F:$F,1,0)),"No","Yes")</f>
        <v>No</v>
      </c>
      <c r="Y97" s="3871" t="str">
        <f>IF(ISNA(VLOOKUP($D97,'Mar 19'!$F:$F,1,0)),"No","Yes")</f>
        <v>No</v>
      </c>
      <c r="Z97" s="3870" t="str">
        <f>IF(ISNA(VLOOKUP($D97,'Mar 12'!$F:$F,1,0)),"No","Yes")</f>
        <v>No</v>
      </c>
      <c r="AA97" s="3869" t="str">
        <f>IF(ISNA(VLOOKUP($D97,'Mar 5'!$F:$F,1,0)),"No","Yes")</f>
        <v>No</v>
      </c>
      <c r="AB97" s="3868" t="str">
        <f>IF(ISNA(VLOOKUP($D97,'Feb 26'!$F:$F,1,0)),"No","Yes")</f>
        <v>No</v>
      </c>
      <c r="AC97" s="3867" t="str">
        <f>IF(ISNA(VLOOKUP($D97,'Feb 26'!$F:$F,1,0)),"No","Yes")</f>
        <v>No</v>
      </c>
      <c r="AD97" s="3866" t="str">
        <f>IF(ISNA(VLOOKUP($D97,'Feb 12'!$F:$F,1,0)),"No","Yes")</f>
        <v>No</v>
      </c>
      <c r="AE97" s="3865" t="str">
        <f>IF(ISNA(VLOOKUP($D97,'Feb 5'!$F:$F,1,0)),"No","Yes")</f>
        <v>No</v>
      </c>
      <c r="AF97" s="3864" t="str">
        <f>IF(ISNA(VLOOKUP($D97,'Jan 29'!$F:$F,1,0)),"No","Yes")</f>
        <v>No</v>
      </c>
      <c r="AG97" s="3863" t="str">
        <f>IF(ISNA(VLOOKUP(D97,'Jan 22'!F:F,1,0)),"No","Yes")</f>
        <v>No</v>
      </c>
      <c r="AH97" s="3862"/>
      <c r="AI97" s="3861"/>
      <c r="AJ97" s="3860"/>
      <c r="AK97" s="3859"/>
      <c r="AL97" s="3858"/>
      <c r="AM97" s="3857"/>
      <c r="AN97" s="3856"/>
      <c r="AO97" s="3855"/>
      <c r="AP97" s="3854"/>
      <c r="AQ97" s="3853"/>
      <c r="AR97" s="3852"/>
      <c r="AS97" s="3851"/>
      <c r="AT97" s="3850"/>
      <c r="AU97" s="3849"/>
      <c r="AV97" s="3848"/>
      <c r="AW97" s="3847"/>
      <c r="AX97" s="3846"/>
      <c r="AY97" s="3845"/>
      <c r="AZ97" s="3844"/>
      <c r="BA97" s="3843"/>
    </row>
    <row r="98" spans="1:53" x14ac:dyDescent="0.25">
      <c r="A98" s="7151"/>
      <c r="B98" s="101" t="s">
        <v>1339</v>
      </c>
      <c r="C98" s="109" t="s">
        <v>287</v>
      </c>
      <c r="D98" s="101" t="s">
        <v>557</v>
      </c>
      <c r="E98" s="106" t="s">
        <v>558</v>
      </c>
      <c r="F98" s="106" t="s">
        <v>289</v>
      </c>
      <c r="G98" s="106" t="s">
        <v>1019</v>
      </c>
      <c r="H98" s="124" t="str">
        <f>IF(ISNA(VLOOKUP($D98,'Jul 16'!$F:$F,1,0)),"No","Yes")</f>
        <v>Yes</v>
      </c>
      <c r="I98" s="3932" t="str">
        <f>IF(ISNA(VLOOKUP($D98,'Jul 9'!$F:$F,1,0)),"No","Yes")</f>
        <v>Yes</v>
      </c>
      <c r="J98" s="3931" t="str">
        <f>IF(ISNA(VLOOKUP($D98,'Jul 2'!$F:$F,1,0)),"No","Yes")</f>
        <v>Yes</v>
      </c>
      <c r="K98" s="3930" t="str">
        <f>IF(ISNA(VLOOKUP($D98,'Jun 25'!$F:$F,1,0)),"No","Yes")</f>
        <v>Yes</v>
      </c>
      <c r="L98" s="3929" t="str">
        <f>IF(ISNA(VLOOKUP($D98,'Jun 18'!$F:$F,1,0)),"No","Yes")</f>
        <v>Yes</v>
      </c>
      <c r="M98" s="3928" t="str">
        <f>IF(ISNA(VLOOKUP($D98,'Jun 11'!$F:$F,1,0)),"No","Yes")</f>
        <v>Yes</v>
      </c>
      <c r="N98" s="3927" t="str">
        <f>IF(ISNA(VLOOKUP($D98,'Jun 4'!$F:$F,1,0)),"No","Yes")</f>
        <v>Yes</v>
      </c>
      <c r="O98" s="3926" t="str">
        <f>IF(ISNA(VLOOKUP($D98,'May 28'!$F:$F,1,0)),"No","Yes")</f>
        <v>Yes</v>
      </c>
      <c r="P98" s="3925" t="str">
        <f>IF(ISNA(VLOOKUP($D98,'May 21'!$F:$F,1,0)),"No","Yes")</f>
        <v>Yes</v>
      </c>
      <c r="Q98" s="3924" t="str">
        <f>IF(ISNA(VLOOKUP($D98,'May 14'!$F:$F,1,0)),"No","Yes")</f>
        <v>Yes</v>
      </c>
      <c r="R98" s="3923" t="str">
        <f>IF(ISNA(VLOOKUP($D98,'May 9'!$F:$F,1,0)),"No","Yes")</f>
        <v>Yes</v>
      </c>
      <c r="S98" s="3922" t="str">
        <f>IF(ISNA(VLOOKUP($D98,'May 2'!$F:$F,1,0)),"No","Yes")</f>
        <v>Yes</v>
      </c>
      <c r="T98" s="3921" t="str">
        <f>IF(ISNA(VLOOKUP($D98,'Apr 23'!$F:$F,1,0)),"No","Yes")</f>
        <v>Yes</v>
      </c>
      <c r="U98" s="3920" t="str">
        <f>IF(ISNA(VLOOKUP($D98,'Apr 16'!$F:$F,1,0)),"No","Yes")</f>
        <v>Yes</v>
      </c>
      <c r="V98" s="3919" t="str">
        <f>IF(ISNA(VLOOKUP($D98,'Apr 9'!$F:$F,1,0)),"No","Yes")</f>
        <v>Yes</v>
      </c>
      <c r="W98" s="3918" t="str">
        <f>IF(ISNA(VLOOKUP($D98,'Apr 2'!$F:$F,1,0)),"No","Yes")</f>
        <v>Yes</v>
      </c>
      <c r="X98" s="3917" t="str">
        <f>IF(ISNA(VLOOKUP($D98,'Mar 26'!$F:$F,1,0)),"No","Yes")</f>
        <v>Yes</v>
      </c>
      <c r="Y98" s="3916" t="str">
        <f>IF(ISNA(VLOOKUP($D98,'Mar 19'!$F:$F,1,0)),"No","Yes")</f>
        <v>Yes</v>
      </c>
      <c r="Z98" s="3915" t="str">
        <f>IF(ISNA(VLOOKUP($D98,'Mar 12'!$F:$F,1,0)),"No","Yes")</f>
        <v>Yes</v>
      </c>
      <c r="AA98" s="3914" t="str">
        <f>IF(ISNA(VLOOKUP($D98,'Mar 5'!$F:$F,1,0)),"No","Yes")</f>
        <v>Yes</v>
      </c>
      <c r="AB98" s="3913" t="str">
        <f>IF(ISNA(VLOOKUP($D98,'Feb 26'!$F:$F,1,0)),"No","Yes")</f>
        <v>Yes</v>
      </c>
      <c r="AC98" s="3912" t="str">
        <f>IF(ISNA(VLOOKUP($D98,'Feb 26'!$F:$F,1,0)),"No","Yes")</f>
        <v>Yes</v>
      </c>
      <c r="AD98" s="3911" t="str">
        <f>IF(ISNA(VLOOKUP($D98,'Feb 12'!$F:$F,1,0)),"No","Yes")</f>
        <v>Yes</v>
      </c>
      <c r="AE98" s="3910" t="str">
        <f>IF(ISNA(VLOOKUP($D98,'Feb 5'!$F:$F,1,0)),"No","Yes")</f>
        <v>Yes</v>
      </c>
      <c r="AF98" s="3909" t="str">
        <f>IF(ISNA(VLOOKUP($D98,'Jan 29'!$F:$F,1,0)),"No","Yes")</f>
        <v>Yes</v>
      </c>
      <c r="AG98" s="3908" t="str">
        <f>IF(ISNA(VLOOKUP(D98,'Jan 22'!F:F,1,0)),"No","Yes")</f>
        <v>Yes</v>
      </c>
      <c r="AH98" s="3907"/>
      <c r="AI98" s="3906"/>
      <c r="AJ98" s="3905"/>
      <c r="AK98" s="3904"/>
      <c r="AL98" s="3903"/>
      <c r="AM98" s="3902"/>
      <c r="AN98" s="3901"/>
      <c r="AO98" s="3900"/>
      <c r="AP98" s="3899"/>
      <c r="AQ98" s="3898"/>
      <c r="AR98" s="3897"/>
      <c r="AS98" s="3896"/>
      <c r="AT98" s="3895"/>
      <c r="AU98" s="3894"/>
      <c r="AV98" s="3893"/>
      <c r="AW98" s="3892"/>
      <c r="AX98" s="3891"/>
      <c r="AY98" s="3890"/>
      <c r="AZ98" s="3889"/>
      <c r="BA98" s="3888"/>
    </row>
    <row r="99" spans="1:53" x14ac:dyDescent="0.25">
      <c r="A99" s="7151"/>
      <c r="B99" s="103" t="s">
        <v>1340</v>
      </c>
      <c r="C99" s="109" t="s">
        <v>287</v>
      </c>
      <c r="D99" s="144" t="s">
        <v>572</v>
      </c>
      <c r="E99" s="106" t="s">
        <v>573</v>
      </c>
      <c r="F99" s="106" t="s">
        <v>289</v>
      </c>
      <c r="G99" s="106" t="s">
        <v>1019</v>
      </c>
      <c r="H99" s="124" t="str">
        <f>IF(ISNA(VLOOKUP($D99,'Jul 16'!$F:$F,1,0)),"No","Yes")</f>
        <v>Yes</v>
      </c>
      <c r="I99" s="3977" t="str">
        <f>IF(ISNA(VLOOKUP($D99,'Jul 9'!$F:$F,1,0)),"No","Yes")</f>
        <v>Yes</v>
      </c>
      <c r="J99" s="3976" t="str">
        <f>IF(ISNA(VLOOKUP($D99,'Jul 2'!$F:$F,1,0)),"No","Yes")</f>
        <v>Yes</v>
      </c>
      <c r="K99" s="3975" t="str">
        <f>IF(ISNA(VLOOKUP($D99,'Jun 25'!$F:$F,1,0)),"No","Yes")</f>
        <v>Yes</v>
      </c>
      <c r="L99" s="3974" t="str">
        <f>IF(ISNA(VLOOKUP($D99,'Jun 18'!$F:$F,1,0)),"No","Yes")</f>
        <v>Yes</v>
      </c>
      <c r="M99" s="3973" t="str">
        <f>IF(ISNA(VLOOKUP($D99,'Jun 11'!$F:$F,1,0)),"No","Yes")</f>
        <v>Yes</v>
      </c>
      <c r="N99" s="3972" t="str">
        <f>IF(ISNA(VLOOKUP($D99,'Jun 4'!$F:$F,1,0)),"No","Yes")</f>
        <v>Yes</v>
      </c>
      <c r="O99" s="3971" t="str">
        <f>IF(ISNA(VLOOKUP($D99,'May 28'!$F:$F,1,0)),"No","Yes")</f>
        <v>Yes</v>
      </c>
      <c r="P99" s="3970" t="str">
        <f>IF(ISNA(VLOOKUP($D99,'May 21'!$F:$F,1,0)),"No","Yes")</f>
        <v>Yes</v>
      </c>
      <c r="Q99" s="3969" t="str">
        <f>IF(ISNA(VLOOKUP($D99,'May 14'!$F:$F,1,0)),"No","Yes")</f>
        <v>Yes</v>
      </c>
      <c r="R99" s="3968" t="str">
        <f>IF(ISNA(VLOOKUP($D99,'May 9'!$F:$F,1,0)),"No","Yes")</f>
        <v>Yes</v>
      </c>
      <c r="S99" s="3967" t="str">
        <f>IF(ISNA(VLOOKUP($D99,'May 2'!$F:$F,1,0)),"No","Yes")</f>
        <v>Yes</v>
      </c>
      <c r="T99" s="3966" t="str">
        <f>IF(ISNA(VLOOKUP($D99,'Apr 23'!$F:$F,1,0)),"No","Yes")</f>
        <v>Yes</v>
      </c>
      <c r="U99" s="3965" t="str">
        <f>IF(ISNA(VLOOKUP($D99,'Apr 16'!$F:$F,1,0)),"No","Yes")</f>
        <v>Yes</v>
      </c>
      <c r="V99" s="3964" t="str">
        <f>IF(ISNA(VLOOKUP($D99,'Apr 9'!$F:$F,1,0)),"No","Yes")</f>
        <v>Yes</v>
      </c>
      <c r="W99" s="3963" t="str">
        <f>IF(ISNA(VLOOKUP($D99,'Apr 2'!$F:$F,1,0)),"No","Yes")</f>
        <v>Yes</v>
      </c>
      <c r="X99" s="3962" t="str">
        <f>IF(ISNA(VLOOKUP($D99,'Mar 26'!$F:$F,1,0)),"No","Yes")</f>
        <v>Yes</v>
      </c>
      <c r="Y99" s="3961" t="str">
        <f>IF(ISNA(VLOOKUP($D99,'Mar 19'!$F:$F,1,0)),"No","Yes")</f>
        <v>Yes</v>
      </c>
      <c r="Z99" s="3960" t="str">
        <f>IF(ISNA(VLOOKUP($D99,'Mar 12'!$F:$F,1,0)),"No","Yes")</f>
        <v>Yes</v>
      </c>
      <c r="AA99" s="3959" t="str">
        <f>IF(ISNA(VLOOKUP($D99,'Mar 5'!$F:$F,1,0)),"No","Yes")</f>
        <v>Yes</v>
      </c>
      <c r="AB99" s="3958" t="str">
        <f>IF(ISNA(VLOOKUP($D99,'Feb 26'!$F:$F,1,0)),"No","Yes")</f>
        <v>Yes</v>
      </c>
      <c r="AC99" s="3957" t="str">
        <f>IF(ISNA(VLOOKUP($D99,'Feb 26'!$F:$F,1,0)),"No","Yes")</f>
        <v>Yes</v>
      </c>
      <c r="AD99" s="3956" t="str">
        <f>IF(ISNA(VLOOKUP($D99,'Feb 12'!$F:$F,1,0)),"No","Yes")</f>
        <v>Yes</v>
      </c>
      <c r="AE99" s="3955" t="str">
        <f>IF(ISNA(VLOOKUP($D99,'Feb 5'!$F:$F,1,0)),"No","Yes")</f>
        <v>Yes</v>
      </c>
      <c r="AF99" s="3954" t="str">
        <f>IF(ISNA(VLOOKUP($D99,'Jan 29'!$F:$F,1,0)),"No","Yes")</f>
        <v>Yes</v>
      </c>
      <c r="AG99" s="3953" t="str">
        <f>IF(ISNA(VLOOKUP(D99,'Jan 22'!F:F,1,0)),"No","Yes")</f>
        <v>Yes</v>
      </c>
      <c r="AH99" s="3952"/>
      <c r="AI99" s="3951"/>
      <c r="AJ99" s="3950"/>
      <c r="AK99" s="3949"/>
      <c r="AL99" s="3948"/>
      <c r="AM99" s="3947"/>
      <c r="AN99" s="3946"/>
      <c r="AO99" s="3945"/>
      <c r="AP99" s="3944"/>
      <c r="AQ99" s="3943"/>
      <c r="AR99" s="3942"/>
      <c r="AS99" s="3941"/>
      <c r="AT99" s="3940"/>
      <c r="AU99" s="3939"/>
      <c r="AV99" s="3938"/>
      <c r="AW99" s="3937"/>
      <c r="AX99" s="3936"/>
      <c r="AY99" s="3935"/>
      <c r="AZ99" s="3934"/>
      <c r="BA99" s="3933"/>
    </row>
    <row r="100" spans="1:53" x14ac:dyDescent="0.25">
      <c r="A100" s="7151"/>
      <c r="B100" s="101" t="s">
        <v>1341</v>
      </c>
      <c r="C100" s="109" t="s">
        <v>287</v>
      </c>
      <c r="D100" s="101" t="s">
        <v>324</v>
      </c>
      <c r="E100" s="106" t="s">
        <v>325</v>
      </c>
      <c r="F100" s="106" t="s">
        <v>289</v>
      </c>
      <c r="G100" s="106" t="s">
        <v>1019</v>
      </c>
      <c r="H100" s="124" t="str">
        <f>IF(ISNA(VLOOKUP($D100,'Jul 16'!$F:$F,1,0)),"No","Yes")</f>
        <v>Yes</v>
      </c>
      <c r="I100" s="4022" t="str">
        <f>IF(ISNA(VLOOKUP($D100,'Jul 9'!$F:$F,1,0)),"No","Yes")</f>
        <v>Yes</v>
      </c>
      <c r="J100" s="4021" t="str">
        <f>IF(ISNA(VLOOKUP($D100,'Jul 2'!$F:$F,1,0)),"No","Yes")</f>
        <v>Yes</v>
      </c>
      <c r="K100" s="4020" t="str">
        <f>IF(ISNA(VLOOKUP($D100,'Jun 25'!$F:$F,1,0)),"No","Yes")</f>
        <v>Yes</v>
      </c>
      <c r="L100" s="4019" t="str">
        <f>IF(ISNA(VLOOKUP($D100,'Jun 18'!$F:$F,1,0)),"No","Yes")</f>
        <v>Yes</v>
      </c>
      <c r="M100" s="4018" t="str">
        <f>IF(ISNA(VLOOKUP($D100,'Jun 11'!$F:$F,1,0)),"No","Yes")</f>
        <v>Yes</v>
      </c>
      <c r="N100" s="4017" t="str">
        <f>IF(ISNA(VLOOKUP($D100,'Jun 4'!$F:$F,1,0)),"No","Yes")</f>
        <v>Yes</v>
      </c>
      <c r="O100" s="4016" t="str">
        <f>IF(ISNA(VLOOKUP($D100,'May 28'!$F:$F,1,0)),"No","Yes")</f>
        <v>Yes</v>
      </c>
      <c r="P100" s="4015" t="str">
        <f>IF(ISNA(VLOOKUP($D100,'May 21'!$F:$F,1,0)),"No","Yes")</f>
        <v>Yes</v>
      </c>
      <c r="Q100" s="4014" t="str">
        <f>IF(ISNA(VLOOKUP($D100,'May 14'!$F:$F,1,0)),"No","Yes")</f>
        <v>Yes</v>
      </c>
      <c r="R100" s="4013" t="str">
        <f>IF(ISNA(VLOOKUP($D100,'May 9'!$F:$F,1,0)),"No","Yes")</f>
        <v>Yes</v>
      </c>
      <c r="S100" s="4012" t="str">
        <f>IF(ISNA(VLOOKUP($D100,'May 2'!$F:$F,1,0)),"No","Yes")</f>
        <v>Yes</v>
      </c>
      <c r="T100" s="4011" t="str">
        <f>IF(ISNA(VLOOKUP($D100,'Apr 23'!$F:$F,1,0)),"No","Yes")</f>
        <v>Yes</v>
      </c>
      <c r="U100" s="4010" t="str">
        <f>IF(ISNA(VLOOKUP($D100,'Apr 16'!$F:$F,1,0)),"No","Yes")</f>
        <v>Yes</v>
      </c>
      <c r="V100" s="4009" t="str">
        <f>IF(ISNA(VLOOKUP($D100,'Apr 9'!$F:$F,1,0)),"No","Yes")</f>
        <v>Yes</v>
      </c>
      <c r="W100" s="4008" t="str">
        <f>IF(ISNA(VLOOKUP($D100,'Apr 2'!$F:$F,1,0)),"No","Yes")</f>
        <v>Yes</v>
      </c>
      <c r="X100" s="4007" t="str">
        <f>IF(ISNA(VLOOKUP($D100,'Mar 26'!$F:$F,1,0)),"No","Yes")</f>
        <v>Yes</v>
      </c>
      <c r="Y100" s="4006" t="str">
        <f>IF(ISNA(VLOOKUP($D100,'Mar 19'!$F:$F,1,0)),"No","Yes")</f>
        <v>Yes</v>
      </c>
      <c r="Z100" s="4005" t="str">
        <f>IF(ISNA(VLOOKUP($D100,'Mar 12'!$F:$F,1,0)),"No","Yes")</f>
        <v>Yes</v>
      </c>
      <c r="AA100" s="4004" t="str">
        <f>IF(ISNA(VLOOKUP($D100,'Mar 5'!$F:$F,1,0)),"No","Yes")</f>
        <v>Yes</v>
      </c>
      <c r="AB100" s="4003" t="str">
        <f>IF(ISNA(VLOOKUP($D100,'Feb 26'!$F:$F,1,0)),"No","Yes")</f>
        <v>Yes</v>
      </c>
      <c r="AC100" s="4002" t="str">
        <f>IF(ISNA(VLOOKUP($D100,'Feb 26'!$F:$F,1,0)),"No","Yes")</f>
        <v>Yes</v>
      </c>
      <c r="AD100" s="4001" t="str">
        <f>IF(ISNA(VLOOKUP($D100,'Feb 12'!$F:$F,1,0)),"No","Yes")</f>
        <v>Yes</v>
      </c>
      <c r="AE100" s="4000" t="str">
        <f>IF(ISNA(VLOOKUP($D100,'Feb 5'!$F:$F,1,0)),"No","Yes")</f>
        <v>Yes</v>
      </c>
      <c r="AF100" s="3999" t="str">
        <f>IF(ISNA(VLOOKUP($D100,'Jan 29'!$F:$F,1,0)),"No","Yes")</f>
        <v>Yes</v>
      </c>
      <c r="AG100" s="3998" t="str">
        <f>IF(ISNA(VLOOKUP(D100,'Jan 22'!F:F,1,0)),"No","Yes")</f>
        <v>Yes</v>
      </c>
      <c r="AH100" s="3997"/>
      <c r="AI100" s="3996"/>
      <c r="AJ100" s="3995"/>
      <c r="AK100" s="3994"/>
      <c r="AL100" s="3993"/>
      <c r="AM100" s="3992"/>
      <c r="AN100" s="3991"/>
      <c r="AO100" s="3990"/>
      <c r="AP100" s="3989"/>
      <c r="AQ100" s="3988"/>
      <c r="AR100" s="3987"/>
      <c r="AS100" s="3986"/>
      <c r="AT100" s="3985"/>
      <c r="AU100" s="3984"/>
      <c r="AV100" s="3983"/>
      <c r="AW100" s="3982"/>
      <c r="AX100" s="3981"/>
      <c r="AY100" s="3980"/>
      <c r="AZ100" s="3979"/>
      <c r="BA100" s="3978"/>
    </row>
    <row r="101" spans="1:53" x14ac:dyDescent="0.25">
      <c r="A101" s="7151"/>
      <c r="B101" s="101" t="s">
        <v>1342</v>
      </c>
      <c r="C101" s="109" t="s">
        <v>287</v>
      </c>
      <c r="D101" s="101" t="s">
        <v>866</v>
      </c>
      <c r="E101" s="106"/>
      <c r="F101" s="114"/>
      <c r="G101" s="114"/>
      <c r="H101" s="124" t="str">
        <f>IF(ISNA(VLOOKUP($D101,'Jul 16'!$F:$F,1,0)),"No","Yes")</f>
        <v>No</v>
      </c>
      <c r="I101" s="4067" t="str">
        <f>IF(ISNA(VLOOKUP($D101,'Jul 9'!$F:$F,1,0)),"No","Yes")</f>
        <v>No</v>
      </c>
      <c r="J101" s="4066" t="str">
        <f>IF(ISNA(VLOOKUP($D101,'Jul 2'!$F:$F,1,0)),"No","Yes")</f>
        <v>No</v>
      </c>
      <c r="K101" s="4065" t="str">
        <f>IF(ISNA(VLOOKUP($D101,'Jun 25'!$F:$F,1,0)),"No","Yes")</f>
        <v>No</v>
      </c>
      <c r="L101" s="4064" t="str">
        <f>IF(ISNA(VLOOKUP($D101,'Jun 18'!$F:$F,1,0)),"No","Yes")</f>
        <v>No</v>
      </c>
      <c r="M101" s="4063" t="str">
        <f>IF(ISNA(VLOOKUP($D101,'Jun 11'!$F:$F,1,0)),"No","Yes")</f>
        <v>No</v>
      </c>
      <c r="N101" s="4062" t="str">
        <f>IF(ISNA(VLOOKUP($D101,'Jun 4'!$F:$F,1,0)),"No","Yes")</f>
        <v>No</v>
      </c>
      <c r="O101" s="4061" t="str">
        <f>IF(ISNA(VLOOKUP($D101,'May 28'!$F:$F,1,0)),"No","Yes")</f>
        <v>No</v>
      </c>
      <c r="P101" s="4060" t="str">
        <f>IF(ISNA(VLOOKUP($D101,'May 21'!$F:$F,1,0)),"No","Yes")</f>
        <v>No</v>
      </c>
      <c r="Q101" s="4059" t="str">
        <f>IF(ISNA(VLOOKUP($D101,'May 14'!$F:$F,1,0)),"No","Yes")</f>
        <v>No</v>
      </c>
      <c r="R101" s="4058" t="str">
        <f>IF(ISNA(VLOOKUP($D101,'May 9'!$F:$F,1,0)),"No","Yes")</f>
        <v>No</v>
      </c>
      <c r="S101" s="4057" t="str">
        <f>IF(ISNA(VLOOKUP($D101,'May 2'!$F:$F,1,0)),"No","Yes")</f>
        <v>No</v>
      </c>
      <c r="T101" s="4056" t="str">
        <f>IF(ISNA(VLOOKUP($D101,'Apr 23'!$F:$F,1,0)),"No","Yes")</f>
        <v>No</v>
      </c>
      <c r="U101" s="4055" t="str">
        <f>IF(ISNA(VLOOKUP($D101,'Apr 16'!$F:$F,1,0)),"No","Yes")</f>
        <v>No</v>
      </c>
      <c r="V101" s="4054" t="str">
        <f>IF(ISNA(VLOOKUP($D101,'Apr 9'!$F:$F,1,0)),"No","Yes")</f>
        <v>No</v>
      </c>
      <c r="W101" s="4053" t="str">
        <f>IF(ISNA(VLOOKUP($D101,'Apr 2'!$F:$F,1,0)),"No","Yes")</f>
        <v>No</v>
      </c>
      <c r="X101" s="4052" t="str">
        <f>IF(ISNA(VLOOKUP($D101,'Mar 26'!$F:$F,1,0)),"No","Yes")</f>
        <v>No</v>
      </c>
      <c r="Y101" s="4051" t="str">
        <f>IF(ISNA(VLOOKUP($D101,'Mar 19'!$F:$F,1,0)),"No","Yes")</f>
        <v>No</v>
      </c>
      <c r="Z101" s="4050" t="str">
        <f>IF(ISNA(VLOOKUP($D101,'Mar 12'!$F:$F,1,0)),"No","Yes")</f>
        <v>No</v>
      </c>
      <c r="AA101" s="4049" t="str">
        <f>IF(ISNA(VLOOKUP($D101,'Mar 5'!$F:$F,1,0)),"No","Yes")</f>
        <v>No</v>
      </c>
      <c r="AB101" s="4048" t="str">
        <f>IF(ISNA(VLOOKUP($D101,'Feb 26'!$F:$F,1,0)),"No","Yes")</f>
        <v>No</v>
      </c>
      <c r="AC101" s="4047" t="str">
        <f>IF(ISNA(VLOOKUP($D101,'Feb 26'!$F:$F,1,0)),"No","Yes")</f>
        <v>No</v>
      </c>
      <c r="AD101" s="4046" t="str">
        <f>IF(ISNA(VLOOKUP($D101,'Feb 12'!$F:$F,1,0)),"No","Yes")</f>
        <v>No</v>
      </c>
      <c r="AE101" s="4045" t="str">
        <f>IF(ISNA(VLOOKUP($D101,'Feb 5'!$F:$F,1,0)),"No","Yes")</f>
        <v>No</v>
      </c>
      <c r="AF101" s="4044" t="str">
        <f>IF(ISNA(VLOOKUP($D101,'Jan 29'!$F:$F,1,0)),"No","Yes")</f>
        <v>No</v>
      </c>
      <c r="AG101" s="4043" t="str">
        <f>IF(ISNA(VLOOKUP(D101,'Jan 22'!F:F,1,0)),"No","Yes")</f>
        <v>No</v>
      </c>
      <c r="AH101" s="4042"/>
      <c r="AI101" s="4041"/>
      <c r="AJ101" s="4040"/>
      <c r="AK101" s="4039"/>
      <c r="AL101" s="4038"/>
      <c r="AM101" s="4037"/>
      <c r="AN101" s="4036"/>
      <c r="AO101" s="4035"/>
      <c r="AP101" s="4034"/>
      <c r="AQ101" s="4033"/>
      <c r="AR101" s="4032"/>
      <c r="AS101" s="4031"/>
      <c r="AT101" s="4030"/>
      <c r="AU101" s="4029"/>
      <c r="AV101" s="4028"/>
      <c r="AW101" s="4027"/>
      <c r="AX101" s="4026"/>
      <c r="AY101" s="4025"/>
      <c r="AZ101" s="4024"/>
      <c r="BA101" s="4023"/>
    </row>
    <row r="102" spans="1:53" x14ac:dyDescent="0.25">
      <c r="A102" s="7151"/>
      <c r="B102" s="101" t="s">
        <v>1343</v>
      </c>
      <c r="C102" s="109" t="s">
        <v>287</v>
      </c>
      <c r="D102" s="101" t="s">
        <v>342</v>
      </c>
      <c r="E102" s="106"/>
      <c r="F102" s="114"/>
      <c r="G102" s="114"/>
      <c r="H102" s="124" t="str">
        <f>IF(ISNA(VLOOKUP($D102,'Jul 16'!$F:$F,1,0)),"No","Yes")</f>
        <v>No</v>
      </c>
      <c r="I102" s="4112" t="str">
        <f>IF(ISNA(VLOOKUP($D102,'Jul 9'!$F:$F,1,0)),"No","Yes")</f>
        <v>No</v>
      </c>
      <c r="J102" s="4111" t="str">
        <f>IF(ISNA(VLOOKUP($D102,'Jul 2'!$F:$F,1,0)),"No","Yes")</f>
        <v>No</v>
      </c>
      <c r="K102" s="4110" t="str">
        <f>IF(ISNA(VLOOKUP($D102,'Jun 25'!$F:$F,1,0)),"No","Yes")</f>
        <v>No</v>
      </c>
      <c r="L102" s="4109" t="str">
        <f>IF(ISNA(VLOOKUP($D102,'Jun 18'!$F:$F,1,0)),"No","Yes")</f>
        <v>No</v>
      </c>
      <c r="M102" s="4108" t="str">
        <f>IF(ISNA(VLOOKUP($D102,'Jun 11'!$F:$F,1,0)),"No","Yes")</f>
        <v>No</v>
      </c>
      <c r="N102" s="4107" t="str">
        <f>IF(ISNA(VLOOKUP($D102,'Jun 4'!$F:$F,1,0)),"No","Yes")</f>
        <v>No</v>
      </c>
      <c r="O102" s="4106" t="str">
        <f>IF(ISNA(VLOOKUP($D102,'May 28'!$F:$F,1,0)),"No","Yes")</f>
        <v>No</v>
      </c>
      <c r="P102" s="4105" t="str">
        <f>IF(ISNA(VLOOKUP($D102,'May 21'!$F:$F,1,0)),"No","Yes")</f>
        <v>No</v>
      </c>
      <c r="Q102" s="4104" t="str">
        <f>IF(ISNA(VLOOKUP($D102,'May 14'!$F:$F,1,0)),"No","Yes")</f>
        <v>No</v>
      </c>
      <c r="R102" s="4103" t="str">
        <f>IF(ISNA(VLOOKUP($D102,'May 9'!$F:$F,1,0)),"No","Yes")</f>
        <v>No</v>
      </c>
      <c r="S102" s="4102" t="str">
        <f>IF(ISNA(VLOOKUP($D102,'May 2'!$F:$F,1,0)),"No","Yes")</f>
        <v>No</v>
      </c>
      <c r="T102" s="4101" t="str">
        <f>IF(ISNA(VLOOKUP($D102,'Apr 23'!$F:$F,1,0)),"No","Yes")</f>
        <v>No</v>
      </c>
      <c r="U102" s="4100" t="str">
        <f>IF(ISNA(VLOOKUP($D102,'Apr 16'!$F:$F,1,0)),"No","Yes")</f>
        <v>No</v>
      </c>
      <c r="V102" s="4099" t="str">
        <f>IF(ISNA(VLOOKUP($D102,'Apr 9'!$F:$F,1,0)),"No","Yes")</f>
        <v>No</v>
      </c>
      <c r="W102" s="4098" t="str">
        <f>IF(ISNA(VLOOKUP($D102,'Apr 2'!$F:$F,1,0)),"No","Yes")</f>
        <v>No</v>
      </c>
      <c r="X102" s="4097" t="str">
        <f>IF(ISNA(VLOOKUP($D102,'Mar 26'!$F:$F,1,0)),"No","Yes")</f>
        <v>No</v>
      </c>
      <c r="Y102" s="4096" t="str">
        <f>IF(ISNA(VLOOKUP($D102,'Mar 19'!$F:$F,1,0)),"No","Yes")</f>
        <v>No</v>
      </c>
      <c r="Z102" s="4095" t="str">
        <f>IF(ISNA(VLOOKUP($D102,'Mar 12'!$F:$F,1,0)),"No","Yes")</f>
        <v>No</v>
      </c>
      <c r="AA102" s="4094" t="str">
        <f>IF(ISNA(VLOOKUP($D102,'Mar 5'!$F:$F,1,0)),"No","Yes")</f>
        <v>No</v>
      </c>
      <c r="AB102" s="4093" t="str">
        <f>IF(ISNA(VLOOKUP($D102,'Feb 26'!$F:$F,1,0)),"No","Yes")</f>
        <v>No</v>
      </c>
      <c r="AC102" s="4092" t="str">
        <f>IF(ISNA(VLOOKUP($D102,'Feb 26'!$F:$F,1,0)),"No","Yes")</f>
        <v>No</v>
      </c>
      <c r="AD102" s="4091" t="str">
        <f>IF(ISNA(VLOOKUP($D102,'Feb 12'!$F:$F,1,0)),"No","Yes")</f>
        <v>No</v>
      </c>
      <c r="AE102" s="4090" t="str">
        <f>IF(ISNA(VLOOKUP($D102,'Feb 5'!$F:$F,1,0)),"No","Yes")</f>
        <v>No</v>
      </c>
      <c r="AF102" s="4089" t="str">
        <f>IF(ISNA(VLOOKUP($D102,'Jan 29'!$F:$F,1,0)),"No","Yes")</f>
        <v>No</v>
      </c>
      <c r="AG102" s="4088" t="str">
        <f>IF(ISNA(VLOOKUP(D102,'Jan 22'!F:F,1,0)),"No","Yes")</f>
        <v>No</v>
      </c>
      <c r="AH102" s="4087"/>
      <c r="AI102" s="4086"/>
      <c r="AJ102" s="4085"/>
      <c r="AK102" s="4084"/>
      <c r="AL102" s="4083"/>
      <c r="AM102" s="4082"/>
      <c r="AN102" s="4081"/>
      <c r="AO102" s="4080"/>
      <c r="AP102" s="4079"/>
      <c r="AQ102" s="4078"/>
      <c r="AR102" s="4077"/>
      <c r="AS102" s="4076"/>
      <c r="AT102" s="4075"/>
      <c r="AU102" s="4074"/>
      <c r="AV102" s="4073"/>
      <c r="AW102" s="4072"/>
      <c r="AX102" s="4071"/>
      <c r="AY102" s="4070"/>
      <c r="AZ102" s="4069"/>
      <c r="BA102" s="4068"/>
    </row>
    <row r="103" spans="1:53" x14ac:dyDescent="0.25">
      <c r="A103" s="7151"/>
      <c r="B103" s="101" t="s">
        <v>1344</v>
      </c>
      <c r="C103" s="109" t="s">
        <v>287</v>
      </c>
      <c r="D103" s="101" t="s">
        <v>654</v>
      </c>
      <c r="E103" s="106" t="s">
        <v>655</v>
      </c>
      <c r="F103" s="106" t="s">
        <v>289</v>
      </c>
      <c r="G103" s="106" t="s">
        <v>1019</v>
      </c>
      <c r="H103" s="124" t="str">
        <f>IF(ISNA(VLOOKUP($D103,'Jul 16'!$F:$F,1,0)),"No","Yes")</f>
        <v>Yes</v>
      </c>
      <c r="I103" s="4157" t="str">
        <f>IF(ISNA(VLOOKUP($D103,'Jul 9'!$F:$F,1,0)),"No","Yes")</f>
        <v>Yes</v>
      </c>
      <c r="J103" s="4156" t="str">
        <f>IF(ISNA(VLOOKUP($D103,'Jul 2'!$F:$F,1,0)),"No","Yes")</f>
        <v>Yes</v>
      </c>
      <c r="K103" s="4155" t="str">
        <f>IF(ISNA(VLOOKUP($D103,'Jun 25'!$F:$F,1,0)),"No","Yes")</f>
        <v>Yes</v>
      </c>
      <c r="L103" s="4154" t="str">
        <f>IF(ISNA(VLOOKUP($D103,'Jun 18'!$F:$F,1,0)),"No","Yes")</f>
        <v>Yes</v>
      </c>
      <c r="M103" s="4153" t="str">
        <f>IF(ISNA(VLOOKUP($D103,'Jun 11'!$F:$F,1,0)),"No","Yes")</f>
        <v>Yes</v>
      </c>
      <c r="N103" s="4152" t="str">
        <f>IF(ISNA(VLOOKUP($D103,'Jun 4'!$F:$F,1,0)),"No","Yes")</f>
        <v>Yes</v>
      </c>
      <c r="O103" s="4151" t="str">
        <f>IF(ISNA(VLOOKUP($D103,'May 28'!$F:$F,1,0)),"No","Yes")</f>
        <v>Yes</v>
      </c>
      <c r="P103" s="4150" t="str">
        <f>IF(ISNA(VLOOKUP($D103,'May 21'!$F:$F,1,0)),"No","Yes")</f>
        <v>Yes</v>
      </c>
      <c r="Q103" s="4149" t="str">
        <f>IF(ISNA(VLOOKUP($D103,'May 14'!$F:$F,1,0)),"No","Yes")</f>
        <v>Yes</v>
      </c>
      <c r="R103" s="4148" t="str">
        <f>IF(ISNA(VLOOKUP($D103,'May 9'!$F:$F,1,0)),"No","Yes")</f>
        <v>Yes</v>
      </c>
      <c r="S103" s="4147" t="str">
        <f>IF(ISNA(VLOOKUP($D103,'May 2'!$F:$F,1,0)),"No","Yes")</f>
        <v>Yes</v>
      </c>
      <c r="T103" s="4146" t="str">
        <f>IF(ISNA(VLOOKUP($D103,'Apr 23'!$F:$F,1,0)),"No","Yes")</f>
        <v>Yes</v>
      </c>
      <c r="U103" s="4145" t="str">
        <f>IF(ISNA(VLOOKUP($D103,'Apr 16'!$F:$F,1,0)),"No","Yes")</f>
        <v>Yes</v>
      </c>
      <c r="V103" s="4144" t="str">
        <f>IF(ISNA(VLOOKUP($D103,'Apr 9'!$F:$F,1,0)),"No","Yes")</f>
        <v>Yes</v>
      </c>
      <c r="W103" s="4143" t="str">
        <f>IF(ISNA(VLOOKUP($D103,'Apr 2'!$F:$F,1,0)),"No","Yes")</f>
        <v>Yes</v>
      </c>
      <c r="X103" s="4142" t="str">
        <f>IF(ISNA(VLOOKUP($D103,'Mar 26'!$F:$F,1,0)),"No","Yes")</f>
        <v>Yes</v>
      </c>
      <c r="Y103" s="4141" t="str">
        <f>IF(ISNA(VLOOKUP($D103,'Mar 19'!$F:$F,1,0)),"No","Yes")</f>
        <v>Yes</v>
      </c>
      <c r="Z103" s="4140" t="str">
        <f>IF(ISNA(VLOOKUP($D103,'Mar 12'!$F:$F,1,0)),"No","Yes")</f>
        <v>Yes</v>
      </c>
      <c r="AA103" s="4139" t="str">
        <f>IF(ISNA(VLOOKUP($D103,'Mar 5'!$F:$F,1,0)),"No","Yes")</f>
        <v>Yes</v>
      </c>
      <c r="AB103" s="4138" t="str">
        <f>IF(ISNA(VLOOKUP($D103,'Feb 26'!$F:$F,1,0)),"No","Yes")</f>
        <v>Yes</v>
      </c>
      <c r="AC103" s="4137" t="str">
        <f>IF(ISNA(VLOOKUP($D103,'Feb 26'!$F:$F,1,0)),"No","Yes")</f>
        <v>Yes</v>
      </c>
      <c r="AD103" s="4136" t="str">
        <f>IF(ISNA(VLOOKUP($D103,'Feb 12'!$F:$F,1,0)),"No","Yes")</f>
        <v>Yes</v>
      </c>
      <c r="AE103" s="4135" t="str">
        <f>IF(ISNA(VLOOKUP($D103,'Feb 5'!$F:$F,1,0)),"No","Yes")</f>
        <v>Yes</v>
      </c>
      <c r="AF103" s="4134" t="str">
        <f>IF(ISNA(VLOOKUP($D103,'Jan 29'!$F:$F,1,0)),"No","Yes")</f>
        <v>Yes</v>
      </c>
      <c r="AG103" s="4133" t="str">
        <f>IF(ISNA(VLOOKUP(D103,'Jan 22'!F:F,1,0)),"No","Yes")</f>
        <v>Yes</v>
      </c>
      <c r="AH103" s="4132"/>
      <c r="AI103" s="4131"/>
      <c r="AJ103" s="4130"/>
      <c r="AK103" s="4129"/>
      <c r="AL103" s="4128"/>
      <c r="AM103" s="4127"/>
      <c r="AN103" s="4126"/>
      <c r="AO103" s="4125"/>
      <c r="AP103" s="4124"/>
      <c r="AQ103" s="4123"/>
      <c r="AR103" s="4122"/>
      <c r="AS103" s="4121"/>
      <c r="AT103" s="4120"/>
      <c r="AU103" s="4119"/>
      <c r="AV103" s="4118"/>
      <c r="AW103" s="4117"/>
      <c r="AX103" s="4116"/>
      <c r="AY103" s="4115"/>
      <c r="AZ103" s="4114"/>
      <c r="BA103" s="4113"/>
    </row>
    <row r="104" spans="1:53" x14ac:dyDescent="0.25">
      <c r="A104" s="7151"/>
      <c r="B104" s="101" t="s">
        <v>1345</v>
      </c>
      <c r="C104" s="109" t="s">
        <v>294</v>
      </c>
      <c r="D104" s="112" t="s">
        <v>847</v>
      </c>
      <c r="E104" s="106" t="s">
        <v>848</v>
      </c>
      <c r="F104" s="106" t="s">
        <v>289</v>
      </c>
      <c r="G104" s="106" t="s">
        <v>1019</v>
      </c>
      <c r="H104" s="124" t="str">
        <f>IF(ISNA(VLOOKUP($D104,'Jul 16'!$F:$F,1,0)),"No","Yes")</f>
        <v>Yes</v>
      </c>
      <c r="I104" s="4202" t="str">
        <f>IF(ISNA(VLOOKUP($D104,'Jul 9'!$F:$F,1,0)),"No","Yes")</f>
        <v>Yes</v>
      </c>
      <c r="J104" s="4201" t="str">
        <f>IF(ISNA(VLOOKUP($D104,'Jul 2'!$F:$F,1,0)),"No","Yes")</f>
        <v>Yes</v>
      </c>
      <c r="K104" s="4200" t="str">
        <f>IF(ISNA(VLOOKUP($D104,'Jun 25'!$F:$F,1,0)),"No","Yes")</f>
        <v>Yes</v>
      </c>
      <c r="L104" s="4199" t="str">
        <f>IF(ISNA(VLOOKUP($D104,'Jun 18'!$F:$F,1,0)),"No","Yes")</f>
        <v>Yes</v>
      </c>
      <c r="M104" s="4198" t="str">
        <f>IF(ISNA(VLOOKUP($D104,'Jun 11'!$F:$F,1,0)),"No","Yes")</f>
        <v>Yes</v>
      </c>
      <c r="N104" s="4197" t="str">
        <f>IF(ISNA(VLOOKUP($D104,'Jun 4'!$F:$F,1,0)),"No","Yes")</f>
        <v>Yes</v>
      </c>
      <c r="O104" s="4196" t="str">
        <f>IF(ISNA(VLOOKUP($D104,'May 28'!$F:$F,1,0)),"No","Yes")</f>
        <v>Yes</v>
      </c>
      <c r="P104" s="4195" t="str">
        <f>IF(ISNA(VLOOKUP($D104,'May 21'!$F:$F,1,0)),"No","Yes")</f>
        <v>Yes</v>
      </c>
      <c r="Q104" s="4194" t="str">
        <f>IF(ISNA(VLOOKUP($D104,'May 14'!$F:$F,1,0)),"No","Yes")</f>
        <v>Yes</v>
      </c>
      <c r="R104" s="4193" t="str">
        <f>IF(ISNA(VLOOKUP($D104,'May 9'!$F:$F,1,0)),"No","Yes")</f>
        <v>Yes</v>
      </c>
      <c r="S104" s="4192" t="str">
        <f>IF(ISNA(VLOOKUP($D104,'May 2'!$F:$F,1,0)),"No","Yes")</f>
        <v>Yes</v>
      </c>
      <c r="T104" s="4191" t="str">
        <f>IF(ISNA(VLOOKUP($D104,'Apr 23'!$F:$F,1,0)),"No","Yes")</f>
        <v>No</v>
      </c>
      <c r="U104" s="4190" t="str">
        <f>IF(ISNA(VLOOKUP($D104,'Apr 16'!$F:$F,1,0)),"No","Yes")</f>
        <v>No</v>
      </c>
      <c r="V104" s="4189" t="str">
        <f>IF(ISNA(VLOOKUP($D104,'Apr 9'!$F:$F,1,0)),"No","Yes")</f>
        <v>Yes</v>
      </c>
      <c r="W104" s="4188" t="str">
        <f>IF(ISNA(VLOOKUP($D104,'Apr 2'!$F:$F,1,0)),"No","Yes")</f>
        <v>Yes</v>
      </c>
      <c r="X104" s="4187" t="str">
        <f>IF(ISNA(VLOOKUP($D104,'Mar 26'!$F:$F,1,0)),"No","Yes")</f>
        <v>Yes</v>
      </c>
      <c r="Y104" s="4186" t="str">
        <f>IF(ISNA(VLOOKUP($D104,'Mar 19'!$F:$F,1,0)),"No","Yes")</f>
        <v>Yes</v>
      </c>
      <c r="Z104" s="4185" t="str">
        <f>IF(ISNA(VLOOKUP($D104,'Mar 12'!$F:$F,1,0)),"No","Yes")</f>
        <v>Yes</v>
      </c>
      <c r="AA104" s="4184" t="str">
        <f>IF(ISNA(VLOOKUP($D104,'Mar 5'!$F:$F,1,0)),"No","Yes")</f>
        <v>Yes</v>
      </c>
      <c r="AB104" s="4183" t="str">
        <f>IF(ISNA(VLOOKUP($D104,'Feb 26'!$F:$F,1,0)),"No","Yes")</f>
        <v>Yes</v>
      </c>
      <c r="AC104" s="4182" t="str">
        <f>IF(ISNA(VLOOKUP($D104,'Feb 26'!$F:$F,1,0)),"No","Yes")</f>
        <v>Yes</v>
      </c>
      <c r="AD104" s="4181" t="str">
        <f>IF(ISNA(VLOOKUP($D104,'Feb 12'!$F:$F,1,0)),"No","Yes")</f>
        <v>Yes</v>
      </c>
      <c r="AE104" s="4180" t="str">
        <f>IF(ISNA(VLOOKUP($D104,'Feb 5'!$F:$F,1,0)),"No","Yes")</f>
        <v>Yes</v>
      </c>
      <c r="AF104" s="4179" t="str">
        <f>IF(ISNA(VLOOKUP($D104,'Jan 29'!$F:$F,1,0)),"No","Yes")</f>
        <v>Yes</v>
      </c>
      <c r="AG104" s="4178" t="str">
        <f>IF(ISNA(VLOOKUP(D104,'Jan 22'!F:F,1,0)),"No","Yes")</f>
        <v>Yes</v>
      </c>
      <c r="AH104" s="4177"/>
      <c r="AI104" s="4176"/>
      <c r="AJ104" s="4175"/>
      <c r="AK104" s="4174"/>
      <c r="AL104" s="4173"/>
      <c r="AM104" s="4172"/>
      <c r="AN104" s="4171"/>
      <c r="AO104" s="4170"/>
      <c r="AP104" s="4169"/>
      <c r="AQ104" s="4168"/>
      <c r="AR104" s="4167"/>
      <c r="AS104" s="4166"/>
      <c r="AT104" s="4165"/>
      <c r="AU104" s="4164"/>
      <c r="AV104" s="4163"/>
      <c r="AW104" s="4162"/>
      <c r="AX104" s="4161"/>
      <c r="AY104" s="4160"/>
      <c r="AZ104" s="4159"/>
      <c r="BA104" s="4158"/>
    </row>
    <row r="105" spans="1:53" s="164" customFormat="1" x14ac:dyDescent="0.25">
      <c r="A105" s="7151"/>
      <c r="B105" s="101" t="s">
        <v>1411</v>
      </c>
      <c r="C105" s="106" t="s">
        <v>294</v>
      </c>
      <c r="D105" s="166" t="s">
        <v>532</v>
      </c>
      <c r="E105" s="106" t="s">
        <v>533</v>
      </c>
      <c r="F105" s="106" t="s">
        <v>516</v>
      </c>
      <c r="G105" s="106" t="s">
        <v>1019</v>
      </c>
      <c r="H105" s="124" t="str">
        <f>IF(ISNA(VLOOKUP($D105,'Jul 16'!$F:$F,1,0)),"No","Yes")</f>
        <v>Yes</v>
      </c>
      <c r="I105" s="4247" t="str">
        <f>IF(ISNA(VLOOKUP($D105,'Jul 9'!$F:$F,1,0)),"No","Yes")</f>
        <v>Yes</v>
      </c>
      <c r="J105" s="4246" t="str">
        <f>IF(ISNA(VLOOKUP($D105,'Jul 2'!$F:$F,1,0)),"No","Yes")</f>
        <v>Yes</v>
      </c>
      <c r="K105" s="4245" t="str">
        <f>IF(ISNA(VLOOKUP($D105,'Jun 25'!$F:$F,1,0)),"No","Yes")</f>
        <v>Yes</v>
      </c>
      <c r="L105" s="4244" t="str">
        <f>IF(ISNA(VLOOKUP($D105,'Jun 18'!$F:$F,1,0)),"No","Yes")</f>
        <v>Yes</v>
      </c>
      <c r="M105" s="4243" t="str">
        <f>IF(ISNA(VLOOKUP($D105,'Jun 11'!$F:$F,1,0)),"No","Yes")</f>
        <v>Yes</v>
      </c>
      <c r="N105" s="4242" t="str">
        <f>IF(ISNA(VLOOKUP($D105,'Jun 4'!$F:$F,1,0)),"No","Yes")</f>
        <v>Yes</v>
      </c>
      <c r="O105" s="4241" t="str">
        <f>IF(ISNA(VLOOKUP($D105,'May 28'!$F:$F,1,0)),"No","Yes")</f>
        <v>Yes</v>
      </c>
      <c r="P105" s="4240" t="str">
        <f>IF(ISNA(VLOOKUP($D105,'May 21'!$F:$F,1,0)),"No","Yes")</f>
        <v>Yes</v>
      </c>
      <c r="Q105" s="4239" t="str">
        <f>IF(ISNA(VLOOKUP($D105,'May 14'!$F:$F,1,0)),"No","Yes")</f>
        <v>Yes</v>
      </c>
      <c r="R105" s="4238" t="str">
        <f>IF(ISNA(VLOOKUP($D105,'May 9'!$F:$F,1,0)),"No","Yes")</f>
        <v>Yes</v>
      </c>
      <c r="S105" s="4237" t="str">
        <f>IF(ISNA(VLOOKUP($D105,'May 2'!$F:$F,1,0)),"No","Yes")</f>
        <v>No</v>
      </c>
      <c r="T105" s="4236" t="str">
        <f>IF(ISNA(VLOOKUP($D105,'Apr 23'!$F:$F,1,0)),"No","Yes")</f>
        <v>No</v>
      </c>
      <c r="U105" s="4235" t="str">
        <f>IF(ISNA(VLOOKUP($D105,'Apr 16'!$F:$F,1,0)),"No","Yes")</f>
        <v>Yes</v>
      </c>
      <c r="V105" s="4234" t="str">
        <f>IF(ISNA(VLOOKUP($D105,'Apr 9'!$F:$F,1,0)),"No","Yes")</f>
        <v>No</v>
      </c>
      <c r="W105" s="4233" t="str">
        <f>IF(ISNA(VLOOKUP($D105,'Apr 2'!$F:$F,1,0)),"No","Yes")</f>
        <v>No</v>
      </c>
      <c r="X105" s="4232" t="str">
        <f>IF(ISNA(VLOOKUP($D105,'Mar 26'!$F:$F,1,0)),"No","Yes")</f>
        <v>No</v>
      </c>
      <c r="Y105" s="4231" t="str">
        <f>IF(ISNA(VLOOKUP($D105,'Mar 19'!$F:$F,1,0)),"No","Yes")</f>
        <v>No</v>
      </c>
      <c r="Z105" s="4230" t="str">
        <f>IF(ISNA(VLOOKUP($D105,'Mar 12'!$F:$F,1,0)),"No","Yes")</f>
        <v>No</v>
      </c>
      <c r="AA105" s="4229" t="str">
        <f>IF(ISNA(VLOOKUP($D105,'Mar 5'!$F:$F,1,0)),"No","Yes")</f>
        <v>No</v>
      </c>
      <c r="AB105" s="4228" t="str">
        <f>IF(ISNA(VLOOKUP($D105,'Feb 26'!$F:$F,1,0)),"No","Yes")</f>
        <v>No</v>
      </c>
      <c r="AC105" s="4227" t="str">
        <f>IF(ISNA(VLOOKUP($D105,'Feb 26'!$F:$F,1,0)),"No","Yes")</f>
        <v>No</v>
      </c>
      <c r="AD105" s="4226" t="str">
        <f>IF(ISNA(VLOOKUP($D105,'Feb 12'!$F:$F,1,0)),"No","Yes")</f>
        <v>No</v>
      </c>
      <c r="AE105" s="4225" t="str">
        <f>IF(ISNA(VLOOKUP($D105,'Feb 5'!$F:$F,1,0)),"No","Yes")</f>
        <v>No</v>
      </c>
      <c r="AF105" s="4224" t="str">
        <f>IF(ISNA(VLOOKUP($D105,'Jan 29'!$F:$F,1,0)),"No","Yes")</f>
        <v>No</v>
      </c>
      <c r="AG105" s="4223" t="str">
        <f>IF(ISNA(VLOOKUP(D105,'Jan 22'!F:F,1,0)),"No","Yes")</f>
        <v>No</v>
      </c>
      <c r="AH105" s="4222"/>
      <c r="AI105" s="4221"/>
      <c r="AJ105" s="4220"/>
      <c r="AK105" s="4219"/>
      <c r="AL105" s="4218"/>
      <c r="AM105" s="4217"/>
      <c r="AN105" s="4216"/>
      <c r="AO105" s="4215"/>
      <c r="AP105" s="4214"/>
      <c r="AQ105" s="4213"/>
      <c r="AR105" s="4212"/>
      <c r="AS105" s="4211"/>
      <c r="AT105" s="4210"/>
      <c r="AU105" s="4209"/>
      <c r="AV105" s="4208"/>
      <c r="AW105" s="4207"/>
      <c r="AX105" s="4206"/>
      <c r="AY105" s="4205"/>
      <c r="AZ105" s="4204"/>
      <c r="BA105" s="4203"/>
    </row>
    <row r="106" spans="1:53" x14ac:dyDescent="0.25">
      <c r="A106" s="7151"/>
      <c r="B106" s="101" t="s">
        <v>1346</v>
      </c>
      <c r="C106" s="109" t="s">
        <v>294</v>
      </c>
      <c r="D106" s="112" t="s">
        <v>626</v>
      </c>
      <c r="E106" s="120" t="s">
        <v>627</v>
      </c>
      <c r="F106" s="120" t="s">
        <v>289</v>
      </c>
      <c r="G106" s="120" t="s">
        <v>666</v>
      </c>
      <c r="H106" s="124" t="str">
        <f>IF(ISNA(VLOOKUP($D106,'Jul 16'!$F:$F,1,0)),"No","Yes")</f>
        <v>No</v>
      </c>
      <c r="I106" s="4292" t="str">
        <f>IF(ISNA(VLOOKUP($D106,'Jul 9'!$F:$F,1,0)),"No","Yes")</f>
        <v>No</v>
      </c>
      <c r="J106" s="4291" t="str">
        <f>IF(ISNA(VLOOKUP($D106,'Jul 2'!$F:$F,1,0)),"No","Yes")</f>
        <v>No</v>
      </c>
      <c r="K106" s="4290" t="str">
        <f>IF(ISNA(VLOOKUP($D106,'Jun 25'!$F:$F,1,0)),"No","Yes")</f>
        <v>No</v>
      </c>
      <c r="L106" s="4289" t="str">
        <f>IF(ISNA(VLOOKUP($D106,'Jun 18'!$F:$F,1,0)),"No","Yes")</f>
        <v>No</v>
      </c>
      <c r="M106" s="4288" t="str">
        <f>IF(ISNA(VLOOKUP($D106,'Jun 11'!$F:$F,1,0)),"No","Yes")</f>
        <v>No</v>
      </c>
      <c r="N106" s="4287" t="str">
        <f>IF(ISNA(VLOOKUP($D106,'Jun 4'!$F:$F,1,0)),"No","Yes")</f>
        <v>No</v>
      </c>
      <c r="O106" s="4286" t="str">
        <f>IF(ISNA(VLOOKUP($D106,'May 28'!$F:$F,1,0)),"No","Yes")</f>
        <v>No</v>
      </c>
      <c r="P106" s="4285" t="str">
        <f>IF(ISNA(VLOOKUP($D106,'May 21'!$F:$F,1,0)),"No","Yes")</f>
        <v>No</v>
      </c>
      <c r="Q106" s="4284" t="str">
        <f>IF(ISNA(VLOOKUP($D106,'May 14'!$F:$F,1,0)),"No","Yes")</f>
        <v>No</v>
      </c>
      <c r="R106" s="4283" t="str">
        <f>IF(ISNA(VLOOKUP($D106,'May 9'!$F:$F,1,0)),"No","Yes")</f>
        <v>No</v>
      </c>
      <c r="S106" s="4282" t="str">
        <f>IF(ISNA(VLOOKUP($D106,'May 2'!$F:$F,1,0)),"No","Yes")</f>
        <v>No</v>
      </c>
      <c r="T106" s="4281" t="str">
        <f>IF(ISNA(VLOOKUP($D106,'Apr 23'!$F:$F,1,0)),"No","Yes")</f>
        <v>No</v>
      </c>
      <c r="U106" s="4280" t="str">
        <f>IF(ISNA(VLOOKUP($D106,'Apr 16'!$F:$F,1,0)),"No","Yes")</f>
        <v>No</v>
      </c>
      <c r="V106" s="4279" t="str">
        <f>IF(ISNA(VLOOKUP($D106,'Apr 9'!$F:$F,1,0)),"No","Yes")</f>
        <v>No</v>
      </c>
      <c r="W106" s="4278" t="str">
        <f>IF(ISNA(VLOOKUP($D106,'Apr 2'!$F:$F,1,0)),"No","Yes")</f>
        <v>Yes</v>
      </c>
      <c r="X106" s="4277" t="str">
        <f>IF(ISNA(VLOOKUP($D106,'Mar 26'!$F:$F,1,0)),"No","Yes")</f>
        <v>Yes</v>
      </c>
      <c r="Y106" s="4276" t="str">
        <f>IF(ISNA(VLOOKUP($D106,'Mar 19'!$F:$F,1,0)),"No","Yes")</f>
        <v>Yes</v>
      </c>
      <c r="Z106" s="4275" t="str">
        <f>IF(ISNA(VLOOKUP($D106,'Mar 12'!$F:$F,1,0)),"No","Yes")</f>
        <v>Yes</v>
      </c>
      <c r="AA106" s="4274" t="str">
        <f>IF(ISNA(VLOOKUP($D106,'Mar 5'!$F:$F,1,0)),"No","Yes")</f>
        <v>Yes</v>
      </c>
      <c r="AB106" s="4273" t="str">
        <f>IF(ISNA(VLOOKUP($D106,'Feb 26'!$F:$F,1,0)),"No","Yes")</f>
        <v>Yes</v>
      </c>
      <c r="AC106" s="4272" t="str">
        <f>IF(ISNA(VLOOKUP($D106,'Feb 26'!$F:$F,1,0)),"No","Yes")</f>
        <v>Yes</v>
      </c>
      <c r="AD106" s="4271" t="str">
        <f>IF(ISNA(VLOOKUP($D106,'Feb 12'!$F:$F,1,0)),"No","Yes")</f>
        <v>Yes</v>
      </c>
      <c r="AE106" s="4270" t="str">
        <f>IF(ISNA(VLOOKUP($D106,'Feb 5'!$F:$F,1,0)),"No","Yes")</f>
        <v>Yes</v>
      </c>
      <c r="AF106" s="4269" t="str">
        <f>IF(ISNA(VLOOKUP($D106,'Jan 29'!$F:$F,1,0)),"No","Yes")</f>
        <v>Yes</v>
      </c>
      <c r="AG106" s="4268" t="str">
        <f>IF(ISNA(VLOOKUP(D106,'Jan 22'!F:F,1,0)),"No","Yes")</f>
        <v>Yes</v>
      </c>
      <c r="AH106" s="4267"/>
      <c r="AI106" s="4266"/>
      <c r="AJ106" s="4265"/>
      <c r="AK106" s="4264"/>
      <c r="AL106" s="4263"/>
      <c r="AM106" s="4262"/>
      <c r="AN106" s="4261"/>
      <c r="AO106" s="4260"/>
      <c r="AP106" s="4259"/>
      <c r="AQ106" s="4258"/>
      <c r="AR106" s="4257"/>
      <c r="AS106" s="4256"/>
      <c r="AT106" s="4255"/>
      <c r="AU106" s="4254"/>
      <c r="AV106" s="4253"/>
      <c r="AW106" s="4252"/>
      <c r="AX106" s="4251"/>
      <c r="AY106" s="4250"/>
      <c r="AZ106" s="4249"/>
      <c r="BA106" s="4248"/>
    </row>
    <row r="107" spans="1:53" x14ac:dyDescent="0.25">
      <c r="A107" s="7151"/>
      <c r="B107" s="121" t="s">
        <v>1321</v>
      </c>
      <c r="C107" s="109" t="s">
        <v>294</v>
      </c>
      <c r="D107" s="101" t="s">
        <v>563</v>
      </c>
      <c r="E107" s="106"/>
      <c r="F107" s="114"/>
      <c r="G107" s="114"/>
      <c r="H107" s="124" t="str">
        <f>IF(ISNA(VLOOKUP($D107,'Jul 16'!$F:$F,1,0)),"No","Yes")</f>
        <v>No</v>
      </c>
      <c r="I107" s="4337" t="str">
        <f>IF(ISNA(VLOOKUP($D107,'Jul 9'!$F:$F,1,0)),"No","Yes")</f>
        <v>No</v>
      </c>
      <c r="J107" s="4336" t="str">
        <f>IF(ISNA(VLOOKUP($D107,'Jul 2'!$F:$F,1,0)),"No","Yes")</f>
        <v>No</v>
      </c>
      <c r="K107" s="4335" t="str">
        <f>IF(ISNA(VLOOKUP($D107,'Jun 25'!$F:$F,1,0)),"No","Yes")</f>
        <v>No</v>
      </c>
      <c r="L107" s="4334" t="str">
        <f>IF(ISNA(VLOOKUP($D107,'Jun 18'!$F:$F,1,0)),"No","Yes")</f>
        <v>No</v>
      </c>
      <c r="M107" s="4333" t="str">
        <f>IF(ISNA(VLOOKUP($D107,'Jun 11'!$F:$F,1,0)),"No","Yes")</f>
        <v>No</v>
      </c>
      <c r="N107" s="4332" t="str">
        <f>IF(ISNA(VLOOKUP($D107,'Jun 4'!$F:$F,1,0)),"No","Yes")</f>
        <v>No</v>
      </c>
      <c r="O107" s="4331" t="str">
        <f>IF(ISNA(VLOOKUP($D107,'May 28'!$F:$F,1,0)),"No","Yes")</f>
        <v>No</v>
      </c>
      <c r="P107" s="4330" t="str">
        <f>IF(ISNA(VLOOKUP($D107,'May 21'!$F:$F,1,0)),"No","Yes")</f>
        <v>No</v>
      </c>
      <c r="Q107" s="4329" t="str">
        <f>IF(ISNA(VLOOKUP($D107,'May 14'!$F:$F,1,0)),"No","Yes")</f>
        <v>No</v>
      </c>
      <c r="R107" s="4328" t="str">
        <f>IF(ISNA(VLOOKUP($D107,'May 9'!$F:$F,1,0)),"No","Yes")</f>
        <v>No</v>
      </c>
      <c r="S107" s="4327" t="str">
        <f>IF(ISNA(VLOOKUP($D107,'May 2'!$F:$F,1,0)),"No","Yes")</f>
        <v>No</v>
      </c>
      <c r="T107" s="4326" t="str">
        <f>IF(ISNA(VLOOKUP($D107,'Apr 23'!$F:$F,1,0)),"No","Yes")</f>
        <v>No</v>
      </c>
      <c r="U107" s="4325" t="str">
        <f>IF(ISNA(VLOOKUP($D107,'Apr 16'!$F:$F,1,0)),"No","Yes")</f>
        <v>No</v>
      </c>
      <c r="V107" s="4324" t="str">
        <f>IF(ISNA(VLOOKUP($D107,'Apr 9'!$F:$F,1,0)),"No","Yes")</f>
        <v>No</v>
      </c>
      <c r="W107" s="4323" t="str">
        <f>IF(ISNA(VLOOKUP($D107,'Apr 2'!$F:$F,1,0)),"No","Yes")</f>
        <v>No</v>
      </c>
      <c r="X107" s="4322" t="str">
        <f>IF(ISNA(VLOOKUP($D107,'Mar 26'!$F:$F,1,0)),"No","Yes")</f>
        <v>No</v>
      </c>
      <c r="Y107" s="4321" t="str">
        <f>IF(ISNA(VLOOKUP($D107,'Mar 19'!$F:$F,1,0)),"No","Yes")</f>
        <v>No</v>
      </c>
      <c r="Z107" s="4320" t="str">
        <f>IF(ISNA(VLOOKUP($D107,'Mar 12'!$F:$F,1,0)),"No","Yes")</f>
        <v>No</v>
      </c>
      <c r="AA107" s="4319" t="str">
        <f>IF(ISNA(VLOOKUP($D107,'Mar 5'!$F:$F,1,0)),"No","Yes")</f>
        <v>No</v>
      </c>
      <c r="AB107" s="4318" t="str">
        <f>IF(ISNA(VLOOKUP($D107,'Feb 26'!$F:$F,1,0)),"No","Yes")</f>
        <v>No</v>
      </c>
      <c r="AC107" s="4317" t="str">
        <f>IF(ISNA(VLOOKUP($D107,'Feb 26'!$F:$F,1,0)),"No","Yes")</f>
        <v>No</v>
      </c>
      <c r="AD107" s="4316" t="str">
        <f>IF(ISNA(VLOOKUP($D107,'Feb 12'!$F:$F,1,0)),"No","Yes")</f>
        <v>No</v>
      </c>
      <c r="AE107" s="4315" t="str">
        <f>IF(ISNA(VLOOKUP($D107,'Feb 5'!$F:$F,1,0)),"No","Yes")</f>
        <v>No</v>
      </c>
      <c r="AF107" s="4314" t="str">
        <f>IF(ISNA(VLOOKUP($D107,'Jan 29'!$F:$F,1,0)),"No","Yes")</f>
        <v>No</v>
      </c>
      <c r="AG107" s="4313" t="str">
        <f>IF(ISNA(VLOOKUP(D107,'Jan 22'!F:F,1,0)),"No","Yes")</f>
        <v>No</v>
      </c>
      <c r="AH107" s="4312"/>
      <c r="AI107" s="4311"/>
      <c r="AJ107" s="4310"/>
      <c r="AK107" s="4309"/>
      <c r="AL107" s="4308"/>
      <c r="AM107" s="4307"/>
      <c r="AN107" s="4306"/>
      <c r="AO107" s="4305"/>
      <c r="AP107" s="4304"/>
      <c r="AQ107" s="4303"/>
      <c r="AR107" s="4302"/>
      <c r="AS107" s="4301"/>
      <c r="AT107" s="4300"/>
      <c r="AU107" s="4299"/>
      <c r="AV107" s="4298"/>
      <c r="AW107" s="4297"/>
      <c r="AX107" s="4296"/>
      <c r="AY107" s="4295"/>
      <c r="AZ107" s="4294"/>
      <c r="BA107" s="4293"/>
    </row>
    <row r="108" spans="1:53" s="99" customFormat="1" x14ac:dyDescent="0.25">
      <c r="A108" s="7154" t="s">
        <v>488</v>
      </c>
      <c r="B108" s="101" t="s">
        <v>1366</v>
      </c>
      <c r="C108" s="106" t="s">
        <v>473</v>
      </c>
      <c r="D108" s="106" t="s">
        <v>472</v>
      </c>
      <c r="E108" s="106" t="s">
        <v>474</v>
      </c>
      <c r="F108" s="106" t="s">
        <v>475</v>
      </c>
      <c r="G108" s="106" t="s">
        <v>1050</v>
      </c>
      <c r="H108" s="124" t="str">
        <f>IF(ISNA(VLOOKUP($D108,'Jul 16'!$F:$F,1,0)),"No","Yes")</f>
        <v>Yes</v>
      </c>
      <c r="I108" s="4382" t="str">
        <f>IF(ISNA(VLOOKUP($D108,'Jul 9'!$F:$F,1,0)),"No","Yes")</f>
        <v>Yes</v>
      </c>
      <c r="J108" s="4381" t="str">
        <f>IF(ISNA(VLOOKUP($D108,'Jul 2'!$F:$F,1,0)),"No","Yes")</f>
        <v>Yes</v>
      </c>
      <c r="K108" s="4380" t="str">
        <f>IF(ISNA(VLOOKUP($D108,'Jun 25'!$F:$F,1,0)),"No","Yes")</f>
        <v>Yes</v>
      </c>
      <c r="L108" s="4379" t="str">
        <f>IF(ISNA(VLOOKUP($D108,'Jun 18'!$F:$F,1,0)),"No","Yes")</f>
        <v>Yes</v>
      </c>
      <c r="M108" s="4378" t="str">
        <f>IF(ISNA(VLOOKUP($D108,'Jun 11'!$F:$F,1,0)),"No","Yes")</f>
        <v>Yes</v>
      </c>
      <c r="N108" s="4377" t="str">
        <f>IF(ISNA(VLOOKUP($D108,'Jun 4'!$F:$F,1,0)),"No","Yes")</f>
        <v>Yes</v>
      </c>
      <c r="O108" s="4376" t="str">
        <f>IF(ISNA(VLOOKUP($D108,'May 28'!$F:$F,1,0)),"No","Yes")</f>
        <v>Yes</v>
      </c>
      <c r="P108" s="4375" t="str">
        <f>IF(ISNA(VLOOKUP($D108,'May 21'!$F:$F,1,0)),"No","Yes")</f>
        <v>Yes</v>
      </c>
      <c r="Q108" s="4374" t="str">
        <f>IF(ISNA(VLOOKUP($D108,'May 14'!$F:$F,1,0)),"No","Yes")</f>
        <v>Yes</v>
      </c>
      <c r="R108" s="4373" t="str">
        <f>IF(ISNA(VLOOKUP($D108,'May 9'!$F:$F,1,0)),"No","Yes")</f>
        <v>Yes</v>
      </c>
      <c r="S108" s="4372" t="str">
        <f>IF(ISNA(VLOOKUP($D108,'May 2'!$F:$F,1,0)),"No","Yes")</f>
        <v>Yes</v>
      </c>
      <c r="T108" s="4371" t="str">
        <f>IF(ISNA(VLOOKUP($D108,'Apr 23'!$F:$F,1,0)),"No","Yes")</f>
        <v>Yes</v>
      </c>
      <c r="U108" s="4370" t="str">
        <f>IF(ISNA(VLOOKUP($D108,'Apr 16'!$F:$F,1,0)),"No","Yes")</f>
        <v>Yes</v>
      </c>
      <c r="V108" s="4369" t="str">
        <f>IF(ISNA(VLOOKUP($D108,'Apr 9'!$F:$F,1,0)),"No","Yes")</f>
        <v>Yes</v>
      </c>
      <c r="W108" s="4368" t="str">
        <f>IF(ISNA(VLOOKUP($D108,'Apr 2'!$F:$F,1,0)),"No","Yes")</f>
        <v>Yes</v>
      </c>
      <c r="X108" s="4367" t="str">
        <f>IF(ISNA(VLOOKUP($D108,'Mar 26'!$F:$F,1,0)),"No","Yes")</f>
        <v>Yes</v>
      </c>
      <c r="Y108" s="4366" t="str">
        <f>IF(ISNA(VLOOKUP($D108,'Mar 19'!$F:$F,1,0)),"No","Yes")</f>
        <v>Yes</v>
      </c>
      <c r="Z108" s="4365" t="str">
        <f>IF(ISNA(VLOOKUP($D108,'Mar 12'!$F:$F,1,0)),"No","Yes")</f>
        <v>Yes</v>
      </c>
      <c r="AA108" s="4364" t="str">
        <f>IF(ISNA(VLOOKUP($D108,'Mar 5'!$F:$F,1,0)),"No","Yes")</f>
        <v>Yes</v>
      </c>
      <c r="AB108" s="4363" t="str">
        <f>IF(ISNA(VLOOKUP($D108,'Feb 26'!$F:$F,1,0)),"No","Yes")</f>
        <v>Yes</v>
      </c>
      <c r="AC108" s="4362" t="str">
        <f>IF(ISNA(VLOOKUP($D108,'Feb 26'!$F:$F,1,0)),"No","Yes")</f>
        <v>Yes</v>
      </c>
      <c r="AD108" s="4361" t="str">
        <f>IF(ISNA(VLOOKUP($D108,'Feb 12'!$F:$F,1,0)),"No","Yes")</f>
        <v>Yes</v>
      </c>
      <c r="AE108" s="4360" t="str">
        <f>IF(ISNA(VLOOKUP($D108,'Feb 5'!$F:$F,1,0)),"No","Yes")</f>
        <v>Yes</v>
      </c>
      <c r="AF108" s="4359" t="str">
        <f>IF(ISNA(VLOOKUP($D108,'Jan 29'!$F:$F,1,0)),"No","Yes")</f>
        <v>Yes</v>
      </c>
      <c r="AG108" s="4358" t="str">
        <f>IF(ISNA(VLOOKUP(D108,'Jan 22'!F:F,1,0)),"No","Yes")</f>
        <v>Yes</v>
      </c>
      <c r="AH108" s="4357"/>
      <c r="AI108" s="4356"/>
      <c r="AJ108" s="4355"/>
      <c r="AK108" s="4354"/>
      <c r="AL108" s="4353"/>
      <c r="AM108" s="4352"/>
      <c r="AN108" s="4351"/>
      <c r="AO108" s="4350"/>
      <c r="AP108" s="4349"/>
      <c r="AQ108" s="4348"/>
      <c r="AR108" s="4347"/>
      <c r="AS108" s="4346"/>
      <c r="AT108" s="4345"/>
      <c r="AU108" s="4344"/>
      <c r="AV108" s="4343"/>
      <c r="AW108" s="4342"/>
      <c r="AX108" s="4341"/>
      <c r="AY108" s="4340"/>
      <c r="AZ108" s="4339"/>
      <c r="BA108" s="4338"/>
    </row>
    <row r="109" spans="1:53" s="234" customFormat="1" x14ac:dyDescent="0.25">
      <c r="A109" s="7154"/>
      <c r="B109" s="237" t="s">
        <v>1552</v>
      </c>
      <c r="C109" s="170" t="s">
        <v>1237</v>
      </c>
      <c r="D109" s="170" t="s">
        <v>1545</v>
      </c>
      <c r="E109" s="170" t="s">
        <v>1546</v>
      </c>
      <c r="F109" s="170" t="s">
        <v>1535</v>
      </c>
      <c r="G109" s="170" t="s">
        <v>1136</v>
      </c>
      <c r="H109" s="124" t="str">
        <f>IF(ISNA(VLOOKUP($D109,'Jul 16'!$F:$F,1,0)),"No","Yes")</f>
        <v>No</v>
      </c>
      <c r="I109" s="4427" t="str">
        <f>IF(ISNA(VLOOKUP($D109,'Jul 9'!$F:$F,1,0)),"No","Yes")</f>
        <v>Yes</v>
      </c>
      <c r="J109" s="4426" t="str">
        <f>IF(ISNA(VLOOKUP($D109,'Jul 2'!$F:$F,1,0)),"No","Yes")</f>
        <v>Yes</v>
      </c>
      <c r="K109" s="4425" t="str">
        <f>IF(ISNA(VLOOKUP($D109,'Jun 25'!$F:$F,1,0)),"No","Yes")</f>
        <v>No</v>
      </c>
      <c r="L109" s="4424" t="str">
        <f>IF(ISNA(VLOOKUP($D109,'Jun 18'!$F:$F,1,0)),"No","Yes")</f>
        <v>No</v>
      </c>
      <c r="M109" s="4423" t="str">
        <f>IF(ISNA(VLOOKUP($D109,'Jun 11'!$F:$F,1,0)),"No","Yes")</f>
        <v>No</v>
      </c>
      <c r="N109" s="4422" t="str">
        <f>IF(ISNA(VLOOKUP($D109,'Jun 4'!$F:$F,1,0)),"No","Yes")</f>
        <v>No</v>
      </c>
      <c r="O109" s="4421" t="str">
        <f>IF(ISNA(VLOOKUP($D109,'May 28'!$F:$F,1,0)),"No","Yes")</f>
        <v>No</v>
      </c>
      <c r="P109" s="4420" t="str">
        <f>IF(ISNA(VLOOKUP($D109,'May 21'!$F:$F,1,0)),"No","Yes")</f>
        <v>No</v>
      </c>
      <c r="Q109" s="4419" t="str">
        <f>IF(ISNA(VLOOKUP($D109,'May 14'!$F:$F,1,0)),"No","Yes")</f>
        <v>No</v>
      </c>
      <c r="R109" s="4418" t="str">
        <f>IF(ISNA(VLOOKUP($D109,'May 9'!$F:$F,1,0)),"No","Yes")</f>
        <v>No</v>
      </c>
      <c r="S109" s="4417" t="str">
        <f>IF(ISNA(VLOOKUP($D109,'May 2'!$F:$F,1,0)),"No","Yes")</f>
        <v>No</v>
      </c>
      <c r="T109" s="4416" t="str">
        <f>IF(ISNA(VLOOKUP($D109,'Apr 23'!$F:$F,1,0)),"No","Yes")</f>
        <v>No</v>
      </c>
      <c r="U109" s="4415" t="str">
        <f>IF(ISNA(VLOOKUP($D109,'Apr 16'!$F:$F,1,0)),"No","Yes")</f>
        <v>No</v>
      </c>
      <c r="V109" s="4414" t="str">
        <f>IF(ISNA(VLOOKUP($D109,'Apr 9'!$F:$F,1,0)),"No","Yes")</f>
        <v>No</v>
      </c>
      <c r="W109" s="4413" t="str">
        <f>IF(ISNA(VLOOKUP($D109,'Apr 2'!$F:$F,1,0)),"No","Yes")</f>
        <v>No</v>
      </c>
      <c r="X109" s="4412" t="str">
        <f>IF(ISNA(VLOOKUP($D109,'Mar 26'!$F:$F,1,0)),"No","Yes")</f>
        <v>No</v>
      </c>
      <c r="Y109" s="4411" t="str">
        <f>IF(ISNA(VLOOKUP($D109,'Mar 19'!$F:$F,1,0)),"No","Yes")</f>
        <v>No</v>
      </c>
      <c r="Z109" s="4410" t="str">
        <f>IF(ISNA(VLOOKUP($D109,'Mar 12'!$F:$F,1,0)),"No","Yes")</f>
        <v>No</v>
      </c>
      <c r="AA109" s="4409" t="str">
        <f>IF(ISNA(VLOOKUP($D109,'Mar 5'!$F:$F,1,0)),"No","Yes")</f>
        <v>No</v>
      </c>
      <c r="AB109" s="4408" t="str">
        <f>IF(ISNA(VLOOKUP($D109,'Feb 26'!$F:$F,1,0)),"No","Yes")</f>
        <v>No</v>
      </c>
      <c r="AC109" s="4407" t="str">
        <f>IF(ISNA(VLOOKUP($D109,'Feb 26'!$F:$F,1,0)),"No","Yes")</f>
        <v>No</v>
      </c>
      <c r="AD109" s="4406" t="str">
        <f>IF(ISNA(VLOOKUP($D109,'Feb 12'!$F:$F,1,0)),"No","Yes")</f>
        <v>No</v>
      </c>
      <c r="AE109" s="4405" t="str">
        <f>IF(ISNA(VLOOKUP($D109,'Feb 5'!$F:$F,1,0)),"No","Yes")</f>
        <v>No</v>
      </c>
      <c r="AF109" s="4404" t="str">
        <f>IF(ISNA(VLOOKUP($D109,'Jan 29'!$F:$F,1,0)),"No","Yes")</f>
        <v>No</v>
      </c>
      <c r="AG109" s="4403" t="str">
        <f>IF(ISNA(VLOOKUP(D109,'Jan 22'!F:F,1,0)),"No","Yes")</f>
        <v>No</v>
      </c>
      <c r="AH109" s="4402"/>
      <c r="AI109" s="4401"/>
      <c r="AJ109" s="4400"/>
      <c r="AK109" s="4399"/>
      <c r="AL109" s="4398"/>
      <c r="AM109" s="4397"/>
      <c r="AN109" s="4396"/>
      <c r="AO109" s="4395"/>
      <c r="AP109" s="4394"/>
      <c r="AQ109" s="4393"/>
      <c r="AR109" s="4392"/>
      <c r="AS109" s="4391"/>
      <c r="AT109" s="4390"/>
      <c r="AU109" s="4389"/>
      <c r="AV109" s="4388"/>
      <c r="AW109" s="4387"/>
      <c r="AX109" s="4386"/>
      <c r="AY109" s="4385"/>
      <c r="AZ109" s="4384"/>
      <c r="BA109" s="4383"/>
    </row>
    <row r="110" spans="1:53" s="230" customFormat="1" x14ac:dyDescent="0.25">
      <c r="A110" s="7154"/>
      <c r="B110" s="236" t="s">
        <v>1541</v>
      </c>
      <c r="C110" s="170" t="s">
        <v>1237</v>
      </c>
      <c r="D110" s="170" t="s">
        <v>1537</v>
      </c>
      <c r="E110" s="170" t="s">
        <v>1538</v>
      </c>
      <c r="F110" s="170" t="s">
        <v>1535</v>
      </c>
      <c r="G110" s="170" t="s">
        <v>1136</v>
      </c>
      <c r="H110" s="124" t="str">
        <f>IF(ISNA(VLOOKUP($D110,'Jul 16'!$F:$F,1,0)),"No","Yes")</f>
        <v>No</v>
      </c>
      <c r="I110" s="4472" t="str">
        <f>IF(ISNA(VLOOKUP($D110,'Jul 9'!$F:$F,1,0)),"No","Yes")</f>
        <v>No</v>
      </c>
      <c r="J110" s="4471" t="str">
        <f>IF(ISNA(VLOOKUP($D110,'Jul 2'!$F:$F,1,0)),"No","Yes")</f>
        <v>No</v>
      </c>
      <c r="K110" s="4470" t="str">
        <f>IF(ISNA(VLOOKUP($D110,'Jun 25'!$F:$F,1,0)),"No","Yes")</f>
        <v>Yes</v>
      </c>
      <c r="L110" s="4469" t="str">
        <f>IF(ISNA(VLOOKUP($D110,'Jun 18'!$F:$F,1,0)),"No","Yes")</f>
        <v>Yes</v>
      </c>
      <c r="M110" s="4468" t="str">
        <f>IF(ISNA(VLOOKUP($D110,'Jun 11'!$F:$F,1,0)),"No","Yes")</f>
        <v>No</v>
      </c>
      <c r="N110" s="4467" t="str">
        <f>IF(ISNA(VLOOKUP($D110,'Jun 4'!$F:$F,1,0)),"No","Yes")</f>
        <v>No</v>
      </c>
      <c r="O110" s="4466" t="str">
        <f>IF(ISNA(VLOOKUP($D110,'May 28'!$F:$F,1,0)),"No","Yes")</f>
        <v>No</v>
      </c>
      <c r="P110" s="4465" t="str">
        <f>IF(ISNA(VLOOKUP($D110,'May 21'!$F:$F,1,0)),"No","Yes")</f>
        <v>No</v>
      </c>
      <c r="Q110" s="4464" t="str">
        <f>IF(ISNA(VLOOKUP($D110,'May 14'!$F:$F,1,0)),"No","Yes")</f>
        <v>No</v>
      </c>
      <c r="R110" s="4463" t="str">
        <f>IF(ISNA(VLOOKUP($D110,'May 9'!$F:$F,1,0)),"No","Yes")</f>
        <v>No</v>
      </c>
      <c r="S110" s="4462" t="str">
        <f>IF(ISNA(VLOOKUP($D110,'May 2'!$F:$F,1,0)),"No","Yes")</f>
        <v>No</v>
      </c>
      <c r="T110" s="4461" t="str">
        <f>IF(ISNA(VLOOKUP($D110,'Apr 23'!$F:$F,1,0)),"No","Yes")</f>
        <v>No</v>
      </c>
      <c r="U110" s="4460" t="str">
        <f>IF(ISNA(VLOOKUP($D110,'Apr 16'!$F:$F,1,0)),"No","Yes")</f>
        <v>No</v>
      </c>
      <c r="V110" s="4459" t="str">
        <f>IF(ISNA(VLOOKUP($D110,'Apr 9'!$F:$F,1,0)),"No","Yes")</f>
        <v>No</v>
      </c>
      <c r="W110" s="4458" t="str">
        <f>IF(ISNA(VLOOKUP($D110,'Apr 2'!$F:$F,1,0)),"No","Yes")</f>
        <v>No</v>
      </c>
      <c r="X110" s="4457" t="str">
        <f>IF(ISNA(VLOOKUP($D110,'Mar 26'!$F:$F,1,0)),"No","Yes")</f>
        <v>No</v>
      </c>
      <c r="Y110" s="4456" t="str">
        <f>IF(ISNA(VLOOKUP($D110,'Mar 19'!$F:$F,1,0)),"No","Yes")</f>
        <v>No</v>
      </c>
      <c r="Z110" s="4455" t="str">
        <f>IF(ISNA(VLOOKUP($D110,'Mar 12'!$F:$F,1,0)),"No","Yes")</f>
        <v>No</v>
      </c>
      <c r="AA110" s="4454" t="str">
        <f>IF(ISNA(VLOOKUP($D110,'Mar 5'!$F:$F,1,0)),"No","Yes")</f>
        <v>No</v>
      </c>
      <c r="AB110" s="4453" t="str">
        <f>IF(ISNA(VLOOKUP($D110,'Feb 26'!$F:$F,1,0)),"No","Yes")</f>
        <v>No</v>
      </c>
      <c r="AC110" s="4452" t="str">
        <f>IF(ISNA(VLOOKUP($D110,'Feb 26'!$F:$F,1,0)),"No","Yes")</f>
        <v>No</v>
      </c>
      <c r="AD110" s="4451" t="str">
        <f>IF(ISNA(VLOOKUP($D110,'Feb 12'!$F:$F,1,0)),"No","Yes")</f>
        <v>No</v>
      </c>
      <c r="AE110" s="4450" t="str">
        <f>IF(ISNA(VLOOKUP($D110,'Feb 5'!$F:$F,1,0)),"No","Yes")</f>
        <v>No</v>
      </c>
      <c r="AF110" s="4449" t="str">
        <f>IF(ISNA(VLOOKUP($D110,'Jan 29'!$F:$F,1,0)),"No","Yes")</f>
        <v>No</v>
      </c>
      <c r="AG110" s="4448" t="str">
        <f>IF(ISNA(VLOOKUP(D110,'Jan 22'!F:F,1,0)),"No","Yes")</f>
        <v>No</v>
      </c>
      <c r="AH110" s="4447"/>
      <c r="AI110" s="4446"/>
      <c r="AJ110" s="4445"/>
      <c r="AK110" s="4444"/>
      <c r="AL110" s="4443"/>
      <c r="AM110" s="4442"/>
      <c r="AN110" s="4441"/>
      <c r="AO110" s="4440"/>
      <c r="AP110" s="4439"/>
      <c r="AQ110" s="4438"/>
      <c r="AR110" s="4437"/>
      <c r="AS110" s="4436"/>
      <c r="AT110" s="4435"/>
      <c r="AU110" s="4434"/>
      <c r="AV110" s="4433"/>
      <c r="AW110" s="4432"/>
      <c r="AX110" s="4431"/>
      <c r="AY110" s="4430"/>
      <c r="AZ110" s="4429"/>
      <c r="BA110" s="4428"/>
    </row>
    <row r="111" spans="1:53" s="230" customFormat="1" x14ac:dyDescent="0.25">
      <c r="A111" s="7154"/>
      <c r="B111" s="236" t="s">
        <v>1541</v>
      </c>
      <c r="C111" s="170" t="s">
        <v>1237</v>
      </c>
      <c r="D111" s="170" t="s">
        <v>1533</v>
      </c>
      <c r="E111" s="170" t="s">
        <v>1534</v>
      </c>
      <c r="F111" s="170" t="s">
        <v>1535</v>
      </c>
      <c r="G111" s="170" t="s">
        <v>1136</v>
      </c>
      <c r="H111" s="124" t="str">
        <f>IF(ISNA(VLOOKUP($D111,'Jul 16'!$F:$F,1,0)),"No","Yes")</f>
        <v>No</v>
      </c>
      <c r="I111" s="4517" t="str">
        <f>IF(ISNA(VLOOKUP($D111,'Jul 9'!$F:$F,1,0)),"No","Yes")</f>
        <v>No</v>
      </c>
      <c r="J111" s="4516" t="str">
        <f>IF(ISNA(VLOOKUP($D111,'Jul 2'!$F:$F,1,0)),"No","Yes")</f>
        <v>No</v>
      </c>
      <c r="K111" s="4515" t="str">
        <f>IF(ISNA(VLOOKUP($D111,'Jun 25'!$F:$F,1,0)),"No","Yes")</f>
        <v>No</v>
      </c>
      <c r="L111" s="4514" t="str">
        <f>IF(ISNA(VLOOKUP($D111,'Jun 18'!$F:$F,1,0)),"No","Yes")</f>
        <v>Yes</v>
      </c>
      <c r="M111" s="4513" t="str">
        <f>IF(ISNA(VLOOKUP($D111,'Jun 11'!$F:$F,1,0)),"No","Yes")</f>
        <v>No</v>
      </c>
      <c r="N111" s="4512" t="str">
        <f>IF(ISNA(VLOOKUP($D111,'Jun 4'!$F:$F,1,0)),"No","Yes")</f>
        <v>No</v>
      </c>
      <c r="O111" s="4511" t="str">
        <f>IF(ISNA(VLOOKUP($D111,'May 28'!$F:$F,1,0)),"No","Yes")</f>
        <v>No</v>
      </c>
      <c r="P111" s="4510" t="str">
        <f>IF(ISNA(VLOOKUP($D111,'May 21'!$F:$F,1,0)),"No","Yes")</f>
        <v>No</v>
      </c>
      <c r="Q111" s="4509" t="str">
        <f>IF(ISNA(VLOOKUP($D111,'May 14'!$F:$F,1,0)),"No","Yes")</f>
        <v>No</v>
      </c>
      <c r="R111" s="4508" t="str">
        <f>IF(ISNA(VLOOKUP($D111,'May 9'!$F:$F,1,0)),"No","Yes")</f>
        <v>No</v>
      </c>
      <c r="S111" s="4507" t="str">
        <f>IF(ISNA(VLOOKUP($D111,'May 2'!$F:$F,1,0)),"No","Yes")</f>
        <v>No</v>
      </c>
      <c r="T111" s="4506" t="str">
        <f>IF(ISNA(VLOOKUP($D111,'Apr 23'!$F:$F,1,0)),"No","Yes")</f>
        <v>No</v>
      </c>
      <c r="U111" s="4505" t="str">
        <f>IF(ISNA(VLOOKUP($D111,'Apr 16'!$F:$F,1,0)),"No","Yes")</f>
        <v>No</v>
      </c>
      <c r="V111" s="4504" t="str">
        <f>IF(ISNA(VLOOKUP($D111,'Apr 9'!$F:$F,1,0)),"No","Yes")</f>
        <v>No</v>
      </c>
      <c r="W111" s="4503" t="str">
        <f>IF(ISNA(VLOOKUP($D111,'Apr 2'!$F:$F,1,0)),"No","Yes")</f>
        <v>No</v>
      </c>
      <c r="X111" s="4502" t="str">
        <f>IF(ISNA(VLOOKUP($D111,'Mar 26'!$F:$F,1,0)),"No","Yes")</f>
        <v>No</v>
      </c>
      <c r="Y111" s="4501" t="str">
        <f>IF(ISNA(VLOOKUP($D111,'Mar 19'!$F:$F,1,0)),"No","Yes")</f>
        <v>No</v>
      </c>
      <c r="Z111" s="4500" t="str">
        <f>IF(ISNA(VLOOKUP($D111,'Mar 12'!$F:$F,1,0)),"No","Yes")</f>
        <v>No</v>
      </c>
      <c r="AA111" s="4499" t="str">
        <f>IF(ISNA(VLOOKUP($D111,'Mar 5'!$F:$F,1,0)),"No","Yes")</f>
        <v>No</v>
      </c>
      <c r="AB111" s="4498" t="str">
        <f>IF(ISNA(VLOOKUP($D111,'Feb 26'!$F:$F,1,0)),"No","Yes")</f>
        <v>No</v>
      </c>
      <c r="AC111" s="4497" t="str">
        <f>IF(ISNA(VLOOKUP($D111,'Feb 26'!$F:$F,1,0)),"No","Yes")</f>
        <v>No</v>
      </c>
      <c r="AD111" s="4496" t="str">
        <f>IF(ISNA(VLOOKUP($D111,'Feb 12'!$F:$F,1,0)),"No","Yes")</f>
        <v>No</v>
      </c>
      <c r="AE111" s="4495" t="str">
        <f>IF(ISNA(VLOOKUP($D111,'Feb 5'!$F:$F,1,0)),"No","Yes")</f>
        <v>No</v>
      </c>
      <c r="AF111" s="4494" t="str">
        <f>IF(ISNA(VLOOKUP($D111,'Jan 29'!$F:$F,1,0)),"No","Yes")</f>
        <v>No</v>
      </c>
      <c r="AG111" s="4493" t="str">
        <f>IF(ISNA(VLOOKUP(D111,'Jan 22'!F:F,1,0)),"No","Yes")</f>
        <v>No</v>
      </c>
      <c r="AH111" s="4492"/>
      <c r="AI111" s="4491"/>
      <c r="AJ111" s="4490"/>
      <c r="AK111" s="4489"/>
      <c r="AL111" s="4488"/>
      <c r="AM111" s="4487"/>
      <c r="AN111" s="4486"/>
      <c r="AO111" s="4485"/>
      <c r="AP111" s="4484"/>
      <c r="AQ111" s="4483"/>
      <c r="AR111" s="4482"/>
      <c r="AS111" s="4481"/>
      <c r="AT111" s="4480"/>
      <c r="AU111" s="4479"/>
      <c r="AV111" s="4478"/>
      <c r="AW111" s="4477"/>
      <c r="AX111" s="4476"/>
      <c r="AY111" s="4475"/>
      <c r="AZ111" s="4474"/>
      <c r="BA111" s="4473"/>
    </row>
    <row r="112" spans="1:53" s="148" customFormat="1" x14ac:dyDescent="0.25">
      <c r="A112" s="7154"/>
      <c r="B112" s="101" t="s">
        <v>1371</v>
      </c>
      <c r="C112" s="106" t="s">
        <v>781</v>
      </c>
      <c r="D112" s="106" t="s">
        <v>1040</v>
      </c>
      <c r="E112" s="106" t="s">
        <v>1042</v>
      </c>
      <c r="F112" s="106" t="s">
        <v>1043</v>
      </c>
      <c r="G112" s="106" t="s">
        <v>1050</v>
      </c>
      <c r="H112" s="124" t="str">
        <f>IF(ISNA(VLOOKUP($D112,'Jul 16'!$F:$F,1,0)),"No","Yes")</f>
        <v>Yes</v>
      </c>
      <c r="I112" s="4562" t="str">
        <f>IF(ISNA(VLOOKUP($D112,'Jul 9'!$F:$F,1,0)),"No","Yes")</f>
        <v>Yes</v>
      </c>
      <c r="J112" s="4561" t="str">
        <f>IF(ISNA(VLOOKUP($D112,'Jul 2'!$F:$F,1,0)),"No","Yes")</f>
        <v>Yes</v>
      </c>
      <c r="K112" s="4560" t="str">
        <f>IF(ISNA(VLOOKUP($D112,'Jun 25'!$F:$F,1,0)),"No","Yes")</f>
        <v>Yes</v>
      </c>
      <c r="L112" s="4559" t="str">
        <f>IF(ISNA(VLOOKUP($D112,'Jun 18'!$F:$F,1,0)),"No","Yes")</f>
        <v>Yes</v>
      </c>
      <c r="M112" s="4558" t="str">
        <f>IF(ISNA(VLOOKUP($D112,'Jun 11'!$F:$F,1,0)),"No","Yes")</f>
        <v>Yes</v>
      </c>
      <c r="N112" s="4557" t="str">
        <f>IF(ISNA(VLOOKUP($D112,'Jun 4'!$F:$F,1,0)),"No","Yes")</f>
        <v>Yes</v>
      </c>
      <c r="O112" s="4556" t="str">
        <f>IF(ISNA(VLOOKUP($D112,'May 28'!$F:$F,1,0)),"No","Yes")</f>
        <v>Yes</v>
      </c>
      <c r="P112" s="4555" t="str">
        <f>IF(ISNA(VLOOKUP($D112,'May 21'!$F:$F,1,0)),"No","Yes")</f>
        <v>Yes</v>
      </c>
      <c r="Q112" s="4554" t="str">
        <f>IF(ISNA(VLOOKUP($D112,'May 14'!$F:$F,1,0)),"No","Yes")</f>
        <v>Yes</v>
      </c>
      <c r="R112" s="4553" t="str">
        <f>IF(ISNA(VLOOKUP($D112,'May 9'!$F:$F,1,0)),"No","Yes")</f>
        <v>Yes</v>
      </c>
      <c r="S112" s="4552" t="str">
        <f>IF(ISNA(VLOOKUP($D112,'May 2'!$F:$F,1,0)),"No","Yes")</f>
        <v>Yes</v>
      </c>
      <c r="T112" s="4551" t="str">
        <f>IF(ISNA(VLOOKUP($D112,'Apr 23'!$F:$F,1,0)),"No","Yes")</f>
        <v>Yes</v>
      </c>
      <c r="U112" s="4550" t="str">
        <f>IF(ISNA(VLOOKUP($D112,'Apr 16'!$F:$F,1,0)),"No","Yes")</f>
        <v>Yes</v>
      </c>
      <c r="V112" s="4549" t="str">
        <f>IF(ISNA(VLOOKUP($D112,'Apr 9'!$F:$F,1,0)),"No","Yes")</f>
        <v>Yes</v>
      </c>
      <c r="W112" s="4548" t="str">
        <f>IF(ISNA(VLOOKUP($D112,'Apr 2'!$F:$F,1,0)),"No","Yes")</f>
        <v>Yes</v>
      </c>
      <c r="X112" s="4547" t="str">
        <f>IF(ISNA(VLOOKUP($D112,'Mar 26'!$F:$F,1,0)),"No","Yes")</f>
        <v>No</v>
      </c>
      <c r="Y112" s="4546" t="str">
        <f>IF(ISNA(VLOOKUP($D112,'Mar 19'!$F:$F,1,0)),"No","Yes")</f>
        <v>Yes</v>
      </c>
      <c r="Z112" s="4545" t="str">
        <f>IF(ISNA(VLOOKUP($D112,'Mar 12'!$F:$F,1,0)),"No","Yes")</f>
        <v>No</v>
      </c>
      <c r="AA112" s="4544" t="str">
        <f>IF(ISNA(VLOOKUP($D112,'Mar 5'!$F:$F,1,0)),"No","Yes")</f>
        <v>No</v>
      </c>
      <c r="AB112" s="4543" t="str">
        <f>IF(ISNA(VLOOKUP($D112,'Feb 26'!$F:$F,1,0)),"No","Yes")</f>
        <v>Yes</v>
      </c>
      <c r="AC112" s="4542" t="str">
        <f>IF(ISNA(VLOOKUP($D112,'Feb 26'!$F:$F,1,0)),"No","Yes")</f>
        <v>Yes</v>
      </c>
      <c r="AD112" s="4541" t="str">
        <f>IF(ISNA(VLOOKUP($D112,'Feb 12'!$F:$F,1,0)),"No","Yes")</f>
        <v>No</v>
      </c>
      <c r="AE112" s="4540" t="str">
        <f>IF(ISNA(VLOOKUP($D112,'Feb 5'!$F:$F,1,0)),"No","Yes")</f>
        <v>No</v>
      </c>
      <c r="AF112" s="4539" t="str">
        <f>IF(ISNA(VLOOKUP($D112,'Jan 29'!$F:$F,1,0)),"No","Yes")</f>
        <v>No</v>
      </c>
      <c r="AG112" s="4538" t="str">
        <f>IF(ISNA(VLOOKUP(D112,'Jan 22'!F:F,1,0)),"No","Yes")</f>
        <v>No</v>
      </c>
      <c r="AH112" s="4537"/>
      <c r="AI112" s="4536"/>
      <c r="AJ112" s="4535"/>
      <c r="AK112" s="4534"/>
      <c r="AL112" s="4533"/>
      <c r="AM112" s="4532"/>
      <c r="AN112" s="4531"/>
      <c r="AO112" s="4530"/>
      <c r="AP112" s="4529"/>
      <c r="AQ112" s="4528"/>
      <c r="AR112" s="4527"/>
      <c r="AS112" s="4526"/>
      <c r="AT112" s="4525"/>
      <c r="AU112" s="4524"/>
      <c r="AV112" s="4523"/>
      <c r="AW112" s="4522"/>
      <c r="AX112" s="4521"/>
      <c r="AY112" s="4520"/>
      <c r="AZ112" s="4519"/>
      <c r="BA112" s="4518"/>
    </row>
    <row r="113" spans="1:53" s="99" customFormat="1" x14ac:dyDescent="0.25">
      <c r="A113" s="7154"/>
      <c r="B113" s="101" t="s">
        <v>1275</v>
      </c>
      <c r="C113" s="106" t="s">
        <v>473</v>
      </c>
      <c r="D113" s="106" t="s">
        <v>480</v>
      </c>
      <c r="E113" s="106" t="s">
        <v>481</v>
      </c>
      <c r="F113" s="106" t="s">
        <v>475</v>
      </c>
      <c r="G113" s="106" t="s">
        <v>1050</v>
      </c>
      <c r="H113" s="124" t="str">
        <f>IF(ISNA(VLOOKUP($D113,'Jul 16'!$F:$F,1,0)),"No","Yes")</f>
        <v>Yes</v>
      </c>
      <c r="I113" s="4607" t="str">
        <f>IF(ISNA(VLOOKUP($D113,'Jul 9'!$F:$F,1,0)),"No","Yes")</f>
        <v>Yes</v>
      </c>
      <c r="J113" s="4606" t="str">
        <f>IF(ISNA(VLOOKUP($D113,'Jul 2'!$F:$F,1,0)),"No","Yes")</f>
        <v>Yes</v>
      </c>
      <c r="K113" s="4605" t="str">
        <f>IF(ISNA(VLOOKUP($D113,'Jun 25'!$F:$F,1,0)),"No","Yes")</f>
        <v>Yes</v>
      </c>
      <c r="L113" s="4604" t="str">
        <f>IF(ISNA(VLOOKUP($D113,'Jun 18'!$F:$F,1,0)),"No","Yes")</f>
        <v>Yes</v>
      </c>
      <c r="M113" s="4603" t="str">
        <f>IF(ISNA(VLOOKUP($D113,'Jun 11'!$F:$F,1,0)),"No","Yes")</f>
        <v>Yes</v>
      </c>
      <c r="N113" s="4602" t="str">
        <f>IF(ISNA(VLOOKUP($D113,'Jun 4'!$F:$F,1,0)),"No","Yes")</f>
        <v>Yes</v>
      </c>
      <c r="O113" s="4601" t="str">
        <f>IF(ISNA(VLOOKUP($D113,'May 28'!$F:$F,1,0)),"No","Yes")</f>
        <v>Yes</v>
      </c>
      <c r="P113" s="4600" t="str">
        <f>IF(ISNA(VLOOKUP($D113,'May 21'!$F:$F,1,0)),"No","Yes")</f>
        <v>Yes</v>
      </c>
      <c r="Q113" s="4599" t="str">
        <f>IF(ISNA(VLOOKUP($D113,'May 14'!$F:$F,1,0)),"No","Yes")</f>
        <v>Yes</v>
      </c>
      <c r="R113" s="4598" t="str">
        <f>IF(ISNA(VLOOKUP($D113,'May 9'!$F:$F,1,0)),"No","Yes")</f>
        <v>Yes</v>
      </c>
      <c r="S113" s="4597" t="str">
        <f>IF(ISNA(VLOOKUP($D113,'May 2'!$F:$F,1,0)),"No","Yes")</f>
        <v>Yes</v>
      </c>
      <c r="T113" s="4596" t="str">
        <f>IF(ISNA(VLOOKUP($D113,'Apr 23'!$F:$F,1,0)),"No","Yes")</f>
        <v>Yes</v>
      </c>
      <c r="U113" s="4595" t="str">
        <f>IF(ISNA(VLOOKUP($D113,'Apr 16'!$F:$F,1,0)),"No","Yes")</f>
        <v>Yes</v>
      </c>
      <c r="V113" s="4594" t="str">
        <f>IF(ISNA(VLOOKUP($D113,'Apr 9'!$F:$F,1,0)),"No","Yes")</f>
        <v>Yes</v>
      </c>
      <c r="W113" s="4593" t="str">
        <f>IF(ISNA(VLOOKUP($D113,'Apr 2'!$F:$F,1,0)),"No","Yes")</f>
        <v>Yes</v>
      </c>
      <c r="X113" s="4592" t="str">
        <f>IF(ISNA(VLOOKUP($D113,'Mar 26'!$F:$F,1,0)),"No","Yes")</f>
        <v>Yes</v>
      </c>
      <c r="Y113" s="4591" t="str">
        <f>IF(ISNA(VLOOKUP($D113,'Mar 19'!$F:$F,1,0)),"No","Yes")</f>
        <v>Yes</v>
      </c>
      <c r="Z113" s="4590" t="str">
        <f>IF(ISNA(VLOOKUP($D113,'Mar 12'!$F:$F,1,0)),"No","Yes")</f>
        <v>Yes</v>
      </c>
      <c r="AA113" s="4589" t="str">
        <f>IF(ISNA(VLOOKUP($D113,'Mar 5'!$F:$F,1,0)),"No","Yes")</f>
        <v>Yes</v>
      </c>
      <c r="AB113" s="4588" t="str">
        <f>IF(ISNA(VLOOKUP($D113,'Feb 26'!$F:$F,1,0)),"No","Yes")</f>
        <v>Yes</v>
      </c>
      <c r="AC113" s="4587" t="str">
        <f>IF(ISNA(VLOOKUP($D113,'Feb 26'!$F:$F,1,0)),"No","Yes")</f>
        <v>Yes</v>
      </c>
      <c r="AD113" s="4586" t="str">
        <f>IF(ISNA(VLOOKUP($D113,'Feb 12'!$F:$F,1,0)),"No","Yes")</f>
        <v>Yes</v>
      </c>
      <c r="AE113" s="4585" t="str">
        <f>IF(ISNA(VLOOKUP($D113,'Feb 5'!$F:$F,1,0)),"No","Yes")</f>
        <v>Yes</v>
      </c>
      <c r="AF113" s="4584" t="str">
        <f>IF(ISNA(VLOOKUP($D113,'Jan 29'!$F:$F,1,0)),"No","Yes")</f>
        <v>Yes</v>
      </c>
      <c r="AG113" s="4583" t="str">
        <f>IF(ISNA(VLOOKUP(D113,'Jan 22'!F:F,1,0)),"No","Yes")</f>
        <v>Yes</v>
      </c>
      <c r="AH113" s="4582"/>
      <c r="AI113" s="4581"/>
      <c r="AJ113" s="4580"/>
      <c r="AK113" s="4579"/>
      <c r="AL113" s="4578"/>
      <c r="AM113" s="4577"/>
      <c r="AN113" s="4576"/>
      <c r="AO113" s="4575"/>
      <c r="AP113" s="4574"/>
      <c r="AQ113" s="4573"/>
      <c r="AR113" s="4572"/>
      <c r="AS113" s="4571"/>
      <c r="AT113" s="4570"/>
      <c r="AU113" s="4569"/>
      <c r="AV113" s="4568"/>
      <c r="AW113" s="4567"/>
      <c r="AX113" s="4566"/>
      <c r="AY113" s="4565"/>
      <c r="AZ113" s="4564"/>
      <c r="BA113" s="4563"/>
    </row>
    <row r="114" spans="1:53" ht="15" customHeight="1" x14ac:dyDescent="0.25">
      <c r="A114" s="7154"/>
      <c r="B114" s="117" t="s">
        <v>1349</v>
      </c>
      <c r="C114" s="106" t="s">
        <v>8</v>
      </c>
      <c r="D114" s="118" t="s">
        <v>794</v>
      </c>
      <c r="E114" s="118" t="s">
        <v>1430</v>
      </c>
      <c r="F114" s="106"/>
      <c r="G114" s="106"/>
      <c r="H114" s="124" t="str">
        <f>IF(ISNA(VLOOKUP($D114,'Jul 16'!$F:$F,1,0)),"No","Yes")</f>
        <v>No</v>
      </c>
      <c r="I114" s="4632" t="str">
        <f>IF(ISNA(VLOOKUP($D114,'Jul 9'!$F:$F,1,0)),"No","Yes")</f>
        <v>No</v>
      </c>
      <c r="J114" s="4631" t="str">
        <f>IF(ISNA(VLOOKUP($D114,'Jul 2'!$F:$F,1,0)),"No","Yes")</f>
        <v>No</v>
      </c>
      <c r="K114" s="4630" t="str">
        <f>IF(ISNA(VLOOKUP($D114,'Jun 25'!$F:$F,1,0)),"No","Yes")</f>
        <v>No</v>
      </c>
      <c r="L114" s="4629" t="str">
        <f>IF(ISNA(VLOOKUP($D114,'Jun 18'!$F:$F,1,0)),"No","Yes")</f>
        <v>No</v>
      </c>
      <c r="M114" s="4628" t="str">
        <f>IF(ISNA(VLOOKUP($D114,'Jun 11'!$F:$F,1,0)),"No","Yes")</f>
        <v>No</v>
      </c>
      <c r="N114" s="4627" t="str">
        <f>IF(ISNA(VLOOKUP($D114,'Jun 4'!$F:$F,1,0)),"No","Yes")</f>
        <v>No</v>
      </c>
      <c r="O114" s="4626" t="str">
        <f>IF(ISNA(VLOOKUP($D114,'May 28'!$F:$F,1,0)),"No","Yes")</f>
        <v>No</v>
      </c>
      <c r="P114" s="4625" t="str">
        <f>IF(ISNA(VLOOKUP($D114,'May 21'!$F:$F,1,0)),"No","Yes")</f>
        <v>No</v>
      </c>
      <c r="Q114" s="4624" t="str">
        <f>IF(ISNA(VLOOKUP($D114,'May 14'!$F:$F,1,0)),"No","Yes")</f>
        <v>No</v>
      </c>
      <c r="R114" s="4623" t="str">
        <f>IF(ISNA(VLOOKUP($D114,'May 9'!$F:$F,1,0)),"No","Yes")</f>
        <v>Yes</v>
      </c>
      <c r="S114" s="4622" t="str">
        <f>IF(ISNA(VLOOKUP($D114,'May 2'!$F:$F,1,0)),"No","Yes")</f>
        <v>No</v>
      </c>
      <c r="T114" s="4621" t="str">
        <f>IF(ISNA(VLOOKUP($D114,'Apr 23'!$F:$F,1,0)),"No","Yes")</f>
        <v>No</v>
      </c>
      <c r="U114" s="4620" t="str">
        <f>IF(ISNA(VLOOKUP($D114,'Apr 16'!$F:$F,1,0)),"No","Yes")</f>
        <v>No</v>
      </c>
      <c r="V114" s="4619" t="str">
        <f>IF(ISNA(VLOOKUP($D114,'Apr 9'!$F:$F,1,0)),"No","Yes")</f>
        <v>No</v>
      </c>
      <c r="W114" s="4618" t="str">
        <f>IF(ISNA(VLOOKUP($D114,'Apr 2'!$F:$F,1,0)),"No","Yes")</f>
        <v>No</v>
      </c>
      <c r="X114" s="4617" t="str">
        <f>IF(ISNA(VLOOKUP($D114,'Mar 26'!$F:$F,1,0)),"No","Yes")</f>
        <v>No</v>
      </c>
      <c r="Y114" s="4616" t="str">
        <f>IF(ISNA(VLOOKUP($D114,'Mar 19'!$F:$F,1,0)),"No","Yes")</f>
        <v>No</v>
      </c>
      <c r="Z114" s="4615" t="str">
        <f>IF(ISNA(VLOOKUP($D114,'Mar 12'!$F:$F,1,0)),"No","Yes")</f>
        <v>No</v>
      </c>
      <c r="AA114" s="4614" t="str">
        <f>IF(ISNA(VLOOKUP($D114,'Mar 5'!$F:$F,1,0)),"No","Yes")</f>
        <v>No</v>
      </c>
      <c r="AB114" s="4613" t="str">
        <f>IF(ISNA(VLOOKUP($D114,'Feb 26'!$F:$F,1,0)),"No","Yes")</f>
        <v>No</v>
      </c>
      <c r="AC114" s="4612" t="str">
        <f>IF(ISNA(VLOOKUP($D114,'Feb 26'!$F:$F,1,0)),"No","Yes")</f>
        <v>No</v>
      </c>
      <c r="AD114" s="4611" t="str">
        <f>IF(ISNA(VLOOKUP($D114,'Feb 12'!$F:$F,1,0)),"No","Yes")</f>
        <v>No</v>
      </c>
      <c r="AE114" s="4610" t="str">
        <f>IF(ISNA(VLOOKUP($D114,'Feb 5'!$F:$F,1,0)),"No","Yes")</f>
        <v>No</v>
      </c>
      <c r="AF114" s="4609" t="str">
        <f>IF(ISNA(VLOOKUP($D114,'Jan 29'!$F:$F,1,0)),"No","Yes")</f>
        <v>No</v>
      </c>
      <c r="AG114" s="4608" t="str">
        <f>IF(ISNA(VLOOKUP(D114,'Jan 22'!F:F,1,0)),"No","Yes")</f>
        <v>No</v>
      </c>
    </row>
    <row r="115" spans="1:53" x14ac:dyDescent="0.25">
      <c r="A115" s="7154"/>
      <c r="B115" s="225" t="s">
        <v>1372</v>
      </c>
      <c r="C115" s="106" t="s">
        <v>8</v>
      </c>
      <c r="D115" s="118" t="s">
        <v>823</v>
      </c>
      <c r="E115" s="118" t="s">
        <v>824</v>
      </c>
      <c r="F115" s="170" t="s">
        <v>9</v>
      </c>
      <c r="G115" s="106" t="s">
        <v>1469</v>
      </c>
      <c r="H115" s="124" t="str">
        <f>IF(ISNA(VLOOKUP($D115,'Jul 16'!$F:$F,1,0)),"No","Yes")</f>
        <v>Yes</v>
      </c>
      <c r="I115" s="4657" t="str">
        <f>IF(ISNA(VLOOKUP($D115,'Jul 9'!$F:$F,1,0)),"No","Yes")</f>
        <v>Yes</v>
      </c>
      <c r="J115" s="4656" t="str">
        <f>IF(ISNA(VLOOKUP($D115,'Jul 2'!$F:$F,1,0)),"No","Yes")</f>
        <v>Yes</v>
      </c>
      <c r="K115" s="4655" t="str">
        <f>IF(ISNA(VLOOKUP($D115,'Jun 25'!$F:$F,1,0)),"No","Yes")</f>
        <v>Yes</v>
      </c>
      <c r="L115" s="4654" t="str">
        <f>IF(ISNA(VLOOKUP($D115,'Jun 18'!$F:$F,1,0)),"No","Yes")</f>
        <v>No</v>
      </c>
      <c r="M115" s="4653" t="str">
        <f>IF(ISNA(VLOOKUP($D115,'Jun 11'!$F:$F,1,0)),"No","Yes")</f>
        <v>Yes</v>
      </c>
      <c r="N115" s="4652" t="str">
        <f>IF(ISNA(VLOOKUP($D115,'Jun 4'!$F:$F,1,0)),"No","Yes")</f>
        <v>Yes</v>
      </c>
      <c r="O115" s="4651" t="str">
        <f>IF(ISNA(VLOOKUP($D115,'May 28'!$F:$F,1,0)),"No","Yes")</f>
        <v>Yes</v>
      </c>
      <c r="P115" s="4650" t="str">
        <f>IF(ISNA(VLOOKUP($D115,'May 21'!$F:$F,1,0)),"No","Yes")</f>
        <v>Yes</v>
      </c>
      <c r="Q115" s="4649" t="str">
        <f>IF(ISNA(VLOOKUP($D115,'May 14'!$F:$F,1,0)),"No","Yes")</f>
        <v>Yes</v>
      </c>
      <c r="R115" s="4648" t="str">
        <f>IF(ISNA(VLOOKUP($D115,'May 9'!$F:$F,1,0)),"No","Yes")</f>
        <v>No</v>
      </c>
      <c r="S115" s="4647" t="str">
        <f>IF(ISNA(VLOOKUP($D115,'May 2'!$F:$F,1,0)),"No","Yes")</f>
        <v>No</v>
      </c>
      <c r="T115" s="4646" t="str">
        <f>IF(ISNA(VLOOKUP($D115,'Apr 23'!$F:$F,1,0)),"No","Yes")</f>
        <v>No</v>
      </c>
      <c r="U115" s="4645" t="str">
        <f>IF(ISNA(VLOOKUP($D115,'Apr 16'!$F:$F,1,0)),"No","Yes")</f>
        <v>No</v>
      </c>
      <c r="V115" s="4644" t="str">
        <f>IF(ISNA(VLOOKUP($D115,'Apr 9'!$F:$F,1,0)),"No","Yes")</f>
        <v>No</v>
      </c>
      <c r="W115" s="4643" t="str">
        <f>IF(ISNA(VLOOKUP($D115,'Apr 2'!$F:$F,1,0)),"No","Yes")</f>
        <v>No</v>
      </c>
      <c r="X115" s="4642" t="str">
        <f>IF(ISNA(VLOOKUP($D115,'Mar 26'!$F:$F,1,0)),"No","Yes")</f>
        <v>No</v>
      </c>
      <c r="Y115" s="4641" t="str">
        <f>IF(ISNA(VLOOKUP($D115,'Mar 19'!$F:$F,1,0)),"No","Yes")</f>
        <v>No</v>
      </c>
      <c r="Z115" s="4640" t="str">
        <f>IF(ISNA(VLOOKUP($D115,'Mar 12'!$F:$F,1,0)),"No","Yes")</f>
        <v>No</v>
      </c>
      <c r="AA115" s="4639" t="str">
        <f>IF(ISNA(VLOOKUP($D115,'Mar 5'!$F:$F,1,0)),"No","Yes")</f>
        <v>No</v>
      </c>
      <c r="AB115" s="4638" t="str">
        <f>IF(ISNA(VLOOKUP($D115,'Feb 26'!$F:$F,1,0)),"No","Yes")</f>
        <v>No</v>
      </c>
      <c r="AC115" s="4637" t="str">
        <f>IF(ISNA(VLOOKUP($D115,'Feb 26'!$F:$F,1,0)),"No","Yes")</f>
        <v>No</v>
      </c>
      <c r="AD115" s="4636" t="str">
        <f>IF(ISNA(VLOOKUP($D115,'Feb 12'!$F:$F,1,0)),"No","Yes")</f>
        <v>No</v>
      </c>
      <c r="AE115" s="4635" t="str">
        <f>IF(ISNA(VLOOKUP($D115,'Feb 5'!$F:$F,1,0)),"No","Yes")</f>
        <v>No</v>
      </c>
      <c r="AF115" s="4634" t="str">
        <f>IF(ISNA(VLOOKUP($D115,'Jan 29'!$F:$F,1,0)),"No","Yes")</f>
        <v>No</v>
      </c>
      <c r="AG115" s="4633" t="str">
        <f>IF(ISNA(VLOOKUP(D115,'Jan 22'!F:F,1,0)),"No","Yes")</f>
        <v>No</v>
      </c>
    </row>
    <row r="116" spans="1:53" x14ac:dyDescent="0.25">
      <c r="A116" s="7154"/>
      <c r="B116" s="117" t="s">
        <v>1350</v>
      </c>
      <c r="C116" s="106" t="s">
        <v>8</v>
      </c>
      <c r="D116" s="115" t="s">
        <v>199</v>
      </c>
      <c r="E116" s="115" t="s">
        <v>200</v>
      </c>
      <c r="F116" s="106"/>
      <c r="G116" s="106"/>
      <c r="H116" s="124" t="str">
        <f>IF(ISNA(VLOOKUP($D116,'Jul 16'!$F:$F,1,0)),"No","Yes")</f>
        <v>No</v>
      </c>
      <c r="I116" s="4682" t="str">
        <f>IF(ISNA(VLOOKUP($D116,'Jul 9'!$F:$F,1,0)),"No","Yes")</f>
        <v>No</v>
      </c>
      <c r="J116" s="4681" t="str">
        <f>IF(ISNA(VLOOKUP($D116,'Jul 2'!$F:$F,1,0)),"No","Yes")</f>
        <v>No</v>
      </c>
      <c r="K116" s="4680" t="str">
        <f>IF(ISNA(VLOOKUP($D116,'Jun 25'!$F:$F,1,0)),"No","Yes")</f>
        <v>No</v>
      </c>
      <c r="L116" s="4679" t="str">
        <f>IF(ISNA(VLOOKUP($D116,'Jun 18'!$F:$F,1,0)),"No","Yes")</f>
        <v>No</v>
      </c>
      <c r="M116" s="4678" t="str">
        <f>IF(ISNA(VLOOKUP($D116,'Jun 11'!$F:$F,1,0)),"No","Yes")</f>
        <v>No</v>
      </c>
      <c r="N116" s="4677" t="str">
        <f>IF(ISNA(VLOOKUP($D116,'Jun 4'!$F:$F,1,0)),"No","Yes")</f>
        <v>No</v>
      </c>
      <c r="O116" s="4676" t="str">
        <f>IF(ISNA(VLOOKUP($D116,'May 28'!$F:$F,1,0)),"No","Yes")</f>
        <v>No</v>
      </c>
      <c r="P116" s="4675" t="str">
        <f>IF(ISNA(VLOOKUP($D116,'May 21'!$F:$F,1,0)),"No","Yes")</f>
        <v>No</v>
      </c>
      <c r="Q116" s="4674" t="str">
        <f>IF(ISNA(VLOOKUP($D116,'May 14'!$F:$F,1,0)),"No","Yes")</f>
        <v>No</v>
      </c>
      <c r="R116" s="4673" t="str">
        <f>IF(ISNA(VLOOKUP($D116,'May 9'!$F:$F,1,0)),"No","Yes")</f>
        <v>No</v>
      </c>
      <c r="S116" s="4672" t="str">
        <f>IF(ISNA(VLOOKUP($D116,'May 2'!$F:$F,1,0)),"No","Yes")</f>
        <v>No</v>
      </c>
      <c r="T116" s="4671" t="str">
        <f>IF(ISNA(VLOOKUP($D116,'Apr 23'!$F:$F,1,0)),"No","Yes")</f>
        <v>No</v>
      </c>
      <c r="U116" s="4670" t="str">
        <f>IF(ISNA(VLOOKUP($D116,'Apr 16'!$F:$F,1,0)),"No","Yes")</f>
        <v>No</v>
      </c>
      <c r="V116" s="4669" t="str">
        <f>IF(ISNA(VLOOKUP($D116,'Apr 9'!$F:$F,1,0)),"No","Yes")</f>
        <v>No</v>
      </c>
      <c r="W116" s="4668" t="str">
        <f>IF(ISNA(VLOOKUP($D116,'Apr 2'!$F:$F,1,0)),"No","Yes")</f>
        <v>No</v>
      </c>
      <c r="X116" s="4667" t="str">
        <f>IF(ISNA(VLOOKUP($D116,'Mar 26'!$F:$F,1,0)),"No","Yes")</f>
        <v>No</v>
      </c>
      <c r="Y116" s="4666" t="str">
        <f>IF(ISNA(VLOOKUP($D116,'Mar 19'!$F:$F,1,0)),"No","Yes")</f>
        <v>No</v>
      </c>
      <c r="Z116" s="4665" t="str">
        <f>IF(ISNA(VLOOKUP($D116,'Mar 12'!$F:$F,1,0)),"No","Yes")</f>
        <v>No</v>
      </c>
      <c r="AA116" s="4664" t="str">
        <f>IF(ISNA(VLOOKUP($D116,'Mar 5'!$F:$F,1,0)),"No","Yes")</f>
        <v>No</v>
      </c>
      <c r="AB116" s="4663" t="str">
        <f>IF(ISNA(VLOOKUP($D116,'Feb 26'!$F:$F,1,0)),"No","Yes")</f>
        <v>No</v>
      </c>
      <c r="AC116" s="4662" t="str">
        <f>IF(ISNA(VLOOKUP($D116,'Feb 26'!$F:$F,1,0)),"No","Yes")</f>
        <v>No</v>
      </c>
      <c r="AD116" s="4661" t="str">
        <f>IF(ISNA(VLOOKUP($D116,'Feb 12'!$F:$F,1,0)),"No","Yes")</f>
        <v>No</v>
      </c>
      <c r="AE116" s="4660" t="str">
        <f>IF(ISNA(VLOOKUP($D116,'Feb 5'!$F:$F,1,0)),"No","Yes")</f>
        <v>No</v>
      </c>
      <c r="AF116" s="4659" t="str">
        <f>IF(ISNA(VLOOKUP($D116,'Jan 29'!$F:$F,1,0)),"No","Yes")</f>
        <v>No</v>
      </c>
      <c r="AG116" s="4658" t="str">
        <f>IF(ISNA(VLOOKUP(D116,'Jan 22'!F:F,1,0)),"No","Yes")</f>
        <v>No</v>
      </c>
    </row>
    <row r="117" spans="1:53" x14ac:dyDescent="0.25">
      <c r="A117" s="7154"/>
      <c r="B117" s="117" t="s">
        <v>1351</v>
      </c>
      <c r="C117" s="106" t="s">
        <v>8</v>
      </c>
      <c r="D117" s="115" t="s">
        <v>187</v>
      </c>
      <c r="E117" s="115" t="s">
        <v>188</v>
      </c>
      <c r="F117" s="106"/>
      <c r="G117" s="106"/>
      <c r="H117" s="124" t="str">
        <f>IF(ISNA(VLOOKUP($D117,'Jul 16'!$F:$F,1,0)),"No","Yes")</f>
        <v>No</v>
      </c>
      <c r="I117" s="4707" t="str">
        <f>IF(ISNA(VLOOKUP($D117,'Jul 9'!$F:$F,1,0)),"No","Yes")</f>
        <v>No</v>
      </c>
      <c r="J117" s="4706" t="str">
        <f>IF(ISNA(VLOOKUP($D117,'Jul 2'!$F:$F,1,0)),"No","Yes")</f>
        <v>No</v>
      </c>
      <c r="K117" s="4705" t="str">
        <f>IF(ISNA(VLOOKUP($D117,'Jun 25'!$F:$F,1,0)),"No","Yes")</f>
        <v>No</v>
      </c>
      <c r="L117" s="4704" t="str">
        <f>IF(ISNA(VLOOKUP($D117,'Jun 18'!$F:$F,1,0)),"No","Yes")</f>
        <v>No</v>
      </c>
      <c r="M117" s="4703" t="str">
        <f>IF(ISNA(VLOOKUP($D117,'Jun 11'!$F:$F,1,0)),"No","Yes")</f>
        <v>No</v>
      </c>
      <c r="N117" s="4702" t="str">
        <f>IF(ISNA(VLOOKUP($D117,'Jun 4'!$F:$F,1,0)),"No","Yes")</f>
        <v>No</v>
      </c>
      <c r="O117" s="4701" t="str">
        <f>IF(ISNA(VLOOKUP($D117,'May 28'!$F:$F,1,0)),"No","Yes")</f>
        <v>No</v>
      </c>
      <c r="P117" s="4700" t="str">
        <f>IF(ISNA(VLOOKUP($D117,'May 21'!$F:$F,1,0)),"No","Yes")</f>
        <v>No</v>
      </c>
      <c r="Q117" s="4699" t="str">
        <f>IF(ISNA(VLOOKUP($D117,'May 14'!$F:$F,1,0)),"No","Yes")</f>
        <v>No</v>
      </c>
      <c r="R117" s="4698" t="str">
        <f>IF(ISNA(VLOOKUP($D117,'May 9'!$F:$F,1,0)),"No","Yes")</f>
        <v>No</v>
      </c>
      <c r="S117" s="4697" t="str">
        <f>IF(ISNA(VLOOKUP($D117,'May 2'!$F:$F,1,0)),"No","Yes")</f>
        <v>No</v>
      </c>
      <c r="T117" s="4696" t="str">
        <f>IF(ISNA(VLOOKUP($D117,'Apr 23'!$F:$F,1,0)),"No","Yes")</f>
        <v>No</v>
      </c>
      <c r="U117" s="4695" t="str">
        <f>IF(ISNA(VLOOKUP($D117,'Apr 16'!$F:$F,1,0)),"No","Yes")</f>
        <v>No</v>
      </c>
      <c r="V117" s="4694" t="str">
        <f>IF(ISNA(VLOOKUP($D117,'Apr 9'!$F:$F,1,0)),"No","Yes")</f>
        <v>No</v>
      </c>
      <c r="W117" s="4693" t="str">
        <f>IF(ISNA(VLOOKUP($D117,'Apr 2'!$F:$F,1,0)),"No","Yes")</f>
        <v>No</v>
      </c>
      <c r="X117" s="4692" t="str">
        <f>IF(ISNA(VLOOKUP($D117,'Mar 26'!$F:$F,1,0)),"No","Yes")</f>
        <v>No</v>
      </c>
      <c r="Y117" s="4691" t="str">
        <f>IF(ISNA(VLOOKUP($D117,'Mar 19'!$F:$F,1,0)),"No","Yes")</f>
        <v>No</v>
      </c>
      <c r="Z117" s="4690" t="str">
        <f>IF(ISNA(VLOOKUP($D117,'Mar 12'!$F:$F,1,0)),"No","Yes")</f>
        <v>No</v>
      </c>
      <c r="AA117" s="4689" t="str">
        <f>IF(ISNA(VLOOKUP($D117,'Mar 5'!$F:$F,1,0)),"No","Yes")</f>
        <v>No</v>
      </c>
      <c r="AB117" s="4688" t="str">
        <f>IF(ISNA(VLOOKUP($D117,'Feb 26'!$F:$F,1,0)),"No","Yes")</f>
        <v>No</v>
      </c>
      <c r="AC117" s="4687" t="str">
        <f>IF(ISNA(VLOOKUP($D117,'Feb 26'!$F:$F,1,0)),"No","Yes")</f>
        <v>No</v>
      </c>
      <c r="AD117" s="4686" t="str">
        <f>IF(ISNA(VLOOKUP($D117,'Feb 12'!$F:$F,1,0)),"No","Yes")</f>
        <v>No</v>
      </c>
      <c r="AE117" s="4685" t="str">
        <f>IF(ISNA(VLOOKUP($D117,'Feb 5'!$F:$F,1,0)),"No","Yes")</f>
        <v>No</v>
      </c>
      <c r="AF117" s="4684" t="str">
        <f>IF(ISNA(VLOOKUP($D117,'Jan 29'!$F:$F,1,0)),"No","Yes")</f>
        <v>No</v>
      </c>
      <c r="AG117" s="4683" t="str">
        <f>IF(ISNA(VLOOKUP(D117,'Jan 22'!F:F,1,0)),"No","Yes")</f>
        <v>No</v>
      </c>
    </row>
    <row r="118" spans="1:53" x14ac:dyDescent="0.25">
      <c r="A118" s="7154"/>
      <c r="B118" s="119" t="s">
        <v>1373</v>
      </c>
      <c r="C118" s="106" t="s">
        <v>8</v>
      </c>
      <c r="D118" s="115" t="s">
        <v>128</v>
      </c>
      <c r="E118" s="115" t="s">
        <v>129</v>
      </c>
      <c r="F118" s="106"/>
      <c r="G118" s="106"/>
      <c r="H118" s="124" t="str">
        <f>IF(ISNA(VLOOKUP($D118,'Jul 16'!$F:$F,1,0)),"No","Yes")</f>
        <v>No</v>
      </c>
      <c r="I118" s="4732" t="str">
        <f>IF(ISNA(VLOOKUP($D118,'Jul 9'!$F:$F,1,0)),"No","Yes")</f>
        <v>No</v>
      </c>
      <c r="J118" s="4731" t="str">
        <f>IF(ISNA(VLOOKUP($D118,'Jul 2'!$F:$F,1,0)),"No","Yes")</f>
        <v>No</v>
      </c>
      <c r="K118" s="4730" t="str">
        <f>IF(ISNA(VLOOKUP($D118,'Jun 25'!$F:$F,1,0)),"No","Yes")</f>
        <v>No</v>
      </c>
      <c r="L118" s="4729" t="str">
        <f>IF(ISNA(VLOOKUP($D118,'Jun 18'!$F:$F,1,0)),"No","Yes")</f>
        <v>No</v>
      </c>
      <c r="M118" s="4728" t="str">
        <f>IF(ISNA(VLOOKUP($D118,'Jun 11'!$F:$F,1,0)),"No","Yes")</f>
        <v>No</v>
      </c>
      <c r="N118" s="4727" t="str">
        <f>IF(ISNA(VLOOKUP($D118,'Jun 4'!$F:$F,1,0)),"No","Yes")</f>
        <v>No</v>
      </c>
      <c r="O118" s="4726" t="str">
        <f>IF(ISNA(VLOOKUP($D118,'May 28'!$F:$F,1,0)),"No","Yes")</f>
        <v>No</v>
      </c>
      <c r="P118" s="4725" t="str">
        <f>IF(ISNA(VLOOKUP($D118,'May 21'!$F:$F,1,0)),"No","Yes")</f>
        <v>No</v>
      </c>
      <c r="Q118" s="4724" t="str">
        <f>IF(ISNA(VLOOKUP($D118,'May 14'!$F:$F,1,0)),"No","Yes")</f>
        <v>No</v>
      </c>
      <c r="R118" s="4723" t="str">
        <f>IF(ISNA(VLOOKUP($D118,'May 9'!$F:$F,1,0)),"No","Yes")</f>
        <v>No</v>
      </c>
      <c r="S118" s="4722" t="str">
        <f>IF(ISNA(VLOOKUP($D118,'May 2'!$F:$F,1,0)),"No","Yes")</f>
        <v>No</v>
      </c>
      <c r="T118" s="4721" t="str">
        <f>IF(ISNA(VLOOKUP($D118,'Apr 23'!$F:$F,1,0)),"No","Yes")</f>
        <v>No</v>
      </c>
      <c r="U118" s="4720" t="str">
        <f>IF(ISNA(VLOOKUP($D118,'Apr 16'!$F:$F,1,0)),"No","Yes")</f>
        <v>No</v>
      </c>
      <c r="V118" s="4719" t="str">
        <f>IF(ISNA(VLOOKUP($D118,'Apr 9'!$F:$F,1,0)),"No","Yes")</f>
        <v>No</v>
      </c>
      <c r="W118" s="4718" t="str">
        <f>IF(ISNA(VLOOKUP($D118,'Apr 2'!$F:$F,1,0)),"No","Yes")</f>
        <v>No</v>
      </c>
      <c r="X118" s="4717" t="str">
        <f>IF(ISNA(VLOOKUP($D118,'Mar 26'!$F:$F,1,0)),"No","Yes")</f>
        <v>No</v>
      </c>
      <c r="Y118" s="4716" t="str">
        <f>IF(ISNA(VLOOKUP($D118,'Mar 19'!$F:$F,1,0)),"No","Yes")</f>
        <v>No</v>
      </c>
      <c r="Z118" s="4715" t="str">
        <f>IF(ISNA(VLOOKUP($D118,'Mar 12'!$F:$F,1,0)),"No","Yes")</f>
        <v>No</v>
      </c>
      <c r="AA118" s="4714" t="str">
        <f>IF(ISNA(VLOOKUP($D118,'Mar 5'!$F:$F,1,0)),"No","Yes")</f>
        <v>No</v>
      </c>
      <c r="AB118" s="4713" t="str">
        <f>IF(ISNA(VLOOKUP($D118,'Feb 26'!$F:$F,1,0)),"No","Yes")</f>
        <v>No</v>
      </c>
      <c r="AC118" s="4712" t="str">
        <f>IF(ISNA(VLOOKUP($D118,'Feb 26'!$F:$F,1,0)),"No","Yes")</f>
        <v>No</v>
      </c>
      <c r="AD118" s="4711" t="str">
        <f>IF(ISNA(VLOOKUP($D118,'Feb 12'!$F:$F,1,0)),"No","Yes")</f>
        <v>No</v>
      </c>
      <c r="AE118" s="4710" t="str">
        <f>IF(ISNA(VLOOKUP($D118,'Feb 5'!$F:$F,1,0)),"No","Yes")</f>
        <v>No</v>
      </c>
      <c r="AF118" s="4709" t="str">
        <f>IF(ISNA(VLOOKUP($D118,'Jan 29'!$F:$F,1,0)),"No","Yes")</f>
        <v>No</v>
      </c>
      <c r="AG118" s="4708" t="str">
        <f>IF(ISNA(VLOOKUP(D118,'Jan 22'!F:F,1,0)),"No","Yes")</f>
        <v>No</v>
      </c>
    </row>
    <row r="119" spans="1:53" x14ac:dyDescent="0.25">
      <c r="A119" s="7154"/>
      <c r="B119" s="225" t="s">
        <v>1374</v>
      </c>
      <c r="C119" s="106" t="s">
        <v>8</v>
      </c>
      <c r="D119" s="115" t="s">
        <v>927</v>
      </c>
      <c r="E119" s="115" t="s">
        <v>928</v>
      </c>
      <c r="F119" s="234" t="s">
        <v>9</v>
      </c>
      <c r="G119" s="234" t="s">
        <v>1469</v>
      </c>
      <c r="H119" s="124" t="str">
        <f>IF(ISNA(VLOOKUP($D119,'Jul 16'!$F:$F,1,0)),"No","Yes")</f>
        <v>Yes</v>
      </c>
      <c r="I119" s="4757" t="str">
        <f>IF(ISNA(VLOOKUP($D119,'Jul 9'!$F:$F,1,0)),"No","Yes")</f>
        <v>Yes</v>
      </c>
      <c r="J119" s="4756" t="str">
        <f>IF(ISNA(VLOOKUP($D119,'Jul 2'!$F:$F,1,0)),"No","Yes")</f>
        <v>Yes</v>
      </c>
      <c r="K119" s="4755" t="str">
        <f>IF(ISNA(VLOOKUP($D119,'Jun 25'!$F:$F,1,0)),"No","Yes")</f>
        <v>No</v>
      </c>
      <c r="L119" s="4754" t="str">
        <f>IF(ISNA(VLOOKUP($D119,'Jun 18'!$F:$F,1,0)),"No","Yes")</f>
        <v>No</v>
      </c>
      <c r="M119" s="4753" t="str">
        <f>IF(ISNA(VLOOKUP($D119,'Jun 11'!$F:$F,1,0)),"No","Yes")</f>
        <v>No</v>
      </c>
      <c r="N119" s="4752" t="str">
        <f>IF(ISNA(VLOOKUP($D119,'Jun 4'!$F:$F,1,0)),"No","Yes")</f>
        <v>Yes</v>
      </c>
      <c r="O119" s="4751" t="str">
        <f>IF(ISNA(VLOOKUP($D119,'May 28'!$F:$F,1,0)),"No","Yes")</f>
        <v>Yes</v>
      </c>
      <c r="P119" s="4750" t="str">
        <f>IF(ISNA(VLOOKUP($D119,'May 21'!$F:$F,1,0)),"No","Yes")</f>
        <v>Yes</v>
      </c>
      <c r="Q119" s="4749" t="str">
        <f>IF(ISNA(VLOOKUP($D119,'May 14'!$F:$F,1,0)),"No","Yes")</f>
        <v>Yes</v>
      </c>
      <c r="R119" s="4748" t="str">
        <f>IF(ISNA(VLOOKUP($D119,'May 9'!$F:$F,1,0)),"No","Yes")</f>
        <v>No</v>
      </c>
      <c r="S119" s="4747" t="str">
        <f>IF(ISNA(VLOOKUP($D119,'May 2'!$F:$F,1,0)),"No","Yes")</f>
        <v>No</v>
      </c>
      <c r="T119" s="4746" t="str">
        <f>IF(ISNA(VLOOKUP($D119,'Apr 23'!$F:$F,1,0)),"No","Yes")</f>
        <v>No</v>
      </c>
      <c r="U119" s="4745" t="str">
        <f>IF(ISNA(VLOOKUP($D119,'Apr 16'!$F:$F,1,0)),"No","Yes")</f>
        <v>No</v>
      </c>
      <c r="V119" s="4744" t="str">
        <f>IF(ISNA(VLOOKUP($D119,'Apr 9'!$F:$F,1,0)),"No","Yes")</f>
        <v>No</v>
      </c>
      <c r="W119" s="4743" t="str">
        <f>IF(ISNA(VLOOKUP($D119,'Apr 2'!$F:$F,1,0)),"No","Yes")</f>
        <v>No</v>
      </c>
      <c r="X119" s="4742" t="str">
        <f>IF(ISNA(VLOOKUP($D119,'Mar 26'!$F:$F,1,0)),"No","Yes")</f>
        <v>No</v>
      </c>
      <c r="Y119" s="4741" t="str">
        <f>IF(ISNA(VLOOKUP($D119,'Mar 19'!$F:$F,1,0)),"No","Yes")</f>
        <v>No</v>
      </c>
      <c r="Z119" s="4740" t="str">
        <f>IF(ISNA(VLOOKUP($D119,'Mar 12'!$F:$F,1,0)),"No","Yes")</f>
        <v>No</v>
      </c>
      <c r="AA119" s="4739" t="str">
        <f>IF(ISNA(VLOOKUP($D119,'Mar 5'!$F:$F,1,0)),"No","Yes")</f>
        <v>No</v>
      </c>
      <c r="AB119" s="4738" t="str">
        <f>IF(ISNA(VLOOKUP($D119,'Feb 26'!$F:$F,1,0)),"No","Yes")</f>
        <v>No</v>
      </c>
      <c r="AC119" s="4737" t="str">
        <f>IF(ISNA(VLOOKUP($D119,'Feb 26'!$F:$F,1,0)),"No","Yes")</f>
        <v>No</v>
      </c>
      <c r="AD119" s="4736" t="str">
        <f>IF(ISNA(VLOOKUP($D119,'Feb 12'!$F:$F,1,0)),"No","Yes")</f>
        <v>No</v>
      </c>
      <c r="AE119" s="4735" t="str">
        <f>IF(ISNA(VLOOKUP($D119,'Feb 5'!$F:$F,1,0)),"No","Yes")</f>
        <v>No</v>
      </c>
      <c r="AF119" s="4734" t="str">
        <f>IF(ISNA(VLOOKUP($D119,'Jan 29'!$F:$F,1,0)),"No","Yes")</f>
        <v>No</v>
      </c>
      <c r="AG119" s="4733" t="str">
        <f>IF(ISNA(VLOOKUP(D119,'Jan 22'!F:F,1,0)),"No","Yes")</f>
        <v>No</v>
      </c>
    </row>
    <row r="120" spans="1:53" x14ac:dyDescent="0.25">
      <c r="A120" s="7154"/>
      <c r="B120" s="117" t="s">
        <v>1352</v>
      </c>
      <c r="C120" s="106" t="s">
        <v>8</v>
      </c>
      <c r="D120" s="118" t="s">
        <v>1431</v>
      </c>
      <c r="E120" s="118" t="s">
        <v>1432</v>
      </c>
      <c r="F120" s="106"/>
      <c r="G120" s="106"/>
      <c r="H120" s="124" t="str">
        <f>IF(ISNA(VLOOKUP($D120,'Jul 16'!$F:$F,1,0)),"No","Yes")</f>
        <v>No</v>
      </c>
      <c r="I120" s="4782" t="str">
        <f>IF(ISNA(VLOOKUP($D120,'Jul 9'!$F:$F,1,0)),"No","Yes")</f>
        <v>No</v>
      </c>
      <c r="J120" s="4781" t="str">
        <f>IF(ISNA(VLOOKUP($D120,'Jul 2'!$F:$F,1,0)),"No","Yes")</f>
        <v>No</v>
      </c>
      <c r="K120" s="4780" t="str">
        <f>IF(ISNA(VLOOKUP($D120,'Jun 25'!$F:$F,1,0)),"No","Yes")</f>
        <v>No</v>
      </c>
      <c r="L120" s="4779" t="str">
        <f>IF(ISNA(VLOOKUP($D120,'Jun 18'!$F:$F,1,0)),"No","Yes")</f>
        <v>No</v>
      </c>
      <c r="M120" s="4778" t="str">
        <f>IF(ISNA(VLOOKUP($D120,'Jun 11'!$F:$F,1,0)),"No","Yes")</f>
        <v>No</v>
      </c>
      <c r="N120" s="4777" t="str">
        <f>IF(ISNA(VLOOKUP($D120,'Jun 4'!$F:$F,1,0)),"No","Yes")</f>
        <v>No</v>
      </c>
      <c r="O120" s="4776" t="str">
        <f>IF(ISNA(VLOOKUP($D120,'May 28'!$F:$F,1,0)),"No","Yes")</f>
        <v>No</v>
      </c>
      <c r="P120" s="4775" t="str">
        <f>IF(ISNA(VLOOKUP($D120,'May 21'!$F:$F,1,0)),"No","Yes")</f>
        <v>No</v>
      </c>
      <c r="Q120" s="4774" t="str">
        <f>IF(ISNA(VLOOKUP($D120,'May 14'!$F:$F,1,0)),"No","Yes")</f>
        <v>No</v>
      </c>
      <c r="R120" s="4773" t="str">
        <f>IF(ISNA(VLOOKUP($D120,'May 9'!$F:$F,1,0)),"No","Yes")</f>
        <v>No</v>
      </c>
      <c r="S120" s="4772" t="str">
        <f>IF(ISNA(VLOOKUP($D120,'May 2'!$F:$F,1,0)),"No","Yes")</f>
        <v>No</v>
      </c>
      <c r="T120" s="4771" t="str">
        <f>IF(ISNA(VLOOKUP($D120,'Apr 23'!$F:$F,1,0)),"No","Yes")</f>
        <v>No</v>
      </c>
      <c r="U120" s="4770" t="str">
        <f>IF(ISNA(VLOOKUP($D120,'Apr 16'!$F:$F,1,0)),"No","Yes")</f>
        <v>No</v>
      </c>
      <c r="V120" s="4769" t="str">
        <f>IF(ISNA(VLOOKUP($D120,'Apr 9'!$F:$F,1,0)),"No","Yes")</f>
        <v>No</v>
      </c>
      <c r="W120" s="4768" t="str">
        <f>IF(ISNA(VLOOKUP($D120,'Apr 2'!$F:$F,1,0)),"No","Yes")</f>
        <v>No</v>
      </c>
      <c r="X120" s="4767" t="str">
        <f>IF(ISNA(VLOOKUP($D120,'Mar 26'!$F:$F,1,0)),"No","Yes")</f>
        <v>No</v>
      </c>
      <c r="Y120" s="4766" t="str">
        <f>IF(ISNA(VLOOKUP($D120,'Mar 19'!$F:$F,1,0)),"No","Yes")</f>
        <v>No</v>
      </c>
      <c r="Z120" s="4765" t="str">
        <f>IF(ISNA(VLOOKUP($D120,'Mar 12'!$F:$F,1,0)),"No","Yes")</f>
        <v>No</v>
      </c>
      <c r="AA120" s="4764" t="str">
        <f>IF(ISNA(VLOOKUP($D120,'Mar 5'!$F:$F,1,0)),"No","Yes")</f>
        <v>No</v>
      </c>
      <c r="AB120" s="4763" t="str">
        <f>IF(ISNA(VLOOKUP($D120,'Feb 26'!$F:$F,1,0)),"No","Yes")</f>
        <v>No</v>
      </c>
      <c r="AC120" s="4762" t="str">
        <f>IF(ISNA(VLOOKUP($D120,'Feb 26'!$F:$F,1,0)),"No","Yes")</f>
        <v>No</v>
      </c>
      <c r="AD120" s="4761" t="str">
        <f>IF(ISNA(VLOOKUP($D120,'Feb 12'!$F:$F,1,0)),"No","Yes")</f>
        <v>No</v>
      </c>
      <c r="AE120" s="4760" t="str">
        <f>IF(ISNA(VLOOKUP($D120,'Feb 5'!$F:$F,1,0)),"No","Yes")</f>
        <v>No</v>
      </c>
      <c r="AF120" s="4759" t="str">
        <f>IF(ISNA(VLOOKUP($D120,'Jan 29'!$F:$F,1,0)),"No","Yes")</f>
        <v>No</v>
      </c>
      <c r="AG120" s="4758" t="str">
        <f>IF(ISNA(VLOOKUP(D120,'Jan 22'!F:F,1,0)),"No","Yes")</f>
        <v>No</v>
      </c>
    </row>
    <row r="121" spans="1:53" x14ac:dyDescent="0.25">
      <c r="A121" s="7154"/>
      <c r="B121" s="117" t="s">
        <v>1353</v>
      </c>
      <c r="C121" s="106" t="s">
        <v>8</v>
      </c>
      <c r="D121" s="117" t="s">
        <v>1433</v>
      </c>
      <c r="E121" s="117" t="s">
        <v>1434</v>
      </c>
      <c r="F121" s="106"/>
      <c r="G121" s="106"/>
      <c r="H121" s="124" t="str">
        <f>IF(ISNA(VLOOKUP($D121,'Jul 16'!$F:$F,1,0)),"No","Yes")</f>
        <v>No</v>
      </c>
      <c r="I121" s="4807" t="str">
        <f>IF(ISNA(VLOOKUP($D121,'Jul 9'!$F:$F,1,0)),"No","Yes")</f>
        <v>No</v>
      </c>
      <c r="J121" s="4806" t="str">
        <f>IF(ISNA(VLOOKUP($D121,'Jul 2'!$F:$F,1,0)),"No","Yes")</f>
        <v>No</v>
      </c>
      <c r="K121" s="4805" t="str">
        <f>IF(ISNA(VLOOKUP($D121,'Jun 25'!$F:$F,1,0)),"No","Yes")</f>
        <v>No</v>
      </c>
      <c r="L121" s="4804" t="str">
        <f>IF(ISNA(VLOOKUP($D121,'Jun 18'!$F:$F,1,0)),"No","Yes")</f>
        <v>No</v>
      </c>
      <c r="M121" s="4803" t="str">
        <f>IF(ISNA(VLOOKUP($D121,'Jun 11'!$F:$F,1,0)),"No","Yes")</f>
        <v>No</v>
      </c>
      <c r="N121" s="4802" t="str">
        <f>IF(ISNA(VLOOKUP($D121,'Jun 4'!$F:$F,1,0)),"No","Yes")</f>
        <v>No</v>
      </c>
      <c r="O121" s="4801" t="str">
        <f>IF(ISNA(VLOOKUP($D121,'May 28'!$F:$F,1,0)),"No","Yes")</f>
        <v>No</v>
      </c>
      <c r="P121" s="4800" t="str">
        <f>IF(ISNA(VLOOKUP($D121,'May 21'!$F:$F,1,0)),"No","Yes")</f>
        <v>No</v>
      </c>
      <c r="Q121" s="4799" t="str">
        <f>IF(ISNA(VLOOKUP($D121,'May 14'!$F:$F,1,0)),"No","Yes")</f>
        <v>No</v>
      </c>
      <c r="R121" s="4798" t="str">
        <f>IF(ISNA(VLOOKUP($D121,'May 9'!$F:$F,1,0)),"No","Yes")</f>
        <v>No</v>
      </c>
      <c r="S121" s="4797" t="str">
        <f>IF(ISNA(VLOOKUP($D121,'May 2'!$F:$F,1,0)),"No","Yes")</f>
        <v>No</v>
      </c>
      <c r="T121" s="4796" t="str">
        <f>IF(ISNA(VLOOKUP($D121,'Apr 23'!$F:$F,1,0)),"No","Yes")</f>
        <v>No</v>
      </c>
      <c r="U121" s="4795" t="str">
        <f>IF(ISNA(VLOOKUP($D121,'Apr 16'!$F:$F,1,0)),"No","Yes")</f>
        <v>No</v>
      </c>
      <c r="V121" s="4794" t="str">
        <f>IF(ISNA(VLOOKUP($D121,'Apr 9'!$F:$F,1,0)),"No","Yes")</f>
        <v>No</v>
      </c>
      <c r="W121" s="4793" t="str">
        <f>IF(ISNA(VLOOKUP($D121,'Apr 2'!$F:$F,1,0)),"No","Yes")</f>
        <v>No</v>
      </c>
      <c r="X121" s="4792" t="str">
        <f>IF(ISNA(VLOOKUP($D121,'Mar 26'!$F:$F,1,0)),"No","Yes")</f>
        <v>No</v>
      </c>
      <c r="Y121" s="4791" t="str">
        <f>IF(ISNA(VLOOKUP($D121,'Mar 19'!$F:$F,1,0)),"No","Yes")</f>
        <v>No</v>
      </c>
      <c r="Z121" s="4790" t="str">
        <f>IF(ISNA(VLOOKUP($D121,'Mar 12'!$F:$F,1,0)),"No","Yes")</f>
        <v>No</v>
      </c>
      <c r="AA121" s="4789" t="str">
        <f>IF(ISNA(VLOOKUP($D121,'Mar 5'!$F:$F,1,0)),"No","Yes")</f>
        <v>No</v>
      </c>
      <c r="AB121" s="4788" t="str">
        <f>IF(ISNA(VLOOKUP($D121,'Feb 26'!$F:$F,1,0)),"No","Yes")</f>
        <v>No</v>
      </c>
      <c r="AC121" s="4787" t="str">
        <f>IF(ISNA(VLOOKUP($D121,'Feb 26'!$F:$F,1,0)),"No","Yes")</f>
        <v>No</v>
      </c>
      <c r="AD121" s="4786" t="str">
        <f>IF(ISNA(VLOOKUP($D121,'Feb 12'!$F:$F,1,0)),"No","Yes")</f>
        <v>No</v>
      </c>
      <c r="AE121" s="4785" t="str">
        <f>IF(ISNA(VLOOKUP($D121,'Feb 5'!$F:$F,1,0)),"No","Yes")</f>
        <v>No</v>
      </c>
      <c r="AF121" s="4784" t="str">
        <f>IF(ISNA(VLOOKUP($D121,'Jan 29'!$F:$F,1,0)),"No","Yes")</f>
        <v>No</v>
      </c>
      <c r="AG121" s="4783" t="str">
        <f>IF(ISNA(VLOOKUP(D121,'Jan 22'!F:F,1,0)),"No","Yes")</f>
        <v>No</v>
      </c>
    </row>
    <row r="122" spans="1:53" x14ac:dyDescent="0.25">
      <c r="A122" s="7154"/>
      <c r="B122" s="117" t="s">
        <v>1354</v>
      </c>
      <c r="C122" s="106" t="s">
        <v>8</v>
      </c>
      <c r="D122" s="118" t="s">
        <v>169</v>
      </c>
      <c r="E122" s="118" t="s">
        <v>170</v>
      </c>
      <c r="F122" s="106" t="s">
        <v>9</v>
      </c>
      <c r="G122" s="106" t="s">
        <v>1136</v>
      </c>
      <c r="H122" s="124" t="str">
        <f>IF(ISNA(VLOOKUP($D122,'Jul 16'!$F:$F,1,0)),"No","Yes")</f>
        <v>Yes</v>
      </c>
      <c r="I122" s="4832" t="str">
        <f>IF(ISNA(VLOOKUP($D122,'Jul 9'!$F:$F,1,0)),"No","Yes")</f>
        <v>Yes</v>
      </c>
      <c r="J122" s="4831" t="str">
        <f>IF(ISNA(VLOOKUP($D122,'Jul 2'!$F:$F,1,0)),"No","Yes")</f>
        <v>Yes</v>
      </c>
      <c r="K122" s="4830" t="str">
        <f>IF(ISNA(VLOOKUP($D122,'Jun 25'!$F:$F,1,0)),"No","Yes")</f>
        <v>Yes</v>
      </c>
      <c r="L122" s="4829" t="str">
        <f>IF(ISNA(VLOOKUP($D122,'Jun 18'!$F:$F,1,0)),"No","Yes")</f>
        <v>Yes</v>
      </c>
      <c r="M122" s="4828" t="str">
        <f>IF(ISNA(VLOOKUP($D122,'Jun 11'!$F:$F,1,0)),"No","Yes")</f>
        <v>Yes</v>
      </c>
      <c r="N122" s="4827" t="str">
        <f>IF(ISNA(VLOOKUP($D122,'Jun 4'!$F:$F,1,0)),"No","Yes")</f>
        <v>Yes</v>
      </c>
      <c r="O122" s="4826" t="str">
        <f>IF(ISNA(VLOOKUP($D122,'May 28'!$F:$F,1,0)),"No","Yes")</f>
        <v>Yes</v>
      </c>
      <c r="P122" s="4825" t="str">
        <f>IF(ISNA(VLOOKUP($D122,'May 21'!$F:$F,1,0)),"No","Yes")</f>
        <v>Yes</v>
      </c>
      <c r="Q122" s="4824" t="str">
        <f>IF(ISNA(VLOOKUP($D122,'May 14'!$F:$F,1,0)),"No","Yes")</f>
        <v>Yes</v>
      </c>
      <c r="R122" s="4823" t="str">
        <f>IF(ISNA(VLOOKUP($D122,'May 9'!$F:$F,1,0)),"No","Yes")</f>
        <v>Yes</v>
      </c>
      <c r="S122" s="4822" t="str">
        <f>IF(ISNA(VLOOKUP($D122,'May 2'!$F:$F,1,0)),"No","Yes")</f>
        <v>No</v>
      </c>
      <c r="T122" s="4821" t="str">
        <f>IF(ISNA(VLOOKUP($D122,'Apr 23'!$F:$F,1,0)),"No","Yes")</f>
        <v>Yes</v>
      </c>
      <c r="U122" s="4820" t="str">
        <f>IF(ISNA(VLOOKUP($D122,'Apr 16'!$F:$F,1,0)),"No","Yes")</f>
        <v>Yes</v>
      </c>
      <c r="V122" s="4819" t="str">
        <f>IF(ISNA(VLOOKUP($D122,'Apr 9'!$F:$F,1,0)),"No","Yes")</f>
        <v>No</v>
      </c>
      <c r="W122" s="4818" t="str">
        <f>IF(ISNA(VLOOKUP($D122,'Apr 2'!$F:$F,1,0)),"No","Yes")</f>
        <v>Yes</v>
      </c>
      <c r="X122" s="4817" t="str">
        <f>IF(ISNA(VLOOKUP($D122,'Mar 26'!$F:$F,1,0)),"No","Yes")</f>
        <v>Yes</v>
      </c>
      <c r="Y122" s="4816" t="str">
        <f>IF(ISNA(VLOOKUP($D122,'Mar 19'!$F:$F,1,0)),"No","Yes")</f>
        <v>Yes</v>
      </c>
      <c r="Z122" s="4815" t="str">
        <f>IF(ISNA(VLOOKUP($D122,'Mar 12'!$F:$F,1,0)),"No","Yes")</f>
        <v>Yes</v>
      </c>
      <c r="AA122" s="4814" t="str">
        <f>IF(ISNA(VLOOKUP($D122,'Mar 5'!$F:$F,1,0)),"No","Yes")</f>
        <v>Yes</v>
      </c>
      <c r="AB122" s="4813" t="str">
        <f>IF(ISNA(VLOOKUP($D122,'Feb 26'!$F:$F,1,0)),"No","Yes")</f>
        <v>Yes</v>
      </c>
      <c r="AC122" s="4812" t="str">
        <f>IF(ISNA(VLOOKUP($D122,'Feb 26'!$F:$F,1,0)),"No","Yes")</f>
        <v>Yes</v>
      </c>
      <c r="AD122" s="4811" t="str">
        <f>IF(ISNA(VLOOKUP($D122,'Feb 12'!$F:$F,1,0)),"No","Yes")</f>
        <v>Yes</v>
      </c>
      <c r="AE122" s="4810" t="str">
        <f>IF(ISNA(VLOOKUP($D122,'Feb 5'!$F:$F,1,0)),"No","Yes")</f>
        <v>Yes</v>
      </c>
      <c r="AF122" s="4809" t="str">
        <f>IF(ISNA(VLOOKUP($D122,'Jan 29'!$F:$F,1,0)),"No","Yes")</f>
        <v>Yes</v>
      </c>
      <c r="AG122" s="4808" t="str">
        <f>IF(ISNA(VLOOKUP(D122,'Jan 22'!F:F,1,0)),"No","Yes")</f>
        <v>Yes</v>
      </c>
    </row>
    <row r="123" spans="1:53" x14ac:dyDescent="0.25">
      <c r="A123" s="7154"/>
      <c r="B123" s="117" t="s">
        <v>1355</v>
      </c>
      <c r="C123" s="106" t="s">
        <v>8</v>
      </c>
      <c r="D123" s="118" t="s">
        <v>643</v>
      </c>
      <c r="E123" s="118" t="s">
        <v>644</v>
      </c>
      <c r="F123" s="106"/>
      <c r="G123" s="106"/>
      <c r="H123" s="124" t="str">
        <f>IF(ISNA(VLOOKUP($D123,'Jul 16'!$F:$F,1,0)),"No","Yes")</f>
        <v>No</v>
      </c>
      <c r="I123" s="4857" t="str">
        <f>IF(ISNA(VLOOKUP($D123,'Jul 9'!$F:$F,1,0)),"No","Yes")</f>
        <v>No</v>
      </c>
      <c r="J123" s="4856" t="str">
        <f>IF(ISNA(VLOOKUP($D123,'Jul 2'!$F:$F,1,0)),"No","Yes")</f>
        <v>No</v>
      </c>
      <c r="K123" s="4855" t="str">
        <f>IF(ISNA(VLOOKUP($D123,'Jun 25'!$F:$F,1,0)),"No","Yes")</f>
        <v>No</v>
      </c>
      <c r="L123" s="4854" t="str">
        <f>IF(ISNA(VLOOKUP($D123,'Jun 18'!$F:$F,1,0)),"No","Yes")</f>
        <v>No</v>
      </c>
      <c r="M123" s="4853" t="str">
        <f>IF(ISNA(VLOOKUP($D123,'Jun 11'!$F:$F,1,0)),"No","Yes")</f>
        <v>No</v>
      </c>
      <c r="N123" s="4852" t="str">
        <f>IF(ISNA(VLOOKUP($D123,'Jun 4'!$F:$F,1,0)),"No","Yes")</f>
        <v>No</v>
      </c>
      <c r="O123" s="4851" t="str">
        <f>IF(ISNA(VLOOKUP($D123,'May 28'!$F:$F,1,0)),"No","Yes")</f>
        <v>No</v>
      </c>
      <c r="P123" s="4850" t="str">
        <f>IF(ISNA(VLOOKUP($D123,'May 21'!$F:$F,1,0)),"No","Yes")</f>
        <v>No</v>
      </c>
      <c r="Q123" s="4849" t="str">
        <f>IF(ISNA(VLOOKUP($D123,'May 14'!$F:$F,1,0)),"No","Yes")</f>
        <v>No</v>
      </c>
      <c r="R123" s="4848" t="str">
        <f>IF(ISNA(VLOOKUP($D123,'May 9'!$F:$F,1,0)),"No","Yes")</f>
        <v>No</v>
      </c>
      <c r="S123" s="4847" t="str">
        <f>IF(ISNA(VLOOKUP($D123,'May 2'!$F:$F,1,0)),"No","Yes")</f>
        <v>No</v>
      </c>
      <c r="T123" s="4846" t="str">
        <f>IF(ISNA(VLOOKUP($D123,'Apr 23'!$F:$F,1,0)),"No","Yes")</f>
        <v>No</v>
      </c>
      <c r="U123" s="4845" t="str">
        <f>IF(ISNA(VLOOKUP($D123,'Apr 16'!$F:$F,1,0)),"No","Yes")</f>
        <v>No</v>
      </c>
      <c r="V123" s="4844" t="str">
        <f>IF(ISNA(VLOOKUP($D123,'Apr 9'!$F:$F,1,0)),"No","Yes")</f>
        <v>No</v>
      </c>
      <c r="W123" s="4843" t="str">
        <f>IF(ISNA(VLOOKUP($D123,'Apr 2'!$F:$F,1,0)),"No","Yes")</f>
        <v>No</v>
      </c>
      <c r="X123" s="4842" t="str">
        <f>IF(ISNA(VLOOKUP($D123,'Mar 26'!$F:$F,1,0)),"No","Yes")</f>
        <v>No</v>
      </c>
      <c r="Y123" s="4841" t="str">
        <f>IF(ISNA(VLOOKUP($D123,'Mar 19'!$F:$F,1,0)),"No","Yes")</f>
        <v>No</v>
      </c>
      <c r="Z123" s="4840" t="str">
        <f>IF(ISNA(VLOOKUP($D123,'Mar 12'!$F:$F,1,0)),"No","Yes")</f>
        <v>No</v>
      </c>
      <c r="AA123" s="4839" t="str">
        <f>IF(ISNA(VLOOKUP($D123,'Mar 5'!$F:$F,1,0)),"No","Yes")</f>
        <v>No</v>
      </c>
      <c r="AB123" s="4838" t="str">
        <f>IF(ISNA(VLOOKUP($D123,'Feb 26'!$F:$F,1,0)),"No","Yes")</f>
        <v>No</v>
      </c>
      <c r="AC123" s="4837" t="str">
        <f>IF(ISNA(VLOOKUP($D123,'Feb 26'!$F:$F,1,0)),"No","Yes")</f>
        <v>No</v>
      </c>
      <c r="AD123" s="4836" t="str">
        <f>IF(ISNA(VLOOKUP($D123,'Feb 12'!$F:$F,1,0)),"No","Yes")</f>
        <v>No</v>
      </c>
      <c r="AE123" s="4835" t="str">
        <f>IF(ISNA(VLOOKUP($D123,'Feb 5'!$F:$F,1,0)),"No","Yes")</f>
        <v>No</v>
      </c>
      <c r="AF123" s="4834" t="str">
        <f>IF(ISNA(VLOOKUP($D123,'Jan 29'!$F:$F,1,0)),"No","Yes")</f>
        <v>No</v>
      </c>
      <c r="AG123" s="4833" t="str">
        <f>IF(ISNA(VLOOKUP(D123,'Jan 22'!F:F,1,0)),"No","Yes")</f>
        <v>No</v>
      </c>
    </row>
    <row r="124" spans="1:53" x14ac:dyDescent="0.25">
      <c r="A124" s="7154"/>
      <c r="B124" s="117" t="s">
        <v>1356</v>
      </c>
      <c r="C124" s="106" t="s">
        <v>8</v>
      </c>
      <c r="D124" s="115" t="s">
        <v>879</v>
      </c>
      <c r="E124" s="115" t="s">
        <v>880</v>
      </c>
      <c r="F124" s="106"/>
      <c r="G124" s="106"/>
      <c r="H124" s="124" t="str">
        <f>IF(ISNA(VLOOKUP($D124,'Jul 16'!$F:$F,1,0)),"No","Yes")</f>
        <v>Yes</v>
      </c>
      <c r="I124" s="4882" t="str">
        <f>IF(ISNA(VLOOKUP($D124,'Jul 9'!$F:$F,1,0)),"No","Yes")</f>
        <v>Yes</v>
      </c>
      <c r="J124" s="4881" t="str">
        <f>IF(ISNA(VLOOKUP($D124,'Jul 2'!$F:$F,1,0)),"No","Yes")</f>
        <v>Yes</v>
      </c>
      <c r="K124" s="4880" t="str">
        <f>IF(ISNA(VLOOKUP($D124,'Jun 25'!$F:$F,1,0)),"No","Yes")</f>
        <v>Yes</v>
      </c>
      <c r="L124" s="4879" t="str">
        <f>IF(ISNA(VLOOKUP($D124,'Jun 18'!$F:$F,1,0)),"No","Yes")</f>
        <v>Yes</v>
      </c>
      <c r="M124" s="4878" t="str">
        <f>IF(ISNA(VLOOKUP($D124,'Jun 11'!$F:$F,1,0)),"No","Yes")</f>
        <v>Yes</v>
      </c>
      <c r="N124" s="4877" t="str">
        <f>IF(ISNA(VLOOKUP($D124,'Jun 4'!$F:$F,1,0)),"No","Yes")</f>
        <v>Yes</v>
      </c>
      <c r="O124" s="4876" t="str">
        <f>IF(ISNA(VLOOKUP($D124,'May 28'!$F:$F,1,0)),"No","Yes")</f>
        <v>Yes</v>
      </c>
      <c r="P124" s="4875" t="str">
        <f>IF(ISNA(VLOOKUP($D124,'May 21'!$F:$F,1,0)),"No","Yes")</f>
        <v>Yes</v>
      </c>
      <c r="Q124" s="4874" t="str">
        <f>IF(ISNA(VLOOKUP($D124,'May 14'!$F:$F,1,0)),"No","Yes")</f>
        <v>Yes</v>
      </c>
      <c r="R124" s="4873" t="str">
        <f>IF(ISNA(VLOOKUP($D124,'May 9'!$F:$F,1,0)),"No","Yes")</f>
        <v>Yes</v>
      </c>
      <c r="S124" s="4872" t="str">
        <f>IF(ISNA(VLOOKUP($D124,'May 2'!$F:$F,1,0)),"No","Yes")</f>
        <v>No</v>
      </c>
      <c r="T124" s="4871" t="str">
        <f>IF(ISNA(VLOOKUP($D124,'Apr 23'!$F:$F,1,0)),"No","Yes")</f>
        <v>No</v>
      </c>
      <c r="U124" s="4870" t="str">
        <f>IF(ISNA(VLOOKUP($D124,'Apr 16'!$F:$F,1,0)),"No","Yes")</f>
        <v>No</v>
      </c>
      <c r="V124" s="4869" t="str">
        <f>IF(ISNA(VLOOKUP($D124,'Apr 9'!$F:$F,1,0)),"No","Yes")</f>
        <v>No</v>
      </c>
      <c r="W124" s="4868" t="str">
        <f>IF(ISNA(VLOOKUP($D124,'Apr 2'!$F:$F,1,0)),"No","Yes")</f>
        <v>No</v>
      </c>
      <c r="X124" s="4867" t="str">
        <f>IF(ISNA(VLOOKUP($D124,'Mar 26'!$F:$F,1,0)),"No","Yes")</f>
        <v>No</v>
      </c>
      <c r="Y124" s="4866" t="str">
        <f>IF(ISNA(VLOOKUP($D124,'Mar 19'!$F:$F,1,0)),"No","Yes")</f>
        <v>No</v>
      </c>
      <c r="Z124" s="4865" t="str">
        <f>IF(ISNA(VLOOKUP($D124,'Mar 12'!$F:$F,1,0)),"No","Yes")</f>
        <v>No</v>
      </c>
      <c r="AA124" s="4864" t="str">
        <f>IF(ISNA(VLOOKUP($D124,'Mar 5'!$F:$F,1,0)),"No","Yes")</f>
        <v>No</v>
      </c>
      <c r="AB124" s="4863" t="str">
        <f>IF(ISNA(VLOOKUP($D124,'Feb 26'!$F:$F,1,0)),"No","Yes")</f>
        <v>No</v>
      </c>
      <c r="AC124" s="4862" t="str">
        <f>IF(ISNA(VLOOKUP($D124,'Feb 26'!$F:$F,1,0)),"No","Yes")</f>
        <v>No</v>
      </c>
      <c r="AD124" s="4861" t="str">
        <f>IF(ISNA(VLOOKUP($D124,'Feb 12'!$F:$F,1,0)),"No","Yes")</f>
        <v>No</v>
      </c>
      <c r="AE124" s="4860" t="str">
        <f>IF(ISNA(VLOOKUP($D124,'Feb 5'!$F:$F,1,0)),"No","Yes")</f>
        <v>No</v>
      </c>
      <c r="AF124" s="4859" t="str">
        <f>IF(ISNA(VLOOKUP($D124,'Jan 29'!$F:$F,1,0)),"No","Yes")</f>
        <v>No</v>
      </c>
      <c r="AG124" s="4858" t="str">
        <f>IF(ISNA(VLOOKUP(D124,'Jan 22'!F:F,1,0)),"No","Yes")</f>
        <v>No</v>
      </c>
    </row>
    <row r="125" spans="1:53" x14ac:dyDescent="0.25">
      <c r="A125" s="7154"/>
      <c r="B125" s="183" t="s">
        <v>1357</v>
      </c>
      <c r="C125" s="106" t="s">
        <v>8</v>
      </c>
      <c r="D125" s="115" t="s">
        <v>800</v>
      </c>
      <c r="E125" s="115" t="s">
        <v>801</v>
      </c>
      <c r="F125" s="106" t="s">
        <v>9</v>
      </c>
      <c r="G125" s="106" t="s">
        <v>960</v>
      </c>
      <c r="H125" s="124" t="str">
        <f>IF(ISNA(VLOOKUP($D125,'Jul 16'!$F:$F,1,0)),"No","Yes")</f>
        <v>Yes</v>
      </c>
      <c r="I125" s="4907" t="str">
        <f>IF(ISNA(VLOOKUP($D125,'Jul 9'!$F:$F,1,0)),"No","Yes")</f>
        <v>Yes</v>
      </c>
      <c r="J125" s="4906" t="str">
        <f>IF(ISNA(VLOOKUP($D125,'Jul 2'!$F:$F,1,0)),"No","Yes")</f>
        <v>Yes</v>
      </c>
      <c r="K125" s="4905" t="str">
        <f>IF(ISNA(VLOOKUP($D125,'Jun 25'!$F:$F,1,0)),"No","Yes")</f>
        <v>Yes</v>
      </c>
      <c r="L125" s="4904" t="str">
        <f>IF(ISNA(VLOOKUP($D125,'Jun 18'!$F:$F,1,0)),"No","Yes")</f>
        <v>Yes</v>
      </c>
      <c r="M125" s="4903" t="str">
        <f>IF(ISNA(VLOOKUP($D125,'Jun 11'!$F:$F,1,0)),"No","Yes")</f>
        <v>Yes</v>
      </c>
      <c r="N125" s="4902" t="str">
        <f>IF(ISNA(VLOOKUP($D125,'Jun 4'!$F:$F,1,0)),"No","Yes")</f>
        <v>Yes</v>
      </c>
      <c r="O125" s="4901" t="str">
        <f>IF(ISNA(VLOOKUP($D125,'May 28'!$F:$F,1,0)),"No","Yes")</f>
        <v>Yes</v>
      </c>
      <c r="P125" s="4900" t="str">
        <f>IF(ISNA(VLOOKUP($D125,'May 21'!$F:$F,1,0)),"No","Yes")</f>
        <v>Yes</v>
      </c>
      <c r="Q125" s="4899" t="str">
        <f>IF(ISNA(VLOOKUP($D125,'May 14'!$F:$F,1,0)),"No","Yes")</f>
        <v>No</v>
      </c>
      <c r="R125" s="4898" t="str">
        <f>IF(ISNA(VLOOKUP($D125,'May 9'!$F:$F,1,0)),"No","Yes")</f>
        <v>Yes</v>
      </c>
      <c r="S125" s="4897" t="str">
        <f>IF(ISNA(VLOOKUP($D125,'May 2'!$F:$F,1,0)),"No","Yes")</f>
        <v>Yes</v>
      </c>
      <c r="T125" s="4896" t="str">
        <f>IF(ISNA(VLOOKUP($D125,'Apr 23'!$F:$F,1,0)),"No","Yes")</f>
        <v>Yes</v>
      </c>
      <c r="U125" s="4895" t="str">
        <f>IF(ISNA(VLOOKUP($D125,'Apr 16'!$F:$F,1,0)),"No","Yes")</f>
        <v>Yes</v>
      </c>
      <c r="V125" s="4894" t="str">
        <f>IF(ISNA(VLOOKUP($D125,'Apr 9'!$F:$F,1,0)),"No","Yes")</f>
        <v>Yes</v>
      </c>
      <c r="W125" s="4893" t="str">
        <f>IF(ISNA(VLOOKUP($D125,'Apr 2'!$F:$F,1,0)),"No","Yes")</f>
        <v>Yes</v>
      </c>
      <c r="X125" s="4892" t="str">
        <f>IF(ISNA(VLOOKUP($D125,'Mar 26'!$F:$F,1,0)),"No","Yes")</f>
        <v>Yes</v>
      </c>
      <c r="Y125" s="4891" t="str">
        <f>IF(ISNA(VLOOKUP($D125,'Mar 19'!$F:$F,1,0)),"No","Yes")</f>
        <v>Yes</v>
      </c>
      <c r="Z125" s="4890" t="str">
        <f>IF(ISNA(VLOOKUP($D125,'Mar 12'!$F:$F,1,0)),"No","Yes")</f>
        <v>Yes</v>
      </c>
      <c r="AA125" s="4889" t="str">
        <f>IF(ISNA(VLOOKUP($D125,'Mar 5'!$F:$F,1,0)),"No","Yes")</f>
        <v>Yes</v>
      </c>
      <c r="AB125" s="4888" t="str">
        <f>IF(ISNA(VLOOKUP($D125,'Feb 26'!$F:$F,1,0)),"No","Yes")</f>
        <v>Yes</v>
      </c>
      <c r="AC125" s="4887" t="str">
        <f>IF(ISNA(VLOOKUP($D125,'Feb 26'!$F:$F,1,0)),"No","Yes")</f>
        <v>Yes</v>
      </c>
      <c r="AD125" s="4886" t="str">
        <f>IF(ISNA(VLOOKUP($D125,'Feb 12'!$F:$F,1,0)),"No","Yes")</f>
        <v>Yes</v>
      </c>
      <c r="AE125" s="4885" t="str">
        <f>IF(ISNA(VLOOKUP($D125,'Feb 5'!$F:$F,1,0)),"No","Yes")</f>
        <v>Yes</v>
      </c>
      <c r="AF125" s="4884" t="str">
        <f>IF(ISNA(VLOOKUP($D125,'Jan 29'!$F:$F,1,0)),"No","Yes")</f>
        <v>Yes</v>
      </c>
      <c r="AG125" s="4883" t="str">
        <f>IF(ISNA(VLOOKUP(D125,'Jan 22'!F:F,1,0)),"No","Yes")</f>
        <v>Yes</v>
      </c>
    </row>
    <row r="126" spans="1:53" x14ac:dyDescent="0.25">
      <c r="A126" s="7154"/>
      <c r="B126" s="119" t="s">
        <v>1358</v>
      </c>
      <c r="C126" s="106" t="s">
        <v>8</v>
      </c>
      <c r="D126" s="118" t="s">
        <v>1435</v>
      </c>
      <c r="E126" s="118" t="s">
        <v>1436</v>
      </c>
      <c r="F126" s="106"/>
      <c r="G126" s="106"/>
      <c r="H126" s="124" t="str">
        <f>IF(ISNA(VLOOKUP($D126,'Jul 16'!$F:$F,1,0)),"No","Yes")</f>
        <v>No</v>
      </c>
      <c r="I126" s="4932" t="str">
        <f>IF(ISNA(VLOOKUP($D126,'Jul 9'!$F:$F,1,0)),"No","Yes")</f>
        <v>No</v>
      </c>
      <c r="J126" s="4931" t="str">
        <f>IF(ISNA(VLOOKUP($D126,'Jul 2'!$F:$F,1,0)),"No","Yes")</f>
        <v>No</v>
      </c>
      <c r="K126" s="4930" t="str">
        <f>IF(ISNA(VLOOKUP($D126,'Jun 25'!$F:$F,1,0)),"No","Yes")</f>
        <v>No</v>
      </c>
      <c r="L126" s="4929" t="str">
        <f>IF(ISNA(VLOOKUP($D126,'Jun 18'!$F:$F,1,0)),"No","Yes")</f>
        <v>No</v>
      </c>
      <c r="M126" s="4928" t="str">
        <f>IF(ISNA(VLOOKUP($D126,'Jun 11'!$F:$F,1,0)),"No","Yes")</f>
        <v>No</v>
      </c>
      <c r="N126" s="4927" t="str">
        <f>IF(ISNA(VLOOKUP($D126,'Jun 4'!$F:$F,1,0)),"No","Yes")</f>
        <v>No</v>
      </c>
      <c r="O126" s="4926" t="str">
        <f>IF(ISNA(VLOOKUP($D126,'May 28'!$F:$F,1,0)),"No","Yes")</f>
        <v>No</v>
      </c>
      <c r="P126" s="4925" t="str">
        <f>IF(ISNA(VLOOKUP($D126,'May 21'!$F:$F,1,0)),"No","Yes")</f>
        <v>No</v>
      </c>
      <c r="Q126" s="4924" t="str">
        <f>IF(ISNA(VLOOKUP($D126,'May 14'!$F:$F,1,0)),"No","Yes")</f>
        <v>No</v>
      </c>
      <c r="R126" s="4923" t="str">
        <f>IF(ISNA(VLOOKUP($D126,'May 9'!$F:$F,1,0)),"No","Yes")</f>
        <v>No</v>
      </c>
      <c r="S126" s="4922" t="str">
        <f>IF(ISNA(VLOOKUP($D126,'May 2'!$F:$F,1,0)),"No","Yes")</f>
        <v>No</v>
      </c>
      <c r="T126" s="4921" t="str">
        <f>IF(ISNA(VLOOKUP($D126,'Apr 23'!$F:$F,1,0)),"No","Yes")</f>
        <v>No</v>
      </c>
      <c r="U126" s="4920" t="str">
        <f>IF(ISNA(VLOOKUP($D126,'Apr 16'!$F:$F,1,0)),"No","Yes")</f>
        <v>No</v>
      </c>
      <c r="V126" s="4919" t="str">
        <f>IF(ISNA(VLOOKUP($D126,'Apr 9'!$F:$F,1,0)),"No","Yes")</f>
        <v>No</v>
      </c>
      <c r="W126" s="4918" t="str">
        <f>IF(ISNA(VLOOKUP($D126,'Apr 2'!$F:$F,1,0)),"No","Yes")</f>
        <v>No</v>
      </c>
      <c r="X126" s="4917" t="str">
        <f>IF(ISNA(VLOOKUP($D126,'Mar 26'!$F:$F,1,0)),"No","Yes")</f>
        <v>No</v>
      </c>
      <c r="Y126" s="4916" t="str">
        <f>IF(ISNA(VLOOKUP($D126,'Mar 19'!$F:$F,1,0)),"No","Yes")</f>
        <v>No</v>
      </c>
      <c r="Z126" s="4915" t="str">
        <f>IF(ISNA(VLOOKUP($D126,'Mar 12'!$F:$F,1,0)),"No","Yes")</f>
        <v>No</v>
      </c>
      <c r="AA126" s="4914" t="str">
        <f>IF(ISNA(VLOOKUP($D126,'Mar 5'!$F:$F,1,0)),"No","Yes")</f>
        <v>No</v>
      </c>
      <c r="AB126" s="4913" t="str">
        <f>IF(ISNA(VLOOKUP($D126,'Feb 26'!$F:$F,1,0)),"No","Yes")</f>
        <v>No</v>
      </c>
      <c r="AC126" s="4912" t="str">
        <f>IF(ISNA(VLOOKUP($D126,'Feb 26'!$F:$F,1,0)),"No","Yes")</f>
        <v>No</v>
      </c>
      <c r="AD126" s="4911" t="str">
        <f>IF(ISNA(VLOOKUP($D126,'Feb 12'!$F:$F,1,0)),"No","Yes")</f>
        <v>No</v>
      </c>
      <c r="AE126" s="4910" t="str">
        <f>IF(ISNA(VLOOKUP($D126,'Feb 5'!$F:$F,1,0)),"No","Yes")</f>
        <v>No</v>
      </c>
      <c r="AF126" s="4909" t="str">
        <f>IF(ISNA(VLOOKUP($D126,'Jan 29'!$F:$F,1,0)),"No","Yes")</f>
        <v>No</v>
      </c>
      <c r="AG126" s="4908" t="str">
        <f>IF(ISNA(VLOOKUP(D126,'Jan 22'!F:F,1,0)),"No","Yes")</f>
        <v>No</v>
      </c>
    </row>
    <row r="127" spans="1:53" x14ac:dyDescent="0.25">
      <c r="A127" s="7154"/>
      <c r="B127" s="117" t="s">
        <v>1359</v>
      </c>
      <c r="C127" s="106" t="s">
        <v>8</v>
      </c>
      <c r="D127" s="115" t="s">
        <v>1437</v>
      </c>
      <c r="E127" s="115" t="s">
        <v>1438</v>
      </c>
      <c r="F127" s="106"/>
      <c r="G127" s="106"/>
      <c r="H127" s="124" t="str">
        <f>IF(ISNA(VLOOKUP($D127,'Jul 16'!$F:$F,1,0)),"No","Yes")</f>
        <v>No</v>
      </c>
      <c r="I127" s="4957" t="str">
        <f>IF(ISNA(VLOOKUP($D127,'Jul 9'!$F:$F,1,0)),"No","Yes")</f>
        <v>No</v>
      </c>
      <c r="J127" s="4956" t="str">
        <f>IF(ISNA(VLOOKUP($D127,'Jul 2'!$F:$F,1,0)),"No","Yes")</f>
        <v>No</v>
      </c>
      <c r="K127" s="4955" t="str">
        <f>IF(ISNA(VLOOKUP($D127,'Jun 25'!$F:$F,1,0)),"No","Yes")</f>
        <v>No</v>
      </c>
      <c r="L127" s="4954" t="str">
        <f>IF(ISNA(VLOOKUP($D127,'Jun 18'!$F:$F,1,0)),"No","Yes")</f>
        <v>No</v>
      </c>
      <c r="M127" s="4953" t="str">
        <f>IF(ISNA(VLOOKUP($D127,'Jun 11'!$F:$F,1,0)),"No","Yes")</f>
        <v>No</v>
      </c>
      <c r="N127" s="4952" t="str">
        <f>IF(ISNA(VLOOKUP($D127,'Jun 4'!$F:$F,1,0)),"No","Yes")</f>
        <v>No</v>
      </c>
      <c r="O127" s="4951" t="str">
        <f>IF(ISNA(VLOOKUP($D127,'May 28'!$F:$F,1,0)),"No","Yes")</f>
        <v>No</v>
      </c>
      <c r="P127" s="4950" t="str">
        <f>IF(ISNA(VLOOKUP($D127,'May 21'!$F:$F,1,0)),"No","Yes")</f>
        <v>No</v>
      </c>
      <c r="Q127" s="4949" t="str">
        <f>IF(ISNA(VLOOKUP($D127,'May 14'!$F:$F,1,0)),"No","Yes")</f>
        <v>No</v>
      </c>
      <c r="R127" s="4948" t="str">
        <f>IF(ISNA(VLOOKUP($D127,'May 9'!$F:$F,1,0)),"No","Yes")</f>
        <v>No</v>
      </c>
      <c r="S127" s="4947" t="str">
        <f>IF(ISNA(VLOOKUP($D127,'May 2'!$F:$F,1,0)),"No","Yes")</f>
        <v>No</v>
      </c>
      <c r="T127" s="4946" t="str">
        <f>IF(ISNA(VLOOKUP($D127,'Apr 23'!$F:$F,1,0)),"No","Yes")</f>
        <v>No</v>
      </c>
      <c r="U127" s="4945" t="str">
        <f>IF(ISNA(VLOOKUP($D127,'Apr 16'!$F:$F,1,0)),"No","Yes")</f>
        <v>No</v>
      </c>
      <c r="V127" s="4944" t="str">
        <f>IF(ISNA(VLOOKUP($D127,'Apr 9'!$F:$F,1,0)),"No","Yes")</f>
        <v>No</v>
      </c>
      <c r="W127" s="4943" t="str">
        <f>IF(ISNA(VLOOKUP($D127,'Apr 2'!$F:$F,1,0)),"No","Yes")</f>
        <v>No</v>
      </c>
      <c r="X127" s="4942" t="str">
        <f>IF(ISNA(VLOOKUP($D127,'Mar 26'!$F:$F,1,0)),"No","Yes")</f>
        <v>No</v>
      </c>
      <c r="Y127" s="4941" t="str">
        <f>IF(ISNA(VLOOKUP($D127,'Mar 19'!$F:$F,1,0)),"No","Yes")</f>
        <v>No</v>
      </c>
      <c r="Z127" s="4940" t="str">
        <f>IF(ISNA(VLOOKUP($D127,'Mar 12'!$F:$F,1,0)),"No","Yes")</f>
        <v>No</v>
      </c>
      <c r="AA127" s="4939" t="str">
        <f>IF(ISNA(VLOOKUP($D127,'Mar 5'!$F:$F,1,0)),"No","Yes")</f>
        <v>No</v>
      </c>
      <c r="AB127" s="4938" t="str">
        <f>IF(ISNA(VLOOKUP($D127,'Feb 26'!$F:$F,1,0)),"No","Yes")</f>
        <v>No</v>
      </c>
      <c r="AC127" s="4937" t="str">
        <f>IF(ISNA(VLOOKUP($D127,'Feb 26'!$F:$F,1,0)),"No","Yes")</f>
        <v>No</v>
      </c>
      <c r="AD127" s="4936" t="str">
        <f>IF(ISNA(VLOOKUP($D127,'Feb 12'!$F:$F,1,0)),"No","Yes")</f>
        <v>No</v>
      </c>
      <c r="AE127" s="4935" t="str">
        <f>IF(ISNA(VLOOKUP($D127,'Feb 5'!$F:$F,1,0)),"No","Yes")</f>
        <v>No</v>
      </c>
      <c r="AF127" s="4934" t="str">
        <f>IF(ISNA(VLOOKUP($D127,'Jan 29'!$F:$F,1,0)),"No","Yes")</f>
        <v>No</v>
      </c>
      <c r="AG127" s="4933" t="str">
        <f>IF(ISNA(VLOOKUP(D127,'Jan 22'!F:F,1,0)),"No","Yes")</f>
        <v>No</v>
      </c>
    </row>
    <row r="128" spans="1:53" x14ac:dyDescent="0.25">
      <c r="A128" s="7154"/>
      <c r="B128" s="119" t="s">
        <v>1360</v>
      </c>
      <c r="C128" s="106" t="s">
        <v>8</v>
      </c>
      <c r="D128" s="115" t="s">
        <v>815</v>
      </c>
      <c r="E128" s="115" t="s">
        <v>817</v>
      </c>
      <c r="F128" s="106"/>
      <c r="G128" s="106"/>
      <c r="H128" s="124" t="str">
        <f>IF(ISNA(VLOOKUP($D128,'Jul 16'!$F:$F,1,0)),"No","Yes")</f>
        <v>Yes</v>
      </c>
      <c r="I128" s="4982" t="str">
        <f>IF(ISNA(VLOOKUP($D128,'Jul 9'!$F:$F,1,0)),"No","Yes")</f>
        <v>Yes</v>
      </c>
      <c r="J128" s="4981" t="str">
        <f>IF(ISNA(VLOOKUP($D128,'Jul 2'!$F:$F,1,0)),"No","Yes")</f>
        <v>Yes</v>
      </c>
      <c r="K128" s="4980" t="str">
        <f>IF(ISNA(VLOOKUP($D128,'Jun 25'!$F:$F,1,0)),"No","Yes")</f>
        <v>Yes</v>
      </c>
      <c r="L128" s="4979" t="str">
        <f>IF(ISNA(VLOOKUP($D128,'Jun 18'!$F:$F,1,0)),"No","Yes")</f>
        <v>Yes</v>
      </c>
      <c r="M128" s="4978" t="str">
        <f>IF(ISNA(VLOOKUP($D128,'Jun 11'!$F:$F,1,0)),"No","Yes")</f>
        <v>Yes</v>
      </c>
      <c r="N128" s="4977" t="str">
        <f>IF(ISNA(VLOOKUP($D128,'Jun 4'!$F:$F,1,0)),"No","Yes")</f>
        <v>Yes</v>
      </c>
      <c r="O128" s="4976" t="str">
        <f>IF(ISNA(VLOOKUP($D128,'May 28'!$F:$F,1,0)),"No","Yes")</f>
        <v>Yes</v>
      </c>
      <c r="P128" s="4975" t="str">
        <f>IF(ISNA(VLOOKUP($D128,'May 21'!$F:$F,1,0)),"No","Yes")</f>
        <v>Yes</v>
      </c>
      <c r="Q128" s="4974" t="str">
        <f>IF(ISNA(VLOOKUP($D128,'May 14'!$F:$F,1,0)),"No","Yes")</f>
        <v>Yes</v>
      </c>
      <c r="R128" s="4973" t="str">
        <f>IF(ISNA(VLOOKUP($D128,'May 9'!$F:$F,1,0)),"No","Yes")</f>
        <v>Yes</v>
      </c>
      <c r="S128" s="4972" t="str">
        <f>IF(ISNA(VLOOKUP($D128,'May 2'!$F:$F,1,0)),"No","Yes")</f>
        <v>No</v>
      </c>
      <c r="T128" s="4971" t="str">
        <f>IF(ISNA(VLOOKUP($D128,'Apr 23'!$F:$F,1,0)),"No","Yes")</f>
        <v>No</v>
      </c>
      <c r="U128" s="4970" t="str">
        <f>IF(ISNA(VLOOKUP($D128,'Apr 16'!$F:$F,1,0)),"No","Yes")</f>
        <v>No</v>
      </c>
      <c r="V128" s="4969" t="str">
        <f>IF(ISNA(VLOOKUP($D128,'Apr 9'!$F:$F,1,0)),"No","Yes")</f>
        <v>No</v>
      </c>
      <c r="W128" s="4968" t="str">
        <f>IF(ISNA(VLOOKUP($D128,'Apr 2'!$F:$F,1,0)),"No","Yes")</f>
        <v>No</v>
      </c>
      <c r="X128" s="4967" t="str">
        <f>IF(ISNA(VLOOKUP($D128,'Mar 26'!$F:$F,1,0)),"No","Yes")</f>
        <v>No</v>
      </c>
      <c r="Y128" s="4966" t="str">
        <f>IF(ISNA(VLOOKUP($D128,'Mar 19'!$F:$F,1,0)),"No","Yes")</f>
        <v>No</v>
      </c>
      <c r="Z128" s="4965" t="str">
        <f>IF(ISNA(VLOOKUP($D128,'Mar 12'!$F:$F,1,0)),"No","Yes")</f>
        <v>No</v>
      </c>
      <c r="AA128" s="4964" t="str">
        <f>IF(ISNA(VLOOKUP($D128,'Mar 5'!$F:$F,1,0)),"No","Yes")</f>
        <v>No</v>
      </c>
      <c r="AB128" s="4963" t="str">
        <f>IF(ISNA(VLOOKUP($D128,'Feb 26'!$F:$F,1,0)),"No","Yes")</f>
        <v>No</v>
      </c>
      <c r="AC128" s="4962" t="str">
        <f>IF(ISNA(VLOOKUP($D128,'Feb 26'!$F:$F,1,0)),"No","Yes")</f>
        <v>No</v>
      </c>
      <c r="AD128" s="4961" t="str">
        <f>IF(ISNA(VLOOKUP($D128,'Feb 12'!$F:$F,1,0)),"No","Yes")</f>
        <v>No</v>
      </c>
      <c r="AE128" s="4960" t="str">
        <f>IF(ISNA(VLOOKUP($D128,'Feb 5'!$F:$F,1,0)),"No","Yes")</f>
        <v>No</v>
      </c>
      <c r="AF128" s="4959" t="str">
        <f>IF(ISNA(VLOOKUP($D128,'Jan 29'!$F:$F,1,0)),"No","Yes")</f>
        <v>No</v>
      </c>
      <c r="AG128" s="4958" t="str">
        <f>IF(ISNA(VLOOKUP(D128,'Jan 22'!F:F,1,0)),"No","Yes")</f>
        <v>No</v>
      </c>
    </row>
    <row r="129" spans="1:33" x14ac:dyDescent="0.25">
      <c r="A129" s="7154"/>
      <c r="B129" s="119" t="s">
        <v>1361</v>
      </c>
      <c r="C129" s="106" t="s">
        <v>8</v>
      </c>
      <c r="D129" s="115" t="s">
        <v>883</v>
      </c>
      <c r="E129" s="115" t="s">
        <v>884</v>
      </c>
      <c r="F129" s="106"/>
      <c r="G129" s="106"/>
      <c r="H129" s="124" t="str">
        <f>IF(ISNA(VLOOKUP($D129,'Jul 16'!$F:$F,1,0)),"No","Yes")</f>
        <v>No</v>
      </c>
      <c r="I129" s="5007" t="str">
        <f>IF(ISNA(VLOOKUP($D129,'Jul 9'!$F:$F,1,0)),"No","Yes")</f>
        <v>No</v>
      </c>
      <c r="J129" s="5006" t="str">
        <f>IF(ISNA(VLOOKUP($D129,'Jul 2'!$F:$F,1,0)),"No","Yes")</f>
        <v>No</v>
      </c>
      <c r="K129" s="5005" t="str">
        <f>IF(ISNA(VLOOKUP($D129,'Jun 25'!$F:$F,1,0)),"No","Yes")</f>
        <v>No</v>
      </c>
      <c r="L129" s="5004" t="str">
        <f>IF(ISNA(VLOOKUP($D129,'Jun 18'!$F:$F,1,0)),"No","Yes")</f>
        <v>No</v>
      </c>
      <c r="M129" s="5003" t="str">
        <f>IF(ISNA(VLOOKUP($D129,'Jun 11'!$F:$F,1,0)),"No","Yes")</f>
        <v>No</v>
      </c>
      <c r="N129" s="5002" t="str">
        <f>IF(ISNA(VLOOKUP($D129,'Jun 4'!$F:$F,1,0)),"No","Yes")</f>
        <v>No</v>
      </c>
      <c r="O129" s="5001" t="str">
        <f>IF(ISNA(VLOOKUP($D129,'May 28'!$F:$F,1,0)),"No","Yes")</f>
        <v>No</v>
      </c>
      <c r="P129" s="5000" t="str">
        <f>IF(ISNA(VLOOKUP($D129,'May 21'!$F:$F,1,0)),"No","Yes")</f>
        <v>No</v>
      </c>
      <c r="Q129" s="4999" t="str">
        <f>IF(ISNA(VLOOKUP($D129,'May 14'!$F:$F,1,0)),"No","Yes")</f>
        <v>No</v>
      </c>
      <c r="R129" s="4998" t="str">
        <f>IF(ISNA(VLOOKUP($D129,'May 9'!$F:$F,1,0)),"No","Yes")</f>
        <v>No</v>
      </c>
      <c r="S129" s="4997" t="str">
        <f>IF(ISNA(VLOOKUP($D129,'May 2'!$F:$F,1,0)),"No","Yes")</f>
        <v>Yes</v>
      </c>
      <c r="T129" s="4996" t="str">
        <f>IF(ISNA(VLOOKUP($D129,'Apr 23'!$F:$F,1,0)),"No","Yes")</f>
        <v>No</v>
      </c>
      <c r="U129" s="4995" t="str">
        <f>IF(ISNA(VLOOKUP($D129,'Apr 16'!$F:$F,1,0)),"No","Yes")</f>
        <v>No</v>
      </c>
      <c r="V129" s="4994" t="str">
        <f>IF(ISNA(VLOOKUP($D129,'Apr 9'!$F:$F,1,0)),"No","Yes")</f>
        <v>Yes</v>
      </c>
      <c r="W129" s="4993" t="str">
        <f>IF(ISNA(VLOOKUP($D129,'Apr 2'!$F:$F,1,0)),"No","Yes")</f>
        <v>Yes</v>
      </c>
      <c r="X129" s="4992" t="str">
        <f>IF(ISNA(VLOOKUP($D129,'Mar 26'!$F:$F,1,0)),"No","Yes")</f>
        <v>Yes</v>
      </c>
      <c r="Y129" s="4991" t="str">
        <f>IF(ISNA(VLOOKUP($D129,'Mar 19'!$F:$F,1,0)),"No","Yes")</f>
        <v>Yes</v>
      </c>
      <c r="Z129" s="4990" t="str">
        <f>IF(ISNA(VLOOKUP($D129,'Mar 12'!$F:$F,1,0)),"No","Yes")</f>
        <v>No</v>
      </c>
      <c r="AA129" s="4989" t="str">
        <f>IF(ISNA(VLOOKUP($D129,'Mar 5'!$F:$F,1,0)),"No","Yes")</f>
        <v>No</v>
      </c>
      <c r="AB129" s="4988" t="str">
        <f>IF(ISNA(VLOOKUP($D129,'Feb 26'!$F:$F,1,0)),"No","Yes")</f>
        <v>No</v>
      </c>
      <c r="AC129" s="4987" t="str">
        <f>IF(ISNA(VLOOKUP($D129,'Feb 26'!$F:$F,1,0)),"No","Yes")</f>
        <v>No</v>
      </c>
      <c r="AD129" s="4986" t="str">
        <f>IF(ISNA(VLOOKUP($D129,'Feb 12'!$F:$F,1,0)),"No","Yes")</f>
        <v>No</v>
      </c>
      <c r="AE129" s="4985" t="str">
        <f>IF(ISNA(VLOOKUP($D129,'Feb 5'!$F:$F,1,0)),"No","Yes")</f>
        <v>No</v>
      </c>
      <c r="AF129" s="4984" t="str">
        <f>IF(ISNA(VLOOKUP($D129,'Jan 29'!$F:$F,1,0)),"No","Yes")</f>
        <v>No</v>
      </c>
      <c r="AG129" s="4983" t="str">
        <f>IF(ISNA(VLOOKUP(D129,'Jan 22'!F:F,1,0)),"No","Yes")</f>
        <v>No</v>
      </c>
    </row>
    <row r="130" spans="1:33" x14ac:dyDescent="0.25">
      <c r="A130" s="7154"/>
      <c r="B130" s="117" t="s">
        <v>1362</v>
      </c>
      <c r="C130" s="106" t="s">
        <v>8</v>
      </c>
      <c r="D130" s="115" t="s">
        <v>992</v>
      </c>
      <c r="E130" s="115" t="s">
        <v>994</v>
      </c>
      <c r="F130" s="106"/>
      <c r="G130" s="106"/>
      <c r="H130" s="124" t="str">
        <f>IF(ISNA(VLOOKUP($D130,'Jul 16'!$F:$F,1,0)),"No","Yes")</f>
        <v>No</v>
      </c>
      <c r="I130" s="5032" t="str">
        <f>IF(ISNA(VLOOKUP($D130,'Jul 9'!$F:$F,1,0)),"No","Yes")</f>
        <v>No</v>
      </c>
      <c r="J130" s="5031" t="str">
        <f>IF(ISNA(VLOOKUP($D130,'Jul 2'!$F:$F,1,0)),"No","Yes")</f>
        <v>No</v>
      </c>
      <c r="K130" s="5030" t="str">
        <f>IF(ISNA(VLOOKUP($D130,'Jun 25'!$F:$F,1,0)),"No","Yes")</f>
        <v>No</v>
      </c>
      <c r="L130" s="5029" t="str">
        <f>IF(ISNA(VLOOKUP($D130,'Jun 18'!$F:$F,1,0)),"No","Yes")</f>
        <v>No</v>
      </c>
      <c r="M130" s="5028" t="str">
        <f>IF(ISNA(VLOOKUP($D130,'Jun 11'!$F:$F,1,0)),"No","Yes")</f>
        <v>No</v>
      </c>
      <c r="N130" s="5027" t="str">
        <f>IF(ISNA(VLOOKUP($D130,'Jun 4'!$F:$F,1,0)),"No","Yes")</f>
        <v>No</v>
      </c>
      <c r="O130" s="5026" t="str">
        <f>IF(ISNA(VLOOKUP($D130,'May 28'!$F:$F,1,0)),"No","Yes")</f>
        <v>No</v>
      </c>
      <c r="P130" s="5025" t="str">
        <f>IF(ISNA(VLOOKUP($D130,'May 21'!$F:$F,1,0)),"No","Yes")</f>
        <v>No</v>
      </c>
      <c r="Q130" s="5024" t="str">
        <f>IF(ISNA(VLOOKUP($D130,'May 14'!$F:$F,1,0)),"No","Yes")</f>
        <v>No</v>
      </c>
      <c r="R130" s="5023" t="str">
        <f>IF(ISNA(VLOOKUP($D130,'May 9'!$F:$F,1,0)),"No","Yes")</f>
        <v>No</v>
      </c>
      <c r="S130" s="5022" t="str">
        <f>IF(ISNA(VLOOKUP($D130,'May 2'!$F:$F,1,0)),"No","Yes")</f>
        <v>No</v>
      </c>
      <c r="T130" s="5021" t="str">
        <f>IF(ISNA(VLOOKUP($D130,'Apr 23'!$F:$F,1,0)),"No","Yes")</f>
        <v>No</v>
      </c>
      <c r="U130" s="5020" t="str">
        <f>IF(ISNA(VLOOKUP($D130,'Apr 16'!$F:$F,1,0)),"No","Yes")</f>
        <v>No</v>
      </c>
      <c r="V130" s="5019" t="str">
        <f>IF(ISNA(VLOOKUP($D130,'Apr 9'!$F:$F,1,0)),"No","Yes")</f>
        <v>No</v>
      </c>
      <c r="W130" s="5018" t="str">
        <f>IF(ISNA(VLOOKUP($D130,'Apr 2'!$F:$F,1,0)),"No","Yes")</f>
        <v>No</v>
      </c>
      <c r="X130" s="5017" t="str">
        <f>IF(ISNA(VLOOKUP($D130,'Mar 26'!$F:$F,1,0)),"No","Yes")</f>
        <v>No</v>
      </c>
      <c r="Y130" s="5016" t="str">
        <f>IF(ISNA(VLOOKUP($D130,'Mar 19'!$F:$F,1,0)),"No","Yes")</f>
        <v>No</v>
      </c>
      <c r="Z130" s="5015" t="str">
        <f>IF(ISNA(VLOOKUP($D130,'Mar 12'!$F:$F,1,0)),"No","Yes")</f>
        <v>No</v>
      </c>
      <c r="AA130" s="5014" t="str">
        <f>IF(ISNA(VLOOKUP($D130,'Mar 5'!$F:$F,1,0)),"No","Yes")</f>
        <v>No</v>
      </c>
      <c r="AB130" s="5013" t="str">
        <f>IF(ISNA(VLOOKUP($D130,'Feb 26'!$F:$F,1,0)),"No","Yes")</f>
        <v>No</v>
      </c>
      <c r="AC130" s="5012" t="str">
        <f>IF(ISNA(VLOOKUP($D130,'Feb 26'!$F:$F,1,0)),"No","Yes")</f>
        <v>No</v>
      </c>
      <c r="AD130" s="5011" t="str">
        <f>IF(ISNA(VLOOKUP($D130,'Feb 12'!$F:$F,1,0)),"No","Yes")</f>
        <v>No</v>
      </c>
      <c r="AE130" s="5010" t="str">
        <f>IF(ISNA(VLOOKUP($D130,'Feb 5'!$F:$F,1,0)),"No","Yes")</f>
        <v>No</v>
      </c>
      <c r="AF130" s="5009" t="str">
        <f>IF(ISNA(VLOOKUP($D130,'Jan 29'!$F:$F,1,0)),"No","Yes")</f>
        <v>No</v>
      </c>
      <c r="AG130" s="5008" t="str">
        <f>IF(ISNA(VLOOKUP(D130,'Jan 22'!F:F,1,0)),"No","Yes")</f>
        <v>No</v>
      </c>
    </row>
    <row r="131" spans="1:33" x14ac:dyDescent="0.25">
      <c r="A131" s="7154"/>
      <c r="B131" s="231" t="s">
        <v>1363</v>
      </c>
      <c r="C131" s="106" t="s">
        <v>8</v>
      </c>
      <c r="D131" s="115" t="s">
        <v>182</v>
      </c>
      <c r="E131" s="115" t="s">
        <v>183</v>
      </c>
      <c r="F131" s="106" t="s">
        <v>9</v>
      </c>
      <c r="G131" s="106" t="s">
        <v>1136</v>
      </c>
      <c r="H131" s="124" t="str">
        <f>IF(ISNA(VLOOKUP($D131,'Jul 16'!$F:$F,1,0)),"No","Yes")</f>
        <v>Yes</v>
      </c>
      <c r="I131" s="5057" t="str">
        <f>IF(ISNA(VLOOKUP($D131,'Jul 9'!$F:$F,1,0)),"No","Yes")</f>
        <v>No</v>
      </c>
      <c r="J131" s="5056" t="str">
        <f>IF(ISNA(VLOOKUP($D131,'Jul 2'!$F:$F,1,0)),"No","Yes")</f>
        <v>No</v>
      </c>
      <c r="K131" s="5055" t="str">
        <f>IF(ISNA(VLOOKUP($D131,'Jun 25'!$F:$F,1,0)),"No","Yes")</f>
        <v>No</v>
      </c>
      <c r="L131" s="5054" t="str">
        <f>IF(ISNA(VLOOKUP($D131,'Jun 18'!$F:$F,1,0)),"No","Yes")</f>
        <v>No</v>
      </c>
      <c r="M131" s="5053" t="str">
        <f>IF(ISNA(VLOOKUP($D131,'Jun 11'!$F:$F,1,0)),"No","Yes")</f>
        <v>Yes</v>
      </c>
      <c r="N131" s="5052" t="str">
        <f>IF(ISNA(VLOOKUP($D131,'Jun 4'!$F:$F,1,0)),"No","Yes")</f>
        <v>Yes</v>
      </c>
      <c r="O131" s="5051" t="str">
        <f>IF(ISNA(VLOOKUP($D131,'May 28'!$F:$F,1,0)),"No","Yes")</f>
        <v>Yes</v>
      </c>
      <c r="P131" s="5050" t="str">
        <f>IF(ISNA(VLOOKUP($D131,'May 21'!$F:$F,1,0)),"No","Yes")</f>
        <v>Yes</v>
      </c>
      <c r="Q131" s="5049" t="str">
        <f>IF(ISNA(VLOOKUP($D131,'May 14'!$F:$F,1,0)),"No","Yes")</f>
        <v>Yes</v>
      </c>
      <c r="R131" s="5048" t="str">
        <f>IF(ISNA(VLOOKUP($D131,'May 9'!$F:$F,1,0)),"No","Yes")</f>
        <v>Yes</v>
      </c>
      <c r="S131" s="5047" t="str">
        <f>IF(ISNA(VLOOKUP($D131,'May 2'!$F:$F,1,0)),"No","Yes")</f>
        <v>Yes</v>
      </c>
      <c r="T131" s="5046" t="str">
        <f>IF(ISNA(VLOOKUP($D131,'Apr 23'!$F:$F,1,0)),"No","Yes")</f>
        <v>Yes</v>
      </c>
      <c r="U131" s="5045" t="str">
        <f>IF(ISNA(VLOOKUP($D131,'Apr 16'!$F:$F,1,0)),"No","Yes")</f>
        <v>Yes</v>
      </c>
      <c r="V131" s="5044" t="str">
        <f>IF(ISNA(VLOOKUP($D131,'Apr 9'!$F:$F,1,0)),"No","Yes")</f>
        <v>Yes</v>
      </c>
      <c r="W131" s="5043" t="str">
        <f>IF(ISNA(VLOOKUP($D131,'Apr 2'!$F:$F,1,0)),"No","Yes")</f>
        <v>Yes</v>
      </c>
      <c r="X131" s="5042" t="str">
        <f>IF(ISNA(VLOOKUP($D131,'Mar 26'!$F:$F,1,0)),"No","Yes")</f>
        <v>Yes</v>
      </c>
      <c r="Y131" s="5041" t="str">
        <f>IF(ISNA(VLOOKUP($D131,'Mar 19'!$F:$F,1,0)),"No","Yes")</f>
        <v>Yes</v>
      </c>
      <c r="Z131" s="5040" t="str">
        <f>IF(ISNA(VLOOKUP($D131,'Mar 12'!$F:$F,1,0)),"No","Yes")</f>
        <v>Yes</v>
      </c>
      <c r="AA131" s="5039" t="str">
        <f>IF(ISNA(VLOOKUP($D131,'Mar 5'!$F:$F,1,0)),"No","Yes")</f>
        <v>Yes</v>
      </c>
      <c r="AB131" s="5038" t="str">
        <f>IF(ISNA(VLOOKUP($D131,'Feb 26'!$F:$F,1,0)),"No","Yes")</f>
        <v>Yes</v>
      </c>
      <c r="AC131" s="5037" t="str">
        <f>IF(ISNA(VLOOKUP($D131,'Feb 26'!$F:$F,1,0)),"No","Yes")</f>
        <v>Yes</v>
      </c>
      <c r="AD131" s="5036" t="str">
        <f>IF(ISNA(VLOOKUP($D131,'Feb 12'!$F:$F,1,0)),"No","Yes")</f>
        <v>Yes</v>
      </c>
      <c r="AE131" s="5035" t="str">
        <f>IF(ISNA(VLOOKUP($D131,'Feb 5'!$F:$F,1,0)),"No","Yes")</f>
        <v>Yes</v>
      </c>
      <c r="AF131" s="5034" t="str">
        <f>IF(ISNA(VLOOKUP($D131,'Jan 29'!$F:$F,1,0)),"No","Yes")</f>
        <v>Yes</v>
      </c>
      <c r="AG131" s="5033" t="str">
        <f>IF(ISNA(VLOOKUP(D131,'Jan 22'!F:F,1,0)),"No","Yes")</f>
        <v>Yes</v>
      </c>
    </row>
    <row r="132" spans="1:33" x14ac:dyDescent="0.25">
      <c r="A132" s="7154"/>
      <c r="B132" s="117" t="s">
        <v>1359</v>
      </c>
      <c r="C132" s="106" t="s">
        <v>8</v>
      </c>
      <c r="D132" s="116" t="s">
        <v>972</v>
      </c>
      <c r="E132" s="115" t="s">
        <v>973</v>
      </c>
      <c r="F132" s="106"/>
      <c r="G132" s="106"/>
      <c r="H132" s="124" t="str">
        <f>IF(ISNA(VLOOKUP($D132,'Jul 16'!$F:$F,1,0)),"No","Yes")</f>
        <v>No</v>
      </c>
      <c r="I132" s="5082" t="str">
        <f>IF(ISNA(VLOOKUP($D132,'Jul 9'!$F:$F,1,0)),"No","Yes")</f>
        <v>No</v>
      </c>
      <c r="J132" s="5081" t="str">
        <f>IF(ISNA(VLOOKUP($D132,'Jul 2'!$F:$F,1,0)),"No","Yes")</f>
        <v>No</v>
      </c>
      <c r="K132" s="5080" t="str">
        <f>IF(ISNA(VLOOKUP($D132,'Jun 25'!$F:$F,1,0)),"No","Yes")</f>
        <v>No</v>
      </c>
      <c r="L132" s="5079" t="str">
        <f>IF(ISNA(VLOOKUP($D132,'Jun 18'!$F:$F,1,0)),"No","Yes")</f>
        <v>No</v>
      </c>
      <c r="M132" s="5078" t="str">
        <f>IF(ISNA(VLOOKUP($D132,'Jun 11'!$F:$F,1,0)),"No","Yes")</f>
        <v>No</v>
      </c>
      <c r="N132" s="5077" t="str">
        <f>IF(ISNA(VLOOKUP($D132,'Jun 4'!$F:$F,1,0)),"No","Yes")</f>
        <v>No</v>
      </c>
      <c r="O132" s="5076" t="str">
        <f>IF(ISNA(VLOOKUP($D132,'May 28'!$F:$F,1,0)),"No","Yes")</f>
        <v>No</v>
      </c>
      <c r="P132" s="5075" t="str">
        <f>IF(ISNA(VLOOKUP($D132,'May 21'!$F:$F,1,0)),"No","Yes")</f>
        <v>No</v>
      </c>
      <c r="Q132" s="5074" t="str">
        <f>IF(ISNA(VLOOKUP($D132,'May 14'!$F:$F,1,0)),"No","Yes")</f>
        <v>No</v>
      </c>
      <c r="R132" s="5073" t="str">
        <f>IF(ISNA(VLOOKUP($D132,'May 9'!$F:$F,1,0)),"No","Yes")</f>
        <v>No</v>
      </c>
      <c r="S132" s="5072" t="str">
        <f>IF(ISNA(VLOOKUP($D132,'May 2'!$F:$F,1,0)),"No","Yes")</f>
        <v>No</v>
      </c>
      <c r="T132" s="5071" t="str">
        <f>IF(ISNA(VLOOKUP($D132,'Apr 23'!$F:$F,1,0)),"No","Yes")</f>
        <v>No</v>
      </c>
      <c r="U132" s="5070" t="str">
        <f>IF(ISNA(VLOOKUP($D132,'Apr 16'!$F:$F,1,0)),"No","Yes")</f>
        <v>No</v>
      </c>
      <c r="V132" s="5069" t="str">
        <f>IF(ISNA(VLOOKUP($D132,'Apr 9'!$F:$F,1,0)),"No","Yes")</f>
        <v>No</v>
      </c>
      <c r="W132" s="5068" t="str">
        <f>IF(ISNA(VLOOKUP($D132,'Apr 2'!$F:$F,1,0)),"No","Yes")</f>
        <v>No</v>
      </c>
      <c r="X132" s="5067" t="str">
        <f>IF(ISNA(VLOOKUP($D132,'Mar 26'!$F:$F,1,0)),"No","Yes")</f>
        <v>No</v>
      </c>
      <c r="Y132" s="5066" t="str">
        <f>IF(ISNA(VLOOKUP($D132,'Mar 19'!$F:$F,1,0)),"No","Yes")</f>
        <v>No</v>
      </c>
      <c r="Z132" s="5065" t="str">
        <f>IF(ISNA(VLOOKUP($D132,'Mar 12'!$F:$F,1,0)),"No","Yes")</f>
        <v>No</v>
      </c>
      <c r="AA132" s="5064" t="str">
        <f>IF(ISNA(VLOOKUP($D132,'Mar 5'!$F:$F,1,0)),"No","Yes")</f>
        <v>No</v>
      </c>
      <c r="AB132" s="5063" t="str">
        <f>IF(ISNA(VLOOKUP($D132,'Feb 26'!$F:$F,1,0)),"No","Yes")</f>
        <v>No</v>
      </c>
      <c r="AC132" s="5062" t="str">
        <f>IF(ISNA(VLOOKUP($D132,'Feb 26'!$F:$F,1,0)),"No","Yes")</f>
        <v>No</v>
      </c>
      <c r="AD132" s="5061" t="str">
        <f>IF(ISNA(VLOOKUP($D132,'Feb 12'!$F:$F,1,0)),"No","Yes")</f>
        <v>No</v>
      </c>
      <c r="AE132" s="5060" t="str">
        <f>IF(ISNA(VLOOKUP($D132,'Feb 5'!$F:$F,1,0)),"No","Yes")</f>
        <v>No</v>
      </c>
      <c r="AF132" s="5059" t="str">
        <f>IF(ISNA(VLOOKUP($D132,'Jan 29'!$F:$F,1,0)),"No","Yes")</f>
        <v>No</v>
      </c>
      <c r="AG132" s="5058" t="str">
        <f>IF(ISNA(VLOOKUP(D132,'Jan 22'!F:F,1,0)),"No","Yes")</f>
        <v>No</v>
      </c>
    </row>
    <row r="133" spans="1:33" x14ac:dyDescent="0.25">
      <c r="A133" s="7154"/>
      <c r="B133" s="117" t="s">
        <v>1364</v>
      </c>
      <c r="C133" s="106" t="s">
        <v>8</v>
      </c>
      <c r="D133" s="118" t="s">
        <v>916</v>
      </c>
      <c r="E133" s="118" t="s">
        <v>917</v>
      </c>
      <c r="F133" s="106"/>
      <c r="G133" s="106"/>
      <c r="H133" s="124" t="str">
        <f>IF(ISNA(VLOOKUP($D133,'Jul 16'!$F:$F,1,0)),"No","Yes")</f>
        <v>No</v>
      </c>
      <c r="I133" s="5107" t="str">
        <f>IF(ISNA(VLOOKUP($D133,'Jul 9'!$F:$F,1,0)),"No","Yes")</f>
        <v>No</v>
      </c>
      <c r="J133" s="5106" t="str">
        <f>IF(ISNA(VLOOKUP($D133,'Jul 2'!$F:$F,1,0)),"No","Yes")</f>
        <v>No</v>
      </c>
      <c r="K133" s="5105" t="str">
        <f>IF(ISNA(VLOOKUP($D133,'Jun 25'!$F:$F,1,0)),"No","Yes")</f>
        <v>No</v>
      </c>
      <c r="L133" s="5104" t="str">
        <f>IF(ISNA(VLOOKUP($D133,'Jun 18'!$F:$F,1,0)),"No","Yes")</f>
        <v>No</v>
      </c>
      <c r="M133" s="5103" t="str">
        <f>IF(ISNA(VLOOKUP($D133,'Jun 11'!$F:$F,1,0)),"No","Yes")</f>
        <v>No</v>
      </c>
      <c r="N133" s="5102" t="str">
        <f>IF(ISNA(VLOOKUP($D133,'Jun 4'!$F:$F,1,0)),"No","Yes")</f>
        <v>No</v>
      </c>
      <c r="O133" s="5101" t="str">
        <f>IF(ISNA(VLOOKUP($D133,'May 28'!$F:$F,1,0)),"No","Yes")</f>
        <v>No</v>
      </c>
      <c r="P133" s="5100" t="str">
        <f>IF(ISNA(VLOOKUP($D133,'May 21'!$F:$F,1,0)),"No","Yes")</f>
        <v>No</v>
      </c>
      <c r="Q133" s="5099" t="str">
        <f>IF(ISNA(VLOOKUP($D133,'May 14'!$F:$F,1,0)),"No","Yes")</f>
        <v>No</v>
      </c>
      <c r="R133" s="5098" t="str">
        <f>IF(ISNA(VLOOKUP($D133,'May 9'!$F:$F,1,0)),"No","Yes")</f>
        <v>No</v>
      </c>
      <c r="S133" s="5097" t="str">
        <f>IF(ISNA(VLOOKUP($D133,'May 2'!$F:$F,1,0)),"No","Yes")</f>
        <v>No</v>
      </c>
      <c r="T133" s="5096" t="str">
        <f>IF(ISNA(VLOOKUP($D133,'Apr 23'!$F:$F,1,0)),"No","Yes")</f>
        <v>No</v>
      </c>
      <c r="U133" s="5095" t="str">
        <f>IF(ISNA(VLOOKUP($D133,'Apr 16'!$F:$F,1,0)),"No","Yes")</f>
        <v>No</v>
      </c>
      <c r="V133" s="5094" t="str">
        <f>IF(ISNA(VLOOKUP($D133,'Apr 9'!$F:$F,1,0)),"No","Yes")</f>
        <v>No</v>
      </c>
      <c r="W133" s="5093" t="str">
        <f>IF(ISNA(VLOOKUP($D133,'Apr 2'!$F:$F,1,0)),"No","Yes")</f>
        <v>No</v>
      </c>
      <c r="X133" s="5092" t="str">
        <f>IF(ISNA(VLOOKUP($D133,'Mar 26'!$F:$F,1,0)),"No","Yes")</f>
        <v>No</v>
      </c>
      <c r="Y133" s="5091" t="str">
        <f>IF(ISNA(VLOOKUP($D133,'Mar 19'!$F:$F,1,0)),"No","Yes")</f>
        <v>No</v>
      </c>
      <c r="Z133" s="5090" t="str">
        <f>IF(ISNA(VLOOKUP($D133,'Mar 12'!$F:$F,1,0)),"No","Yes")</f>
        <v>No</v>
      </c>
      <c r="AA133" s="5089" t="str">
        <f>IF(ISNA(VLOOKUP($D133,'Mar 5'!$F:$F,1,0)),"No","Yes")</f>
        <v>No</v>
      </c>
      <c r="AB133" s="5088" t="str">
        <f>IF(ISNA(VLOOKUP($D133,'Feb 26'!$F:$F,1,0)),"No","Yes")</f>
        <v>No</v>
      </c>
      <c r="AC133" s="5087" t="str">
        <f>IF(ISNA(VLOOKUP($D133,'Feb 26'!$F:$F,1,0)),"No","Yes")</f>
        <v>No</v>
      </c>
      <c r="AD133" s="5086" t="str">
        <f>IF(ISNA(VLOOKUP($D133,'Feb 12'!$F:$F,1,0)),"No","Yes")</f>
        <v>No</v>
      </c>
      <c r="AE133" s="5085" t="str">
        <f>IF(ISNA(VLOOKUP($D133,'Feb 5'!$F:$F,1,0)),"No","Yes")</f>
        <v>No</v>
      </c>
      <c r="AF133" s="5084" t="str">
        <f>IF(ISNA(VLOOKUP($D133,'Jan 29'!$F:$F,1,0)),"No","Yes")</f>
        <v>No</v>
      </c>
      <c r="AG133" s="5083" t="str">
        <f>IF(ISNA(VLOOKUP(D133,'Jan 22'!F:F,1,0)),"No","Yes")</f>
        <v>No</v>
      </c>
    </row>
    <row r="134" spans="1:33" x14ac:dyDescent="0.25">
      <c r="A134" s="7154"/>
      <c r="B134" s="238" t="s">
        <v>1365</v>
      </c>
      <c r="C134" s="106" t="s">
        <v>8</v>
      </c>
      <c r="D134" s="115" t="s">
        <v>872</v>
      </c>
      <c r="E134" s="115" t="s">
        <v>873</v>
      </c>
      <c r="F134" s="170" t="s">
        <v>9</v>
      </c>
      <c r="G134" s="170" t="s">
        <v>1469</v>
      </c>
      <c r="H134" s="124" t="str">
        <f>IF(ISNA(VLOOKUP($D134,'Jul 16'!$F:$F,1,0)),"No","Yes")</f>
        <v>No</v>
      </c>
      <c r="I134" s="5132" t="str">
        <f>IF(ISNA(VLOOKUP($D134,'Jul 9'!$F:$F,1,0)),"No","Yes")</f>
        <v>Yes</v>
      </c>
      <c r="J134" s="5131" t="str">
        <f>IF(ISNA(VLOOKUP($D134,'Jul 2'!$F:$F,1,0)),"No","Yes")</f>
        <v>No</v>
      </c>
      <c r="K134" s="5130" t="str">
        <f>IF(ISNA(VLOOKUP($D134,'Jun 25'!$F:$F,1,0)),"No","Yes")</f>
        <v>Yes</v>
      </c>
      <c r="L134" s="5129" t="str">
        <f>IF(ISNA(VLOOKUP($D134,'Jun 18'!$F:$F,1,0)),"No","Yes")</f>
        <v>Yes</v>
      </c>
      <c r="M134" s="5128" t="str">
        <f>IF(ISNA(VLOOKUP($D134,'Jun 11'!$F:$F,1,0)),"No","Yes")</f>
        <v>Yes</v>
      </c>
      <c r="N134" s="5127" t="str">
        <f>IF(ISNA(VLOOKUP($D134,'Jun 4'!$F:$F,1,0)),"No","Yes")</f>
        <v>Yes</v>
      </c>
      <c r="O134" s="5126" t="str">
        <f>IF(ISNA(VLOOKUP($D134,'May 28'!$F:$F,1,0)),"No","Yes")</f>
        <v>Yes</v>
      </c>
      <c r="P134" s="5125" t="str">
        <f>IF(ISNA(VLOOKUP($D134,'May 21'!$F:$F,1,0)),"No","Yes")</f>
        <v>Yes</v>
      </c>
      <c r="Q134" s="5124" t="str">
        <f>IF(ISNA(VLOOKUP($D134,'May 14'!$F:$F,1,0)),"No","Yes")</f>
        <v>Yes</v>
      </c>
      <c r="R134" s="5123" t="str">
        <f>IF(ISNA(VLOOKUP($D134,'May 9'!$F:$F,1,0)),"No","Yes")</f>
        <v>Yes</v>
      </c>
      <c r="S134" s="5122" t="str">
        <f>IF(ISNA(VLOOKUP($D134,'May 2'!$F:$F,1,0)),"No","Yes")</f>
        <v>No</v>
      </c>
      <c r="T134" s="5121" t="str">
        <f>IF(ISNA(VLOOKUP($D134,'Apr 23'!$F:$F,1,0)),"No","Yes")</f>
        <v>No</v>
      </c>
      <c r="U134" s="5120" t="str">
        <f>IF(ISNA(VLOOKUP($D134,'Apr 16'!$F:$F,1,0)),"No","Yes")</f>
        <v>No</v>
      </c>
      <c r="V134" s="5119" t="str">
        <f>IF(ISNA(VLOOKUP($D134,'Apr 9'!$F:$F,1,0)),"No","Yes")</f>
        <v>No</v>
      </c>
      <c r="W134" s="5118" t="str">
        <f>IF(ISNA(VLOOKUP($D134,'Apr 2'!$F:$F,1,0)),"No","Yes")</f>
        <v>No</v>
      </c>
      <c r="X134" s="5117" t="str">
        <f>IF(ISNA(VLOOKUP($D134,'Mar 26'!$F:$F,1,0)),"No","Yes")</f>
        <v>No</v>
      </c>
      <c r="Y134" s="5116" t="str">
        <f>IF(ISNA(VLOOKUP($D134,'Mar 19'!$F:$F,1,0)),"No","Yes")</f>
        <v>No</v>
      </c>
      <c r="Z134" s="5115" t="str">
        <f>IF(ISNA(VLOOKUP($D134,'Mar 12'!$F:$F,1,0)),"No","Yes")</f>
        <v>No</v>
      </c>
      <c r="AA134" s="5114" t="str">
        <f>IF(ISNA(VLOOKUP($D134,'Mar 5'!$F:$F,1,0)),"No","Yes")</f>
        <v>No</v>
      </c>
      <c r="AB134" s="5113" t="str">
        <f>IF(ISNA(VLOOKUP($D134,'Feb 26'!$F:$F,1,0)),"No","Yes")</f>
        <v>No</v>
      </c>
      <c r="AC134" s="5112" t="str">
        <f>IF(ISNA(VLOOKUP($D134,'Feb 26'!$F:$F,1,0)),"No","Yes")</f>
        <v>No</v>
      </c>
      <c r="AD134" s="5111" t="str">
        <f>IF(ISNA(VLOOKUP($D134,'Feb 12'!$F:$F,1,0)),"No","Yes")</f>
        <v>No</v>
      </c>
      <c r="AE134" s="5110" t="str">
        <f>IF(ISNA(VLOOKUP($D134,'Feb 5'!$F:$F,1,0)),"No","Yes")</f>
        <v>No</v>
      </c>
      <c r="AF134" s="5109" t="str">
        <f>IF(ISNA(VLOOKUP($D134,'Jan 29'!$F:$F,1,0)),"No","Yes")</f>
        <v>No</v>
      </c>
      <c r="AG134" s="5108" t="str">
        <f>IF(ISNA(VLOOKUP(D134,'Jan 22'!F:F,1,0)),"No","Yes")</f>
        <v>No</v>
      </c>
    </row>
    <row r="135" spans="1:33" x14ac:dyDescent="0.25">
      <c r="A135" s="7154"/>
      <c r="B135" s="184" t="s">
        <v>1369</v>
      </c>
      <c r="C135" s="106" t="s">
        <v>8</v>
      </c>
      <c r="D135" s="115" t="s">
        <v>904</v>
      </c>
      <c r="E135" s="115" t="s">
        <v>905</v>
      </c>
      <c r="F135" s="106"/>
      <c r="G135" s="106"/>
      <c r="H135" s="124" t="str">
        <f>IF(ISNA(VLOOKUP($D135,'Jul 16'!$F:$F,1,0)),"No","Yes")</f>
        <v>No</v>
      </c>
      <c r="I135" s="5157" t="str">
        <f>IF(ISNA(VLOOKUP($D135,'Jul 9'!$F:$F,1,0)),"No","Yes")</f>
        <v>No</v>
      </c>
      <c r="J135" s="5156" t="str">
        <f>IF(ISNA(VLOOKUP($D135,'Jul 2'!$F:$F,1,0)),"No","Yes")</f>
        <v>No</v>
      </c>
      <c r="K135" s="5155" t="str">
        <f>IF(ISNA(VLOOKUP($D135,'Jun 25'!$F:$F,1,0)),"No","Yes")</f>
        <v>No</v>
      </c>
      <c r="L135" s="5154" t="str">
        <f>IF(ISNA(VLOOKUP($D135,'Jun 18'!$F:$F,1,0)),"No","Yes")</f>
        <v>No</v>
      </c>
      <c r="M135" s="5153" t="str">
        <f>IF(ISNA(VLOOKUP($D135,'Jun 11'!$F:$F,1,0)),"No","Yes")</f>
        <v>No</v>
      </c>
      <c r="N135" s="5152" t="str">
        <f>IF(ISNA(VLOOKUP($D135,'Jun 4'!$F:$F,1,0)),"No","Yes")</f>
        <v>No</v>
      </c>
      <c r="O135" s="5151" t="str">
        <f>IF(ISNA(VLOOKUP($D135,'May 28'!$F:$F,1,0)),"No","Yes")</f>
        <v>No</v>
      </c>
      <c r="P135" s="5150" t="str">
        <f>IF(ISNA(VLOOKUP($D135,'May 21'!$F:$F,1,0)),"No","Yes")</f>
        <v>No</v>
      </c>
      <c r="Q135" s="5149" t="str">
        <f>IF(ISNA(VLOOKUP($D135,'May 14'!$F:$F,1,0)),"No","Yes")</f>
        <v>No</v>
      </c>
      <c r="R135" s="5148" t="str">
        <f>IF(ISNA(VLOOKUP($D135,'May 9'!$F:$F,1,0)),"No","Yes")</f>
        <v>No</v>
      </c>
      <c r="S135" s="5147" t="str">
        <f>IF(ISNA(VLOOKUP($D135,'May 2'!$F:$F,1,0)),"No","Yes")</f>
        <v>No</v>
      </c>
      <c r="T135" s="5146" t="str">
        <f>IF(ISNA(VLOOKUP($D135,'Apr 23'!$F:$F,1,0)),"No","Yes")</f>
        <v>No</v>
      </c>
      <c r="U135" s="5145" t="str">
        <f>IF(ISNA(VLOOKUP($D135,'Apr 16'!$F:$F,1,0)),"No","Yes")</f>
        <v>No</v>
      </c>
      <c r="V135" s="5144" t="str">
        <f>IF(ISNA(VLOOKUP($D135,'Apr 9'!$F:$F,1,0)),"No","Yes")</f>
        <v>No</v>
      </c>
      <c r="W135" s="5143" t="str">
        <f>IF(ISNA(VLOOKUP($D135,'Apr 2'!$F:$F,1,0)),"No","Yes")</f>
        <v>No</v>
      </c>
      <c r="X135" s="5142" t="str">
        <f>IF(ISNA(VLOOKUP($D135,'Mar 26'!$F:$F,1,0)),"No","Yes")</f>
        <v>No</v>
      </c>
      <c r="Y135" s="5141" t="str">
        <f>IF(ISNA(VLOOKUP($D135,'Mar 19'!$F:$F,1,0)),"No","Yes")</f>
        <v>No</v>
      </c>
      <c r="Z135" s="5140" t="str">
        <f>IF(ISNA(VLOOKUP($D135,'Mar 12'!$F:$F,1,0)),"No","Yes")</f>
        <v>No</v>
      </c>
      <c r="AA135" s="5139" t="str">
        <f>IF(ISNA(VLOOKUP($D135,'Mar 5'!$F:$F,1,0)),"No","Yes")</f>
        <v>No</v>
      </c>
      <c r="AB135" s="5138" t="str">
        <f>IF(ISNA(VLOOKUP($D135,'Feb 26'!$F:$F,1,0)),"No","Yes")</f>
        <v>No</v>
      </c>
      <c r="AC135" s="5137" t="str">
        <f>IF(ISNA(VLOOKUP($D135,'Feb 26'!$F:$F,1,0)),"No","Yes")</f>
        <v>No</v>
      </c>
      <c r="AD135" s="5136" t="str">
        <f>IF(ISNA(VLOOKUP($D135,'Feb 12'!$F:$F,1,0)),"No","Yes")</f>
        <v>No</v>
      </c>
      <c r="AE135" s="5135" t="str">
        <f>IF(ISNA(VLOOKUP($D135,'Feb 5'!$F:$F,1,0)),"No","Yes")</f>
        <v>No</v>
      </c>
      <c r="AF135" s="5134" t="str">
        <f>IF(ISNA(VLOOKUP($D135,'Jan 29'!$F:$F,1,0)),"No","Yes")</f>
        <v>No</v>
      </c>
      <c r="AG135" s="5133" t="str">
        <f>IF(ISNA(VLOOKUP(D135,'Jan 22'!F:F,1,0)),"No","Yes")</f>
        <v>No</v>
      </c>
    </row>
    <row r="136" spans="1:33" x14ac:dyDescent="0.25">
      <c r="A136" s="7154"/>
      <c r="B136" s="119" t="s">
        <v>1302</v>
      </c>
      <c r="C136" s="106" t="s">
        <v>8</v>
      </c>
      <c r="D136" s="118" t="s">
        <v>1439</v>
      </c>
      <c r="E136" s="118" t="s">
        <v>1440</v>
      </c>
      <c r="F136" s="106"/>
      <c r="G136" s="106"/>
      <c r="H136" s="124" t="str">
        <f>IF(ISNA(VLOOKUP($D136,'Jul 16'!$F:$F,1,0)),"No","Yes")</f>
        <v>No</v>
      </c>
      <c r="I136" s="5182" t="str">
        <f>IF(ISNA(VLOOKUP($D136,'Jul 9'!$F:$F,1,0)),"No","Yes")</f>
        <v>No</v>
      </c>
      <c r="J136" s="5181" t="str">
        <f>IF(ISNA(VLOOKUP($D136,'Jul 2'!$F:$F,1,0)),"No","Yes")</f>
        <v>No</v>
      </c>
      <c r="K136" s="5180" t="str">
        <f>IF(ISNA(VLOOKUP($D136,'Jun 25'!$F:$F,1,0)),"No","Yes")</f>
        <v>No</v>
      </c>
      <c r="L136" s="5179" t="str">
        <f>IF(ISNA(VLOOKUP($D136,'Jun 18'!$F:$F,1,0)),"No","Yes")</f>
        <v>No</v>
      </c>
      <c r="M136" s="5178" t="str">
        <f>IF(ISNA(VLOOKUP($D136,'Jun 11'!$F:$F,1,0)),"No","Yes")</f>
        <v>No</v>
      </c>
      <c r="N136" s="5177" t="str">
        <f>IF(ISNA(VLOOKUP($D136,'Jun 4'!$F:$F,1,0)),"No","Yes")</f>
        <v>No</v>
      </c>
      <c r="O136" s="5176" t="str">
        <f>IF(ISNA(VLOOKUP($D136,'May 28'!$F:$F,1,0)),"No","Yes")</f>
        <v>No</v>
      </c>
      <c r="P136" s="5175" t="str">
        <f>IF(ISNA(VLOOKUP($D136,'May 21'!$F:$F,1,0)),"No","Yes")</f>
        <v>No</v>
      </c>
      <c r="Q136" s="5174" t="str">
        <f>IF(ISNA(VLOOKUP($D136,'May 14'!$F:$F,1,0)),"No","Yes")</f>
        <v>No</v>
      </c>
      <c r="R136" s="5173" t="str">
        <f>IF(ISNA(VLOOKUP($D136,'May 9'!$F:$F,1,0)),"No","Yes")</f>
        <v>No</v>
      </c>
      <c r="S136" s="5172" t="str">
        <f>IF(ISNA(VLOOKUP($D136,'May 2'!$F:$F,1,0)),"No","Yes")</f>
        <v>No</v>
      </c>
      <c r="T136" s="5171" t="str">
        <f>IF(ISNA(VLOOKUP($D136,'Apr 23'!$F:$F,1,0)),"No","Yes")</f>
        <v>No</v>
      </c>
      <c r="U136" s="5170" t="str">
        <f>IF(ISNA(VLOOKUP($D136,'Apr 16'!$F:$F,1,0)),"No","Yes")</f>
        <v>No</v>
      </c>
      <c r="V136" s="5169" t="str">
        <f>IF(ISNA(VLOOKUP($D136,'Apr 9'!$F:$F,1,0)),"No","Yes")</f>
        <v>No</v>
      </c>
      <c r="W136" s="5168" t="str">
        <f>IF(ISNA(VLOOKUP($D136,'Apr 2'!$F:$F,1,0)),"No","Yes")</f>
        <v>No</v>
      </c>
      <c r="X136" s="5167" t="str">
        <f>IF(ISNA(VLOOKUP($D136,'Mar 26'!$F:$F,1,0)),"No","Yes")</f>
        <v>No</v>
      </c>
      <c r="Y136" s="5166" t="str">
        <f>IF(ISNA(VLOOKUP($D136,'Mar 19'!$F:$F,1,0)),"No","Yes")</f>
        <v>No</v>
      </c>
      <c r="Z136" s="5165" t="str">
        <f>IF(ISNA(VLOOKUP($D136,'Mar 12'!$F:$F,1,0)),"No","Yes")</f>
        <v>No</v>
      </c>
      <c r="AA136" s="5164" t="str">
        <f>IF(ISNA(VLOOKUP($D136,'Mar 5'!$F:$F,1,0)),"No","Yes")</f>
        <v>No</v>
      </c>
      <c r="AB136" s="5163" t="str">
        <f>IF(ISNA(VLOOKUP($D136,'Feb 26'!$F:$F,1,0)),"No","Yes")</f>
        <v>No</v>
      </c>
      <c r="AC136" s="5162" t="str">
        <f>IF(ISNA(VLOOKUP($D136,'Feb 26'!$F:$F,1,0)),"No","Yes")</f>
        <v>No</v>
      </c>
      <c r="AD136" s="5161" t="str">
        <f>IF(ISNA(VLOOKUP($D136,'Feb 12'!$F:$F,1,0)),"No","Yes")</f>
        <v>No</v>
      </c>
      <c r="AE136" s="5160" t="str">
        <f>IF(ISNA(VLOOKUP($D136,'Feb 5'!$F:$F,1,0)),"No","Yes")</f>
        <v>No</v>
      </c>
      <c r="AF136" s="5159" t="str">
        <f>IF(ISNA(VLOOKUP($D136,'Jan 29'!$F:$F,1,0)),"No","Yes")</f>
        <v>No</v>
      </c>
      <c r="AG136" s="5158" t="str">
        <f>IF(ISNA(VLOOKUP(D136,'Jan 22'!F:F,1,0)),"No","Yes")</f>
        <v>No</v>
      </c>
    </row>
    <row r="137" spans="1:33" x14ac:dyDescent="0.25">
      <c r="A137" s="7154"/>
      <c r="B137" s="117" t="s">
        <v>1364</v>
      </c>
      <c r="C137" s="106" t="s">
        <v>8</v>
      </c>
      <c r="D137" s="116" t="s">
        <v>913</v>
      </c>
      <c r="E137" s="116" t="s">
        <v>914</v>
      </c>
      <c r="F137" s="106"/>
      <c r="G137" s="106"/>
      <c r="H137" s="124" t="str">
        <f>IF(ISNA(VLOOKUP($D137,'Jul 16'!$F:$F,1,0)),"No","Yes")</f>
        <v>No</v>
      </c>
      <c r="I137" s="5207" t="str">
        <f>IF(ISNA(VLOOKUP($D137,'Jul 9'!$F:$F,1,0)),"No","Yes")</f>
        <v>No</v>
      </c>
      <c r="J137" s="5206" t="str">
        <f>IF(ISNA(VLOOKUP($D137,'Jul 2'!$F:$F,1,0)),"No","Yes")</f>
        <v>No</v>
      </c>
      <c r="K137" s="5205" t="str">
        <f>IF(ISNA(VLOOKUP($D137,'Jun 25'!$F:$F,1,0)),"No","Yes")</f>
        <v>No</v>
      </c>
      <c r="L137" s="5204" t="str">
        <f>IF(ISNA(VLOOKUP($D137,'Jun 18'!$F:$F,1,0)),"No","Yes")</f>
        <v>No</v>
      </c>
      <c r="M137" s="5203" t="str">
        <f>IF(ISNA(VLOOKUP($D137,'Jun 11'!$F:$F,1,0)),"No","Yes")</f>
        <v>No</v>
      </c>
      <c r="N137" s="5202" t="str">
        <f>IF(ISNA(VLOOKUP($D137,'Jun 4'!$F:$F,1,0)),"No","Yes")</f>
        <v>No</v>
      </c>
      <c r="O137" s="5201" t="str">
        <f>IF(ISNA(VLOOKUP($D137,'May 28'!$F:$F,1,0)),"No","Yes")</f>
        <v>No</v>
      </c>
      <c r="P137" s="5200" t="str">
        <f>IF(ISNA(VLOOKUP($D137,'May 21'!$F:$F,1,0)),"No","Yes")</f>
        <v>No</v>
      </c>
      <c r="Q137" s="5199" t="str">
        <f>IF(ISNA(VLOOKUP($D137,'May 14'!$F:$F,1,0)),"No","Yes")</f>
        <v>No</v>
      </c>
      <c r="R137" s="5198" t="str">
        <f>IF(ISNA(VLOOKUP($D137,'May 9'!$F:$F,1,0)),"No","Yes")</f>
        <v>No</v>
      </c>
      <c r="S137" s="5197" t="str">
        <f>IF(ISNA(VLOOKUP($D137,'May 2'!$F:$F,1,0)),"No","Yes")</f>
        <v>No</v>
      </c>
      <c r="T137" s="5196" t="str">
        <f>IF(ISNA(VLOOKUP($D137,'Apr 23'!$F:$F,1,0)),"No","Yes")</f>
        <v>No</v>
      </c>
      <c r="U137" s="5195" t="str">
        <f>IF(ISNA(VLOOKUP($D137,'Apr 16'!$F:$F,1,0)),"No","Yes")</f>
        <v>No</v>
      </c>
      <c r="V137" s="5194" t="str">
        <f>IF(ISNA(VLOOKUP($D137,'Apr 9'!$F:$F,1,0)),"No","Yes")</f>
        <v>No</v>
      </c>
      <c r="W137" s="5193" t="str">
        <f>IF(ISNA(VLOOKUP($D137,'Apr 2'!$F:$F,1,0)),"No","Yes")</f>
        <v>No</v>
      </c>
      <c r="X137" s="5192" t="str">
        <f>IF(ISNA(VLOOKUP($D137,'Mar 26'!$F:$F,1,0)),"No","Yes")</f>
        <v>No</v>
      </c>
      <c r="Y137" s="5191" t="str">
        <f>IF(ISNA(VLOOKUP($D137,'Mar 19'!$F:$F,1,0)),"No","Yes")</f>
        <v>No</v>
      </c>
      <c r="Z137" s="5190" t="str">
        <f>IF(ISNA(VLOOKUP($D137,'Mar 12'!$F:$F,1,0)),"No","Yes")</f>
        <v>No</v>
      </c>
      <c r="AA137" s="5189" t="str">
        <f>IF(ISNA(VLOOKUP($D137,'Mar 5'!$F:$F,1,0)),"No","Yes")</f>
        <v>No</v>
      </c>
      <c r="AB137" s="5188" t="str">
        <f>IF(ISNA(VLOOKUP($D137,'Feb 26'!$F:$F,1,0)),"No","Yes")</f>
        <v>No</v>
      </c>
      <c r="AC137" s="5187" t="str">
        <f>IF(ISNA(VLOOKUP($D137,'Feb 26'!$F:$F,1,0)),"No","Yes")</f>
        <v>No</v>
      </c>
      <c r="AD137" s="5186" t="str">
        <f>IF(ISNA(VLOOKUP($D137,'Feb 12'!$F:$F,1,0)),"No","Yes")</f>
        <v>No</v>
      </c>
      <c r="AE137" s="5185" t="str">
        <f>IF(ISNA(VLOOKUP($D137,'Feb 5'!$F:$F,1,0)),"No","Yes")</f>
        <v>No</v>
      </c>
      <c r="AF137" s="5184" t="str">
        <f>IF(ISNA(VLOOKUP($D137,'Jan 29'!$F:$F,1,0)),"No","Yes")</f>
        <v>No</v>
      </c>
      <c r="AG137" s="5183" t="str">
        <f>IF(ISNA(VLOOKUP(D137,'Jan 22'!F:F,1,0)),"No","Yes")</f>
        <v>No</v>
      </c>
    </row>
    <row r="138" spans="1:33" x14ac:dyDescent="0.25">
      <c r="A138" s="7154"/>
      <c r="B138" s="119" t="s">
        <v>1366</v>
      </c>
      <c r="C138" s="106" t="s">
        <v>8</v>
      </c>
      <c r="D138" s="115" t="s">
        <v>176</v>
      </c>
      <c r="E138" s="115" t="s">
        <v>177</v>
      </c>
      <c r="F138" s="106" t="s">
        <v>9</v>
      </c>
      <c r="G138" s="106" t="s">
        <v>1257</v>
      </c>
      <c r="H138" s="124" t="str">
        <f>IF(ISNA(VLOOKUP($D138,'Jul 16'!$F:$F,1,0)),"No","Yes")</f>
        <v>Yes</v>
      </c>
      <c r="I138" s="5232" t="str">
        <f>IF(ISNA(VLOOKUP($D138,'Jul 9'!$F:$F,1,0)),"No","Yes")</f>
        <v>Yes</v>
      </c>
      <c r="J138" s="5231" t="str">
        <f>IF(ISNA(VLOOKUP($D138,'Jul 2'!$F:$F,1,0)),"No","Yes")</f>
        <v>Yes</v>
      </c>
      <c r="K138" s="5230" t="str">
        <f>IF(ISNA(VLOOKUP($D138,'Jun 25'!$F:$F,1,0)),"No","Yes")</f>
        <v>Yes</v>
      </c>
      <c r="L138" s="5229" t="str">
        <f>IF(ISNA(VLOOKUP($D138,'Jun 18'!$F:$F,1,0)),"No","Yes")</f>
        <v>Yes</v>
      </c>
      <c r="M138" s="5228" t="str">
        <f>IF(ISNA(VLOOKUP($D138,'Jun 11'!$F:$F,1,0)),"No","Yes")</f>
        <v>Yes</v>
      </c>
      <c r="N138" s="5227" t="str">
        <f>IF(ISNA(VLOOKUP($D138,'Jun 4'!$F:$F,1,0)),"No","Yes")</f>
        <v>Yes</v>
      </c>
      <c r="O138" s="5226" t="str">
        <f>IF(ISNA(VLOOKUP($D138,'May 28'!$F:$F,1,0)),"No","Yes")</f>
        <v>Yes</v>
      </c>
      <c r="P138" s="5225" t="str">
        <f>IF(ISNA(VLOOKUP($D138,'May 21'!$F:$F,1,0)),"No","Yes")</f>
        <v>Yes</v>
      </c>
      <c r="Q138" s="5224" t="str">
        <f>IF(ISNA(VLOOKUP($D138,'May 14'!$F:$F,1,0)),"No","Yes")</f>
        <v>Yes</v>
      </c>
      <c r="R138" s="5223" t="str">
        <f>IF(ISNA(VLOOKUP($D138,'May 9'!$F:$F,1,0)),"No","Yes")</f>
        <v>Yes</v>
      </c>
      <c r="S138" s="5222" t="str">
        <f>IF(ISNA(VLOOKUP($D138,'May 2'!$F:$F,1,0)),"No","Yes")</f>
        <v>Yes</v>
      </c>
      <c r="T138" s="5221" t="str">
        <f>IF(ISNA(VLOOKUP($D138,'Apr 23'!$F:$F,1,0)),"No","Yes")</f>
        <v>Yes</v>
      </c>
      <c r="U138" s="5220" t="str">
        <f>IF(ISNA(VLOOKUP($D138,'Apr 16'!$F:$F,1,0)),"No","Yes")</f>
        <v>Yes</v>
      </c>
      <c r="V138" s="5219" t="str">
        <f>IF(ISNA(VLOOKUP($D138,'Apr 9'!$F:$F,1,0)),"No","Yes")</f>
        <v>Yes</v>
      </c>
      <c r="W138" s="5218" t="str">
        <f>IF(ISNA(VLOOKUP($D138,'Apr 2'!$F:$F,1,0)),"No","Yes")</f>
        <v>Yes</v>
      </c>
      <c r="X138" s="5217" t="str">
        <f>IF(ISNA(VLOOKUP($D138,'Mar 26'!$F:$F,1,0)),"No","Yes")</f>
        <v>Yes</v>
      </c>
      <c r="Y138" s="5216" t="str">
        <f>IF(ISNA(VLOOKUP($D138,'Mar 19'!$F:$F,1,0)),"No","Yes")</f>
        <v>Yes</v>
      </c>
      <c r="Z138" s="5215" t="str">
        <f>IF(ISNA(VLOOKUP($D138,'Mar 12'!$F:$F,1,0)),"No","Yes")</f>
        <v>Yes</v>
      </c>
      <c r="AA138" s="5214" t="str">
        <f>IF(ISNA(VLOOKUP($D138,'Mar 5'!$F:$F,1,0)),"No","Yes")</f>
        <v>Yes</v>
      </c>
      <c r="AB138" s="5213" t="str">
        <f>IF(ISNA(VLOOKUP($D138,'Feb 26'!$F:$F,1,0)),"No","Yes")</f>
        <v>Yes</v>
      </c>
      <c r="AC138" s="5212" t="str">
        <f>IF(ISNA(VLOOKUP($D138,'Feb 26'!$F:$F,1,0)),"No","Yes")</f>
        <v>Yes</v>
      </c>
      <c r="AD138" s="5211" t="str">
        <f>IF(ISNA(VLOOKUP($D138,'Feb 12'!$F:$F,1,0)),"No","Yes")</f>
        <v>Yes</v>
      </c>
      <c r="AE138" s="5210" t="str">
        <f>IF(ISNA(VLOOKUP($D138,'Feb 5'!$F:$F,1,0)),"No","Yes")</f>
        <v>Yes</v>
      </c>
      <c r="AF138" s="5209" t="str">
        <f>IF(ISNA(VLOOKUP($D138,'Jan 29'!$F:$F,1,0)),"No","Yes")</f>
        <v>Yes</v>
      </c>
      <c r="AG138" s="5208" t="str">
        <f>IF(ISNA(VLOOKUP(D138,'Jan 22'!F:F,1,0)),"No","Yes")</f>
        <v>Yes</v>
      </c>
    </row>
    <row r="139" spans="1:33" x14ac:dyDescent="0.25">
      <c r="A139" s="7154"/>
      <c r="B139" s="119" t="s">
        <v>1371</v>
      </c>
      <c r="C139" s="106" t="s">
        <v>8</v>
      </c>
      <c r="D139" s="118" t="s">
        <v>768</v>
      </c>
      <c r="E139" s="118" t="s">
        <v>769</v>
      </c>
      <c r="F139" s="106"/>
      <c r="G139" s="106"/>
      <c r="H139" s="124" t="str">
        <f>IF(ISNA(VLOOKUP($D139,'Jul 16'!$F:$F,1,0)),"No","Yes")</f>
        <v>Yes</v>
      </c>
      <c r="I139" s="5257" t="str">
        <f>IF(ISNA(VLOOKUP($D139,'Jul 9'!$F:$F,1,0)),"No","Yes")</f>
        <v>Yes</v>
      </c>
      <c r="J139" s="5256" t="str">
        <f>IF(ISNA(VLOOKUP($D139,'Jul 2'!$F:$F,1,0)),"No","Yes")</f>
        <v>Yes</v>
      </c>
      <c r="K139" s="5255" t="str">
        <f>IF(ISNA(VLOOKUP($D139,'Jun 25'!$F:$F,1,0)),"No","Yes")</f>
        <v>Yes</v>
      </c>
      <c r="L139" s="5254" t="str">
        <f>IF(ISNA(VLOOKUP($D139,'Jun 18'!$F:$F,1,0)),"No","Yes")</f>
        <v>Yes</v>
      </c>
      <c r="M139" s="5253" t="str">
        <f>IF(ISNA(VLOOKUP($D139,'Jun 11'!$F:$F,1,0)),"No","Yes")</f>
        <v>Yes</v>
      </c>
      <c r="N139" s="5252" t="str">
        <f>IF(ISNA(VLOOKUP($D139,'Jun 4'!$F:$F,1,0)),"No","Yes")</f>
        <v>Yes</v>
      </c>
      <c r="O139" s="5251" t="str">
        <f>IF(ISNA(VLOOKUP($D139,'May 28'!$F:$F,1,0)),"No","Yes")</f>
        <v>Yes</v>
      </c>
      <c r="P139" s="5250" t="str">
        <f>IF(ISNA(VLOOKUP($D139,'May 21'!$F:$F,1,0)),"No","Yes")</f>
        <v>Yes</v>
      </c>
      <c r="Q139" s="5249" t="str">
        <f>IF(ISNA(VLOOKUP($D139,'May 14'!$F:$F,1,0)),"No","Yes")</f>
        <v>Yes</v>
      </c>
      <c r="R139" s="5248" t="str">
        <f>IF(ISNA(VLOOKUP($D139,'May 9'!$F:$F,1,0)),"No","Yes")</f>
        <v>Yes</v>
      </c>
      <c r="S139" s="5247" t="str">
        <f>IF(ISNA(VLOOKUP($D139,'May 2'!$F:$F,1,0)),"No","Yes")</f>
        <v>No</v>
      </c>
      <c r="T139" s="5246" t="str">
        <f>IF(ISNA(VLOOKUP($D139,'Apr 23'!$F:$F,1,0)),"No","Yes")</f>
        <v>Yes</v>
      </c>
      <c r="U139" s="5245" t="str">
        <f>IF(ISNA(VLOOKUP($D139,'Apr 16'!$F:$F,1,0)),"No","Yes")</f>
        <v>Yes</v>
      </c>
      <c r="V139" s="5244" t="str">
        <f>IF(ISNA(VLOOKUP($D139,'Apr 9'!$F:$F,1,0)),"No","Yes")</f>
        <v>No</v>
      </c>
      <c r="W139" s="5243" t="str">
        <f>IF(ISNA(VLOOKUP($D139,'Apr 2'!$F:$F,1,0)),"No","Yes")</f>
        <v>No</v>
      </c>
      <c r="X139" s="5242" t="str">
        <f>IF(ISNA(VLOOKUP($D139,'Mar 26'!$F:$F,1,0)),"No","Yes")</f>
        <v>No</v>
      </c>
      <c r="Y139" s="5241" t="str">
        <f>IF(ISNA(VLOOKUP($D139,'Mar 19'!$F:$F,1,0)),"No","Yes")</f>
        <v>No</v>
      </c>
      <c r="Z139" s="5240" t="str">
        <f>IF(ISNA(VLOOKUP($D139,'Mar 12'!$F:$F,1,0)),"No","Yes")</f>
        <v>No</v>
      </c>
      <c r="AA139" s="5239" t="str">
        <f>IF(ISNA(VLOOKUP($D139,'Mar 5'!$F:$F,1,0)),"No","Yes")</f>
        <v>Yes</v>
      </c>
      <c r="AB139" s="5238" t="str">
        <f>IF(ISNA(VLOOKUP($D139,'Feb 26'!$F:$F,1,0)),"No","Yes")</f>
        <v>Yes</v>
      </c>
      <c r="AC139" s="5237" t="str">
        <f>IF(ISNA(VLOOKUP($D139,'Feb 26'!$F:$F,1,0)),"No","Yes")</f>
        <v>Yes</v>
      </c>
      <c r="AD139" s="5236" t="str">
        <f>IF(ISNA(VLOOKUP($D139,'Feb 12'!$F:$F,1,0)),"No","Yes")</f>
        <v>No</v>
      </c>
      <c r="AE139" s="5235" t="str">
        <f>IF(ISNA(VLOOKUP($D139,'Feb 5'!$F:$F,1,0)),"No","Yes")</f>
        <v>No</v>
      </c>
      <c r="AF139" s="5234" t="str">
        <f>IF(ISNA(VLOOKUP($D139,'Jan 29'!$F:$F,1,0)),"No","Yes")</f>
        <v>No</v>
      </c>
      <c r="AG139" s="5233" t="str">
        <f>IF(ISNA(VLOOKUP(D139,'Jan 22'!F:F,1,0)),"No","Yes")</f>
        <v>No</v>
      </c>
    </row>
    <row r="140" spans="1:33" x14ac:dyDescent="0.25">
      <c r="A140" s="7154"/>
      <c r="B140" s="225" t="s">
        <v>1367</v>
      </c>
      <c r="C140" s="106" t="s">
        <v>8</v>
      </c>
      <c r="D140" s="118" t="s">
        <v>934</v>
      </c>
      <c r="E140" s="118" t="s">
        <v>935</v>
      </c>
      <c r="F140" s="170" t="s">
        <v>9</v>
      </c>
      <c r="G140" s="106" t="s">
        <v>960</v>
      </c>
      <c r="H140" s="124" t="str">
        <f>IF(ISNA(VLOOKUP($D140,'Jul 16'!$F:$F,1,0)),"No","Yes")</f>
        <v>Yes</v>
      </c>
      <c r="I140" s="5282" t="str">
        <f>IF(ISNA(VLOOKUP($D140,'Jul 9'!$F:$F,1,0)),"No","Yes")</f>
        <v>Yes</v>
      </c>
      <c r="J140" s="5281" t="str">
        <f>IF(ISNA(VLOOKUP($D140,'Jul 2'!$F:$F,1,0)),"No","Yes")</f>
        <v>Yes</v>
      </c>
      <c r="K140" s="5280" t="str">
        <f>IF(ISNA(VLOOKUP($D140,'Jun 25'!$F:$F,1,0)),"No","Yes")</f>
        <v>Yes</v>
      </c>
      <c r="L140" s="5279" t="str">
        <f>IF(ISNA(VLOOKUP($D140,'Jun 18'!$F:$F,1,0)),"No","Yes")</f>
        <v>No</v>
      </c>
      <c r="M140" s="5278" t="str">
        <f>IF(ISNA(VLOOKUP($D140,'Jun 11'!$F:$F,1,0)),"No","Yes")</f>
        <v>No</v>
      </c>
      <c r="N140" s="5277" t="str">
        <f>IF(ISNA(VLOOKUP($D140,'Jun 4'!$F:$F,1,0)),"No","Yes")</f>
        <v>No</v>
      </c>
      <c r="O140" s="5276" t="str">
        <f>IF(ISNA(VLOOKUP($D140,'May 28'!$F:$F,1,0)),"No","Yes")</f>
        <v>Yes</v>
      </c>
      <c r="P140" s="5275" t="str">
        <f>IF(ISNA(VLOOKUP($D140,'May 21'!$F:$F,1,0)),"No","Yes")</f>
        <v>No</v>
      </c>
      <c r="Q140" s="5274" t="str">
        <f>IF(ISNA(VLOOKUP($D140,'May 14'!$F:$F,1,0)),"No","Yes")</f>
        <v>No</v>
      </c>
      <c r="R140" s="5273" t="str">
        <f>IF(ISNA(VLOOKUP($D140,'May 9'!$F:$F,1,0)),"No","Yes")</f>
        <v>No</v>
      </c>
      <c r="S140" s="5272" t="str">
        <f>IF(ISNA(VLOOKUP($D140,'May 2'!$F:$F,1,0)),"No","Yes")</f>
        <v>No</v>
      </c>
      <c r="T140" s="5271" t="str">
        <f>IF(ISNA(VLOOKUP($D140,'Apr 23'!$F:$F,1,0)),"No","Yes")</f>
        <v>No</v>
      </c>
      <c r="U140" s="5270" t="str">
        <f>IF(ISNA(VLOOKUP($D140,'Apr 16'!$F:$F,1,0)),"No","Yes")</f>
        <v>No</v>
      </c>
      <c r="V140" s="5269" t="str">
        <f>IF(ISNA(VLOOKUP($D140,'Apr 9'!$F:$F,1,0)),"No","Yes")</f>
        <v>No</v>
      </c>
      <c r="W140" s="5268" t="str">
        <f>IF(ISNA(VLOOKUP($D140,'Apr 2'!$F:$F,1,0)),"No","Yes")</f>
        <v>No</v>
      </c>
      <c r="X140" s="5267" t="str">
        <f>IF(ISNA(VLOOKUP($D140,'Mar 26'!$F:$F,1,0)),"No","Yes")</f>
        <v>No</v>
      </c>
      <c r="Y140" s="5266" t="str">
        <f>IF(ISNA(VLOOKUP($D140,'Mar 19'!$F:$F,1,0)),"No","Yes")</f>
        <v>No</v>
      </c>
      <c r="Z140" s="5265" t="str">
        <f>IF(ISNA(VLOOKUP($D140,'Mar 12'!$F:$F,1,0)),"No","Yes")</f>
        <v>No</v>
      </c>
      <c r="AA140" s="5264" t="str">
        <f>IF(ISNA(VLOOKUP($D140,'Mar 5'!$F:$F,1,0)),"No","Yes")</f>
        <v>No</v>
      </c>
      <c r="AB140" s="5263" t="str">
        <f>IF(ISNA(VLOOKUP($D140,'Feb 26'!$F:$F,1,0)),"No","Yes")</f>
        <v>No</v>
      </c>
      <c r="AC140" s="5262" t="str">
        <f>IF(ISNA(VLOOKUP($D140,'Feb 26'!$F:$F,1,0)),"No","Yes")</f>
        <v>No</v>
      </c>
      <c r="AD140" s="5261" t="str">
        <f>IF(ISNA(VLOOKUP($D140,'Feb 12'!$F:$F,1,0)),"No","Yes")</f>
        <v>No</v>
      </c>
      <c r="AE140" s="5260" t="str">
        <f>IF(ISNA(VLOOKUP($D140,'Feb 5'!$F:$F,1,0)),"No","Yes")</f>
        <v>No</v>
      </c>
      <c r="AF140" s="5259" t="str">
        <f>IF(ISNA(VLOOKUP($D140,'Jan 29'!$F:$F,1,0)),"No","Yes")</f>
        <v>No</v>
      </c>
      <c r="AG140" s="5258" t="str">
        <f>IF(ISNA(VLOOKUP(D140,'Jan 22'!F:F,1,0)),"No","Yes")</f>
        <v>No</v>
      </c>
    </row>
    <row r="141" spans="1:33" x14ac:dyDescent="0.25">
      <c r="A141" s="7154"/>
      <c r="B141" s="117" t="s">
        <v>1370</v>
      </c>
      <c r="C141" s="106" t="s">
        <v>8</v>
      </c>
      <c r="D141" s="118" t="s">
        <v>977</v>
      </c>
      <c r="E141" s="118" t="s">
        <v>978</v>
      </c>
      <c r="F141" s="106"/>
      <c r="G141" s="106"/>
      <c r="H141" s="124" t="str">
        <f>IF(ISNA(VLOOKUP($D141,'Jul 16'!$F:$F,1,0)),"No","Yes")</f>
        <v>No</v>
      </c>
      <c r="I141" s="5307" t="str">
        <f>IF(ISNA(VLOOKUP($D141,'Jul 9'!$F:$F,1,0)),"No","Yes")</f>
        <v>No</v>
      </c>
      <c r="J141" s="5306" t="str">
        <f>IF(ISNA(VLOOKUP($D141,'Jul 2'!$F:$F,1,0)),"No","Yes")</f>
        <v>No</v>
      </c>
      <c r="K141" s="5305" t="str">
        <f>IF(ISNA(VLOOKUP($D141,'Jun 25'!$F:$F,1,0)),"No","Yes")</f>
        <v>No</v>
      </c>
      <c r="L141" s="5304" t="str">
        <f>IF(ISNA(VLOOKUP($D141,'Jun 18'!$F:$F,1,0)),"No","Yes")</f>
        <v>No</v>
      </c>
      <c r="M141" s="5303" t="str">
        <f>IF(ISNA(VLOOKUP($D141,'Jun 11'!$F:$F,1,0)),"No","Yes")</f>
        <v>No</v>
      </c>
      <c r="N141" s="5302" t="str">
        <f>IF(ISNA(VLOOKUP($D141,'Jun 4'!$F:$F,1,0)),"No","Yes")</f>
        <v>No</v>
      </c>
      <c r="O141" s="5301" t="str">
        <f>IF(ISNA(VLOOKUP($D141,'May 28'!$F:$F,1,0)),"No","Yes")</f>
        <v>No</v>
      </c>
      <c r="P141" s="5300" t="str">
        <f>IF(ISNA(VLOOKUP($D141,'May 21'!$F:$F,1,0)),"No","Yes")</f>
        <v>No</v>
      </c>
      <c r="Q141" s="5299" t="str">
        <f>IF(ISNA(VLOOKUP($D141,'May 14'!$F:$F,1,0)),"No","Yes")</f>
        <v>No</v>
      </c>
      <c r="R141" s="5298" t="str">
        <f>IF(ISNA(VLOOKUP($D141,'May 9'!$F:$F,1,0)),"No","Yes")</f>
        <v>No</v>
      </c>
      <c r="S141" s="5297" t="str">
        <f>IF(ISNA(VLOOKUP($D141,'May 2'!$F:$F,1,0)),"No","Yes")</f>
        <v>No</v>
      </c>
      <c r="T141" s="5296" t="str">
        <f>IF(ISNA(VLOOKUP($D141,'Apr 23'!$F:$F,1,0)),"No","Yes")</f>
        <v>No</v>
      </c>
      <c r="U141" s="5295" t="str">
        <f>IF(ISNA(VLOOKUP($D141,'Apr 16'!$F:$F,1,0)),"No","Yes")</f>
        <v>No</v>
      </c>
      <c r="V141" s="5294" t="str">
        <f>IF(ISNA(VLOOKUP($D141,'Apr 9'!$F:$F,1,0)),"No","Yes")</f>
        <v>No</v>
      </c>
      <c r="W141" s="5293" t="str">
        <f>IF(ISNA(VLOOKUP($D141,'Apr 2'!$F:$F,1,0)),"No","Yes")</f>
        <v>No</v>
      </c>
      <c r="X141" s="5292" t="str">
        <f>IF(ISNA(VLOOKUP($D141,'Mar 26'!$F:$F,1,0)),"No","Yes")</f>
        <v>No</v>
      </c>
      <c r="Y141" s="5291" t="str">
        <f>IF(ISNA(VLOOKUP($D141,'Mar 19'!$F:$F,1,0)),"No","Yes")</f>
        <v>No</v>
      </c>
      <c r="Z141" s="5290" t="str">
        <f>IF(ISNA(VLOOKUP($D141,'Mar 12'!$F:$F,1,0)),"No","Yes")</f>
        <v>No</v>
      </c>
      <c r="AA141" s="5289" t="str">
        <f>IF(ISNA(VLOOKUP($D141,'Mar 5'!$F:$F,1,0)),"No","Yes")</f>
        <v>No</v>
      </c>
      <c r="AB141" s="5288" t="str">
        <f>IF(ISNA(VLOOKUP($D141,'Feb 26'!$F:$F,1,0)),"No","Yes")</f>
        <v>No</v>
      </c>
      <c r="AC141" s="5287" t="str">
        <f>IF(ISNA(VLOOKUP($D141,'Feb 26'!$F:$F,1,0)),"No","Yes")</f>
        <v>No</v>
      </c>
      <c r="AD141" s="5286" t="str">
        <f>IF(ISNA(VLOOKUP($D141,'Feb 12'!$F:$F,1,0)),"No","Yes")</f>
        <v>No</v>
      </c>
      <c r="AE141" s="5285" t="str">
        <f>IF(ISNA(VLOOKUP($D141,'Feb 5'!$F:$F,1,0)),"No","Yes")</f>
        <v>No</v>
      </c>
      <c r="AF141" s="5284" t="str">
        <f>IF(ISNA(VLOOKUP($D141,'Jan 29'!$F:$F,1,0)),"No","Yes")</f>
        <v>No</v>
      </c>
      <c r="AG141" s="5283" t="str">
        <f>IF(ISNA(VLOOKUP(D141,'Jan 22'!F:F,1,0)),"No","Yes")</f>
        <v>No</v>
      </c>
    </row>
    <row r="142" spans="1:33" x14ac:dyDescent="0.25">
      <c r="A142" s="7154"/>
      <c r="B142" s="231" t="s">
        <v>1368</v>
      </c>
      <c r="C142" s="106" t="s">
        <v>8</v>
      </c>
      <c r="D142" s="115" t="s">
        <v>547</v>
      </c>
      <c r="E142" s="115" t="s">
        <v>548</v>
      </c>
      <c r="F142" s="170" t="s">
        <v>1136</v>
      </c>
      <c r="G142" s="106"/>
      <c r="H142" s="124" t="str">
        <f>IF(ISNA(VLOOKUP($D142,'Jul 16'!$F:$F,1,0)),"No","Yes")</f>
        <v>No</v>
      </c>
      <c r="I142" s="5332" t="str">
        <f>IF(ISNA(VLOOKUP($D142,'Jul 9'!$F:$F,1,0)),"No","Yes")</f>
        <v>No</v>
      </c>
      <c r="J142" s="5331" t="str">
        <f>IF(ISNA(VLOOKUP($D142,'Jul 2'!$F:$F,1,0)),"No","Yes")</f>
        <v>No</v>
      </c>
      <c r="K142" s="5330" t="str">
        <f>IF(ISNA(VLOOKUP($D142,'Jun 25'!$F:$F,1,0)),"No","Yes")</f>
        <v>No</v>
      </c>
      <c r="L142" s="5329" t="str">
        <f>IF(ISNA(VLOOKUP($D142,'Jun 18'!$F:$F,1,0)),"No","Yes")</f>
        <v>No</v>
      </c>
      <c r="M142" s="5328" t="str">
        <f>IF(ISNA(VLOOKUP($D142,'Jun 11'!$F:$F,1,0)),"No","Yes")</f>
        <v>No</v>
      </c>
      <c r="N142" s="5327" t="str">
        <f>IF(ISNA(VLOOKUP($D142,'Jun 4'!$F:$F,1,0)),"No","Yes")</f>
        <v>Yes</v>
      </c>
      <c r="O142" s="5326" t="str">
        <f>IF(ISNA(VLOOKUP($D142,'May 28'!$F:$F,1,0)),"No","Yes")</f>
        <v>No</v>
      </c>
      <c r="P142" s="5325" t="str">
        <f>IF(ISNA(VLOOKUP($D142,'May 21'!$F:$F,1,0)),"No","Yes")</f>
        <v>No</v>
      </c>
      <c r="Q142" s="5324" t="str">
        <f>IF(ISNA(VLOOKUP($D142,'May 14'!$F:$F,1,0)),"No","Yes")</f>
        <v>No</v>
      </c>
      <c r="R142" s="5323" t="str">
        <f>IF(ISNA(VLOOKUP($D142,'May 9'!$F:$F,1,0)),"No","Yes")</f>
        <v>No</v>
      </c>
      <c r="S142" s="5322" t="str">
        <f>IF(ISNA(VLOOKUP($D142,'May 2'!$F:$F,1,0)),"No","Yes")</f>
        <v>No</v>
      </c>
      <c r="T142" s="5321" t="str">
        <f>IF(ISNA(VLOOKUP($D142,'Apr 23'!$F:$F,1,0)),"No","Yes")</f>
        <v>No</v>
      </c>
      <c r="U142" s="5320" t="str">
        <f>IF(ISNA(VLOOKUP($D142,'Apr 16'!$F:$F,1,0)),"No","Yes")</f>
        <v>No</v>
      </c>
      <c r="V142" s="5319" t="str">
        <f>IF(ISNA(VLOOKUP($D142,'Apr 9'!$F:$F,1,0)),"No","Yes")</f>
        <v>No</v>
      </c>
      <c r="W142" s="5318" t="str">
        <f>IF(ISNA(VLOOKUP($D142,'Apr 2'!$F:$F,1,0)),"No","Yes")</f>
        <v>No</v>
      </c>
      <c r="X142" s="5317" t="str">
        <f>IF(ISNA(VLOOKUP($D142,'Mar 26'!$F:$F,1,0)),"No","Yes")</f>
        <v>No</v>
      </c>
      <c r="Y142" s="5316" t="str">
        <f>IF(ISNA(VLOOKUP($D142,'Mar 19'!$F:$F,1,0)),"No","Yes")</f>
        <v>No</v>
      </c>
      <c r="Z142" s="5315" t="str">
        <f>IF(ISNA(VLOOKUP($D142,'Mar 12'!$F:$F,1,0)),"No","Yes")</f>
        <v>No</v>
      </c>
      <c r="AA142" s="5314" t="str">
        <f>IF(ISNA(VLOOKUP($D142,'Mar 5'!$F:$F,1,0)),"No","Yes")</f>
        <v>No</v>
      </c>
      <c r="AB142" s="5313" t="str">
        <f>IF(ISNA(VLOOKUP($D142,'Feb 26'!$F:$F,1,0)),"No","Yes")</f>
        <v>No</v>
      </c>
      <c r="AC142" s="5312" t="str">
        <f>IF(ISNA(VLOOKUP($D142,'Feb 26'!$F:$F,1,0)),"No","Yes")</f>
        <v>No</v>
      </c>
      <c r="AD142" s="5311" t="str">
        <f>IF(ISNA(VLOOKUP($D142,'Feb 12'!$F:$F,1,0)),"No","Yes")</f>
        <v>No</v>
      </c>
      <c r="AE142" s="5310" t="str">
        <f>IF(ISNA(VLOOKUP($D142,'Feb 5'!$F:$F,1,0)),"No","Yes")</f>
        <v>No</v>
      </c>
      <c r="AF142" s="5309" t="str">
        <f>IF(ISNA(VLOOKUP($D142,'Jan 29'!$F:$F,1,0)),"No","Yes")</f>
        <v>No</v>
      </c>
      <c r="AG142" s="5308" t="str">
        <f>IF(ISNA(VLOOKUP(D142,'Jan 22'!F:F,1,0)),"No","Yes")</f>
        <v>No</v>
      </c>
    </row>
    <row r="143" spans="1:33" x14ac:dyDescent="0.25">
      <c r="A143" s="7153" t="s">
        <v>1347</v>
      </c>
      <c r="B143" s="185" t="s">
        <v>1376</v>
      </c>
      <c r="C143" s="106"/>
      <c r="D143" s="116" t="s">
        <v>445</v>
      </c>
      <c r="E143" s="116" t="s">
        <v>446</v>
      </c>
      <c r="F143" s="106"/>
      <c r="G143" s="106"/>
      <c r="H143" s="124" t="str">
        <f>IF(ISNA(VLOOKUP($D143,'Jul 16'!$F:$F,1,0)),"No","Yes")</f>
        <v>No</v>
      </c>
      <c r="I143" s="5357" t="str">
        <f>IF(ISNA(VLOOKUP($D143,'Jul 9'!$F:$F,1,0)),"No","Yes")</f>
        <v>No</v>
      </c>
      <c r="J143" s="5356" t="str">
        <f>IF(ISNA(VLOOKUP($D143,'Jul 2'!$F:$F,1,0)),"No","Yes")</f>
        <v>No</v>
      </c>
      <c r="K143" s="5355" t="str">
        <f>IF(ISNA(VLOOKUP($D143,'Jun 25'!$F:$F,1,0)),"No","Yes")</f>
        <v>No</v>
      </c>
      <c r="L143" s="5354" t="str">
        <f>IF(ISNA(VLOOKUP($D143,'Jun 18'!$F:$F,1,0)),"No","Yes")</f>
        <v>No</v>
      </c>
      <c r="M143" s="5353" t="str">
        <f>IF(ISNA(VLOOKUP($D143,'Jun 11'!$F:$F,1,0)),"No","Yes")</f>
        <v>No</v>
      </c>
      <c r="N143" s="5352" t="str">
        <f>IF(ISNA(VLOOKUP($D143,'Jun 4'!$F:$F,1,0)),"No","Yes")</f>
        <v>No</v>
      </c>
      <c r="O143" s="5351" t="str">
        <f>IF(ISNA(VLOOKUP($D143,'May 28'!$F:$F,1,0)),"No","Yes")</f>
        <v>No</v>
      </c>
      <c r="P143" s="5350" t="str">
        <f>IF(ISNA(VLOOKUP($D143,'May 21'!$F:$F,1,0)),"No","Yes")</f>
        <v>No</v>
      </c>
      <c r="Q143" s="5349" t="str">
        <f>IF(ISNA(VLOOKUP($D143,'May 14'!$F:$F,1,0)),"No","Yes")</f>
        <v>Yes</v>
      </c>
      <c r="R143" s="5348" t="str">
        <f>IF(ISNA(VLOOKUP($D143,'May 9'!$F:$F,1,0)),"No","Yes")</f>
        <v>Yes</v>
      </c>
      <c r="S143" s="5347" t="str">
        <f>IF(ISNA(VLOOKUP($D143,'May 2'!$F:$F,1,0)),"No","Yes")</f>
        <v>Yes</v>
      </c>
      <c r="T143" s="5346" t="str">
        <f>IF(ISNA(VLOOKUP($D143,'Apr 23'!$F:$F,1,0)),"No","Yes")</f>
        <v>Yes</v>
      </c>
      <c r="U143" s="5345" t="str">
        <f>IF(ISNA(VLOOKUP($D143,'Apr 16'!$F:$F,1,0)),"No","Yes")</f>
        <v>Yes</v>
      </c>
      <c r="V143" s="5344" t="str">
        <f>IF(ISNA(VLOOKUP($D143,'Apr 9'!$F:$F,1,0)),"No","Yes")</f>
        <v>Yes</v>
      </c>
      <c r="W143" s="5343" t="str">
        <f>IF(ISNA(VLOOKUP($D143,'Apr 2'!$F:$F,1,0)),"No","Yes")</f>
        <v>Yes</v>
      </c>
      <c r="X143" s="5342" t="str">
        <f>IF(ISNA(VLOOKUP($D143,'Mar 26'!$F:$F,1,0)),"No","Yes")</f>
        <v>Yes</v>
      </c>
      <c r="Y143" s="5341" t="str">
        <f>IF(ISNA(VLOOKUP($D143,'Mar 19'!$F:$F,1,0)),"No","Yes")</f>
        <v>Yes</v>
      </c>
      <c r="Z143" s="5340" t="str">
        <f>IF(ISNA(VLOOKUP($D143,'Mar 12'!$F:$F,1,0)),"No","Yes")</f>
        <v>Yes</v>
      </c>
      <c r="AA143" s="5339" t="str">
        <f>IF(ISNA(VLOOKUP($D143,'Mar 5'!$F:$F,1,0)),"No","Yes")</f>
        <v>Yes</v>
      </c>
      <c r="AB143" s="5338" t="str">
        <f>IF(ISNA(VLOOKUP($D143,'Feb 26'!$F:$F,1,0)),"No","Yes")</f>
        <v>Yes</v>
      </c>
      <c r="AC143" s="5337" t="str">
        <f>IF(ISNA(VLOOKUP($D143,'Feb 26'!$F:$F,1,0)),"No","Yes")</f>
        <v>Yes</v>
      </c>
      <c r="AD143" s="5336" t="str">
        <f>IF(ISNA(VLOOKUP($D143,'Feb 12'!$F:$F,1,0)),"No","Yes")</f>
        <v>Yes</v>
      </c>
      <c r="AE143" s="5335" t="str">
        <f>IF(ISNA(VLOOKUP($D143,'Feb 5'!$F:$F,1,0)),"No","Yes")</f>
        <v>Yes</v>
      </c>
      <c r="AF143" s="5334" t="str">
        <f>IF(ISNA(VLOOKUP($D143,'Jan 29'!$F:$F,1,0)),"No","Yes")</f>
        <v>Yes</v>
      </c>
      <c r="AG143" s="5333" t="str">
        <f>IF(ISNA(VLOOKUP(D143,'Jan 22'!F:F,1,0)),"No","Yes")</f>
        <v>Yes</v>
      </c>
    </row>
    <row r="144" spans="1:33" x14ac:dyDescent="0.25">
      <c r="A144" s="7153"/>
      <c r="B144" s="103" t="s">
        <v>1377</v>
      </c>
      <c r="C144" s="106"/>
      <c r="D144" s="116" t="s">
        <v>22</v>
      </c>
      <c r="E144" s="116" t="s">
        <v>23</v>
      </c>
      <c r="F144" s="106"/>
      <c r="G144" s="106"/>
      <c r="H144" s="124" t="str">
        <f>IF(ISNA(VLOOKUP($D144,'Jul 16'!$F:$F,1,0)),"No","Yes")</f>
        <v>No</v>
      </c>
      <c r="I144" s="5382" t="str">
        <f>IF(ISNA(VLOOKUP($D144,'Jul 9'!$F:$F,1,0)),"No","Yes")</f>
        <v>No</v>
      </c>
      <c r="J144" s="5381" t="str">
        <f>IF(ISNA(VLOOKUP($D144,'Jul 2'!$F:$F,1,0)),"No","Yes")</f>
        <v>No</v>
      </c>
      <c r="K144" s="5380" t="str">
        <f>IF(ISNA(VLOOKUP($D144,'Jun 25'!$F:$F,1,0)),"No","Yes")</f>
        <v>No</v>
      </c>
      <c r="L144" s="5379" t="str">
        <f>IF(ISNA(VLOOKUP($D144,'Jun 18'!$F:$F,1,0)),"No","Yes")</f>
        <v>No</v>
      </c>
      <c r="M144" s="5378" t="str">
        <f>IF(ISNA(VLOOKUP($D144,'Jun 11'!$F:$F,1,0)),"No","Yes")</f>
        <v>No</v>
      </c>
      <c r="N144" s="5377" t="str">
        <f>IF(ISNA(VLOOKUP($D144,'Jun 4'!$F:$F,1,0)),"No","Yes")</f>
        <v>No</v>
      </c>
      <c r="O144" s="5376" t="str">
        <f>IF(ISNA(VLOOKUP($D144,'May 28'!$F:$F,1,0)),"No","Yes")</f>
        <v>No</v>
      </c>
      <c r="P144" s="5375" t="str">
        <f>IF(ISNA(VLOOKUP($D144,'May 21'!$F:$F,1,0)),"No","Yes")</f>
        <v>No</v>
      </c>
      <c r="Q144" s="5374" t="str">
        <f>IF(ISNA(VLOOKUP($D144,'May 14'!$F:$F,1,0)),"No","Yes")</f>
        <v>No</v>
      </c>
      <c r="R144" s="5373" t="str">
        <f>IF(ISNA(VLOOKUP($D144,'May 9'!$F:$F,1,0)),"No","Yes")</f>
        <v>No</v>
      </c>
      <c r="S144" s="5372" t="str">
        <f>IF(ISNA(VLOOKUP($D144,'May 2'!$F:$F,1,0)),"No","Yes")</f>
        <v>No</v>
      </c>
      <c r="T144" s="5371" t="str">
        <f>IF(ISNA(VLOOKUP($D144,'Apr 23'!$F:$F,1,0)),"No","Yes")</f>
        <v>No</v>
      </c>
      <c r="U144" s="5370" t="str">
        <f>IF(ISNA(VLOOKUP($D144,'Apr 16'!$F:$F,1,0)),"No","Yes")</f>
        <v>No</v>
      </c>
      <c r="V144" s="5369" t="str">
        <f>IF(ISNA(VLOOKUP($D144,'Apr 9'!$F:$F,1,0)),"No","Yes")</f>
        <v>No</v>
      </c>
      <c r="W144" s="5368" t="str">
        <f>IF(ISNA(VLOOKUP($D144,'Apr 2'!$F:$F,1,0)),"No","Yes")</f>
        <v>No</v>
      </c>
      <c r="X144" s="5367" t="str">
        <f>IF(ISNA(VLOOKUP($D144,'Mar 26'!$F:$F,1,0)),"No","Yes")</f>
        <v>No</v>
      </c>
      <c r="Y144" s="5366" t="str">
        <f>IF(ISNA(VLOOKUP($D144,'Mar 19'!$F:$F,1,0)),"No","Yes")</f>
        <v>No</v>
      </c>
      <c r="Z144" s="5365" t="str">
        <f>IF(ISNA(VLOOKUP($D144,'Mar 12'!$F:$F,1,0)),"No","Yes")</f>
        <v>No</v>
      </c>
      <c r="AA144" s="5364" t="str">
        <f>IF(ISNA(VLOOKUP($D144,'Mar 5'!$F:$F,1,0)),"No","Yes")</f>
        <v>No</v>
      </c>
      <c r="AB144" s="5363" t="str">
        <f>IF(ISNA(VLOOKUP($D144,'Feb 26'!$F:$F,1,0)),"No","Yes")</f>
        <v>No</v>
      </c>
      <c r="AC144" s="5362" t="str">
        <f>IF(ISNA(VLOOKUP($D144,'Feb 26'!$F:$F,1,0)),"No","Yes")</f>
        <v>No</v>
      </c>
      <c r="AD144" s="5361" t="str">
        <f>IF(ISNA(VLOOKUP($D144,'Feb 12'!$F:$F,1,0)),"No","Yes")</f>
        <v>No</v>
      </c>
      <c r="AE144" s="5360" t="str">
        <f>IF(ISNA(VLOOKUP($D144,'Feb 5'!$F:$F,1,0)),"No","Yes")</f>
        <v>No</v>
      </c>
      <c r="AF144" s="5359" t="str">
        <f>IF(ISNA(VLOOKUP($D144,'Jan 29'!$F:$F,1,0)),"No","Yes")</f>
        <v>No</v>
      </c>
      <c r="AG144" s="5358" t="str">
        <f>IF(ISNA(VLOOKUP(D144,'Jan 22'!F:F,1,0)),"No","Yes")</f>
        <v>No</v>
      </c>
    </row>
    <row r="145" spans="1:33" x14ac:dyDescent="0.25">
      <c r="A145" s="7153"/>
      <c r="B145" s="103" t="s">
        <v>1378</v>
      </c>
      <c r="C145" s="106"/>
      <c r="D145" s="116" t="s">
        <v>1441</v>
      </c>
      <c r="E145" s="116" t="s">
        <v>1447</v>
      </c>
      <c r="F145" s="106"/>
      <c r="G145" s="106"/>
      <c r="H145" s="124" t="str">
        <f>IF(ISNA(VLOOKUP($D145,'Jul 16'!$F:$F,1,0)),"No","Yes")</f>
        <v>No</v>
      </c>
      <c r="I145" s="5407" t="str">
        <f>IF(ISNA(VLOOKUP($D145,'Jul 9'!$F:$F,1,0)),"No","Yes")</f>
        <v>No</v>
      </c>
      <c r="J145" s="5406" t="str">
        <f>IF(ISNA(VLOOKUP($D145,'Jul 2'!$F:$F,1,0)),"No","Yes")</f>
        <v>No</v>
      </c>
      <c r="K145" s="5405" t="str">
        <f>IF(ISNA(VLOOKUP($D145,'Jun 25'!$F:$F,1,0)),"No","Yes")</f>
        <v>No</v>
      </c>
      <c r="L145" s="5404" t="str">
        <f>IF(ISNA(VLOOKUP($D145,'Jun 18'!$F:$F,1,0)),"No","Yes")</f>
        <v>No</v>
      </c>
      <c r="M145" s="5403" t="str">
        <f>IF(ISNA(VLOOKUP($D145,'Jun 11'!$F:$F,1,0)),"No","Yes")</f>
        <v>No</v>
      </c>
      <c r="N145" s="5402" t="str">
        <f>IF(ISNA(VLOOKUP($D145,'Jun 4'!$F:$F,1,0)),"No","Yes")</f>
        <v>No</v>
      </c>
      <c r="O145" s="5401" t="str">
        <f>IF(ISNA(VLOOKUP($D145,'May 28'!$F:$F,1,0)),"No","Yes")</f>
        <v>No</v>
      </c>
      <c r="P145" s="5400" t="str">
        <f>IF(ISNA(VLOOKUP($D145,'May 21'!$F:$F,1,0)),"No","Yes")</f>
        <v>No</v>
      </c>
      <c r="Q145" s="5399" t="str">
        <f>IF(ISNA(VLOOKUP($D145,'May 14'!$F:$F,1,0)),"No","Yes")</f>
        <v>No</v>
      </c>
      <c r="R145" s="5398" t="str">
        <f>IF(ISNA(VLOOKUP($D145,'May 9'!$F:$F,1,0)),"No","Yes")</f>
        <v>No</v>
      </c>
      <c r="S145" s="5397" t="str">
        <f>IF(ISNA(VLOOKUP($D145,'May 2'!$F:$F,1,0)),"No","Yes")</f>
        <v>No</v>
      </c>
      <c r="T145" s="5396" t="str">
        <f>IF(ISNA(VLOOKUP($D145,'Apr 23'!$F:$F,1,0)),"No","Yes")</f>
        <v>No</v>
      </c>
      <c r="U145" s="5395" t="str">
        <f>IF(ISNA(VLOOKUP($D145,'Apr 16'!$F:$F,1,0)),"No","Yes")</f>
        <v>No</v>
      </c>
      <c r="V145" s="5394" t="str">
        <f>IF(ISNA(VLOOKUP($D145,'Apr 9'!$F:$F,1,0)),"No","Yes")</f>
        <v>No</v>
      </c>
      <c r="W145" s="5393" t="str">
        <f>IF(ISNA(VLOOKUP($D145,'Apr 2'!$F:$F,1,0)),"No","Yes")</f>
        <v>No</v>
      </c>
      <c r="X145" s="5392" t="str">
        <f>IF(ISNA(VLOOKUP($D145,'Mar 26'!$F:$F,1,0)),"No","Yes")</f>
        <v>No</v>
      </c>
      <c r="Y145" s="5391" t="str">
        <f>IF(ISNA(VLOOKUP($D145,'Mar 19'!$F:$F,1,0)),"No","Yes")</f>
        <v>No</v>
      </c>
      <c r="Z145" s="5390" t="str">
        <f>IF(ISNA(VLOOKUP($D145,'Mar 12'!$F:$F,1,0)),"No","Yes")</f>
        <v>No</v>
      </c>
      <c r="AA145" s="5389" t="str">
        <f>IF(ISNA(VLOOKUP($D145,'Mar 5'!$F:$F,1,0)),"No","Yes")</f>
        <v>No</v>
      </c>
      <c r="AB145" s="5388" t="str">
        <f>IF(ISNA(VLOOKUP($D145,'Feb 26'!$F:$F,1,0)),"No","Yes")</f>
        <v>No</v>
      </c>
      <c r="AC145" s="5387" t="str">
        <f>IF(ISNA(VLOOKUP($D145,'Feb 26'!$F:$F,1,0)),"No","Yes")</f>
        <v>No</v>
      </c>
      <c r="AD145" s="5386" t="str">
        <f>IF(ISNA(VLOOKUP($D145,'Feb 12'!$F:$F,1,0)),"No","Yes")</f>
        <v>No</v>
      </c>
      <c r="AE145" s="5385" t="str">
        <f>IF(ISNA(VLOOKUP($D145,'Feb 5'!$F:$F,1,0)),"No","Yes")</f>
        <v>No</v>
      </c>
      <c r="AF145" s="5384" t="str">
        <f>IF(ISNA(VLOOKUP($D145,'Jan 29'!$F:$F,1,0)),"No","Yes")</f>
        <v>No</v>
      </c>
      <c r="AG145" s="5383" t="str">
        <f>IF(ISNA(VLOOKUP(D145,'Jan 22'!F:F,1,0)),"No","Yes")</f>
        <v>No</v>
      </c>
    </row>
    <row r="146" spans="1:33" x14ac:dyDescent="0.25">
      <c r="A146" s="7153"/>
      <c r="B146" s="103" t="s">
        <v>1379</v>
      </c>
      <c r="C146" s="106"/>
      <c r="D146" s="116" t="s">
        <v>961</v>
      </c>
      <c r="E146" s="116" t="s">
        <v>962</v>
      </c>
      <c r="F146" s="106"/>
      <c r="G146" s="106"/>
      <c r="H146" s="124" t="str">
        <f>IF(ISNA(VLOOKUP($D146,'Jul 16'!$F:$F,1,0)),"No","Yes")</f>
        <v>No</v>
      </c>
      <c r="I146" s="5432" t="str">
        <f>IF(ISNA(VLOOKUP($D146,'Jul 9'!$F:$F,1,0)),"No","Yes")</f>
        <v>No</v>
      </c>
      <c r="J146" s="5431" t="str">
        <f>IF(ISNA(VLOOKUP($D146,'Jul 2'!$F:$F,1,0)),"No","Yes")</f>
        <v>No</v>
      </c>
      <c r="K146" s="5430" t="str">
        <f>IF(ISNA(VLOOKUP($D146,'Jun 25'!$F:$F,1,0)),"No","Yes")</f>
        <v>No</v>
      </c>
      <c r="L146" s="5429" t="str">
        <f>IF(ISNA(VLOOKUP($D146,'Jun 18'!$F:$F,1,0)),"No","Yes")</f>
        <v>No</v>
      </c>
      <c r="M146" s="5428" t="str">
        <f>IF(ISNA(VLOOKUP($D146,'Jun 11'!$F:$F,1,0)),"No","Yes")</f>
        <v>No</v>
      </c>
      <c r="N146" s="5427" t="str">
        <f>IF(ISNA(VLOOKUP($D146,'Jun 4'!$F:$F,1,0)),"No","Yes")</f>
        <v>No</v>
      </c>
      <c r="O146" s="5426" t="str">
        <f>IF(ISNA(VLOOKUP($D146,'May 28'!$F:$F,1,0)),"No","Yes")</f>
        <v>No</v>
      </c>
      <c r="P146" s="5425" t="str">
        <f>IF(ISNA(VLOOKUP($D146,'May 21'!$F:$F,1,0)),"No","Yes")</f>
        <v>No</v>
      </c>
      <c r="Q146" s="5424" t="str">
        <f>IF(ISNA(VLOOKUP($D146,'May 14'!$F:$F,1,0)),"No","Yes")</f>
        <v>No</v>
      </c>
      <c r="R146" s="5423" t="str">
        <f>IF(ISNA(VLOOKUP($D146,'May 9'!$F:$F,1,0)),"No","Yes")</f>
        <v>No</v>
      </c>
      <c r="S146" s="5422" t="str">
        <f>IF(ISNA(VLOOKUP($D146,'May 2'!$F:$F,1,0)),"No","Yes")</f>
        <v>No</v>
      </c>
      <c r="T146" s="5421" t="str">
        <f>IF(ISNA(VLOOKUP($D146,'Apr 23'!$F:$F,1,0)),"No","Yes")</f>
        <v>No</v>
      </c>
      <c r="U146" s="5420" t="str">
        <f>IF(ISNA(VLOOKUP($D146,'Apr 16'!$F:$F,1,0)),"No","Yes")</f>
        <v>No</v>
      </c>
      <c r="V146" s="5419" t="str">
        <f>IF(ISNA(VLOOKUP($D146,'Apr 9'!$F:$F,1,0)),"No","Yes")</f>
        <v>No</v>
      </c>
      <c r="W146" s="5418" t="str">
        <f>IF(ISNA(VLOOKUP($D146,'Apr 2'!$F:$F,1,0)),"No","Yes")</f>
        <v>No</v>
      </c>
      <c r="X146" s="5417" t="str">
        <f>IF(ISNA(VLOOKUP($D146,'Mar 26'!$F:$F,1,0)),"No","Yes")</f>
        <v>No</v>
      </c>
      <c r="Y146" s="5416" t="str">
        <f>IF(ISNA(VLOOKUP($D146,'Mar 19'!$F:$F,1,0)),"No","Yes")</f>
        <v>No</v>
      </c>
      <c r="Z146" s="5415" t="str">
        <f>IF(ISNA(VLOOKUP($D146,'Mar 12'!$F:$F,1,0)),"No","Yes")</f>
        <v>No</v>
      </c>
      <c r="AA146" s="5414" t="str">
        <f>IF(ISNA(VLOOKUP($D146,'Mar 5'!$F:$F,1,0)),"No","Yes")</f>
        <v>No</v>
      </c>
      <c r="AB146" s="5413" t="str">
        <f>IF(ISNA(VLOOKUP($D146,'Feb 26'!$F:$F,1,0)),"No","Yes")</f>
        <v>No</v>
      </c>
      <c r="AC146" s="5412" t="str">
        <f>IF(ISNA(VLOOKUP($D146,'Feb 26'!$F:$F,1,0)),"No","Yes")</f>
        <v>No</v>
      </c>
      <c r="AD146" s="5411" t="str">
        <f>IF(ISNA(VLOOKUP($D146,'Feb 12'!$F:$F,1,0)),"No","Yes")</f>
        <v>No</v>
      </c>
      <c r="AE146" s="5410" t="str">
        <f>IF(ISNA(VLOOKUP($D146,'Feb 5'!$F:$F,1,0)),"No","Yes")</f>
        <v>No</v>
      </c>
      <c r="AF146" s="5409" t="str">
        <f>IF(ISNA(VLOOKUP($D146,'Jan 29'!$F:$F,1,0)),"No","Yes")</f>
        <v>No</v>
      </c>
      <c r="AG146" s="5408" t="str">
        <f>IF(ISNA(VLOOKUP(D146,'Jan 22'!F:F,1,0)),"No","Yes")</f>
        <v>No</v>
      </c>
    </row>
    <row r="147" spans="1:33" x14ac:dyDescent="0.25">
      <c r="A147" s="7153"/>
      <c r="B147" s="226" t="s">
        <v>1275</v>
      </c>
      <c r="C147" s="106" t="s">
        <v>5</v>
      </c>
      <c r="D147" s="116" t="s">
        <v>56</v>
      </c>
      <c r="E147" s="116" t="s">
        <v>57</v>
      </c>
      <c r="F147" s="106" t="s">
        <v>6</v>
      </c>
      <c r="G147" s="106" t="s">
        <v>1257</v>
      </c>
      <c r="H147" s="124" t="str">
        <f>IF(ISNA(VLOOKUP($D147,'Jul 16'!$F:$F,1,0)),"No","Yes")</f>
        <v>No</v>
      </c>
      <c r="I147" s="5457" t="str">
        <f>IF(ISNA(VLOOKUP($D147,'Jul 9'!$F:$F,1,0)),"No","Yes")</f>
        <v>No</v>
      </c>
      <c r="J147" s="5456" t="str">
        <f>IF(ISNA(VLOOKUP($D147,'Jul 2'!$F:$F,1,0)),"No","Yes")</f>
        <v>No</v>
      </c>
      <c r="K147" s="5455" t="str">
        <f>IF(ISNA(VLOOKUP($D147,'Jun 25'!$F:$F,1,0)),"No","Yes")</f>
        <v>No</v>
      </c>
      <c r="L147" s="5454" t="str">
        <f>IF(ISNA(VLOOKUP($D147,'Jun 18'!$F:$F,1,0)),"No","Yes")</f>
        <v>No</v>
      </c>
      <c r="M147" s="5453" t="str">
        <f>IF(ISNA(VLOOKUP($D147,'Jun 11'!$F:$F,1,0)),"No","Yes")</f>
        <v>No</v>
      </c>
      <c r="N147" s="5452" t="str">
        <f>IF(ISNA(VLOOKUP($D147,'Jun 4'!$F:$F,1,0)),"No","Yes")</f>
        <v>No</v>
      </c>
      <c r="O147" s="5451" t="str">
        <f>IF(ISNA(VLOOKUP($D147,'May 28'!$F:$F,1,0)),"No","Yes")</f>
        <v>No</v>
      </c>
      <c r="P147" s="5450" t="str">
        <f>IF(ISNA(VLOOKUP($D147,'May 21'!$F:$F,1,0)),"No","Yes")</f>
        <v>Yes</v>
      </c>
      <c r="Q147" s="5449" t="str">
        <f>IF(ISNA(VLOOKUP($D147,'May 14'!$F:$F,1,0)),"No","Yes")</f>
        <v>Yes</v>
      </c>
      <c r="R147" s="5448" t="str">
        <f>IF(ISNA(VLOOKUP($D147,'May 9'!$F:$F,1,0)),"No","Yes")</f>
        <v>Yes</v>
      </c>
      <c r="S147" s="5447" t="str">
        <f>IF(ISNA(VLOOKUP($D147,'May 2'!$F:$F,1,0)),"No","Yes")</f>
        <v>Yes</v>
      </c>
      <c r="T147" s="5446" t="str">
        <f>IF(ISNA(VLOOKUP($D147,'Apr 23'!$F:$F,1,0)),"No","Yes")</f>
        <v>Yes</v>
      </c>
      <c r="U147" s="5445" t="str">
        <f>IF(ISNA(VLOOKUP($D147,'Apr 16'!$F:$F,1,0)),"No","Yes")</f>
        <v>Yes</v>
      </c>
      <c r="V147" s="5444" t="str">
        <f>IF(ISNA(VLOOKUP($D147,'Apr 9'!$F:$F,1,0)),"No","Yes")</f>
        <v>Yes</v>
      </c>
      <c r="W147" s="5443" t="str">
        <f>IF(ISNA(VLOOKUP($D147,'Apr 2'!$F:$F,1,0)),"No","Yes")</f>
        <v>Yes</v>
      </c>
      <c r="X147" s="5442" t="str">
        <f>IF(ISNA(VLOOKUP($D147,'Mar 26'!$F:$F,1,0)),"No","Yes")</f>
        <v>Yes</v>
      </c>
      <c r="Y147" s="5441" t="str">
        <f>IF(ISNA(VLOOKUP($D147,'Mar 19'!$F:$F,1,0)),"No","Yes")</f>
        <v>Yes</v>
      </c>
      <c r="Z147" s="5440" t="str">
        <f>IF(ISNA(VLOOKUP($D147,'Mar 12'!$F:$F,1,0)),"No","Yes")</f>
        <v>No</v>
      </c>
      <c r="AA147" s="5439" t="str">
        <f>IF(ISNA(VLOOKUP($D147,'Mar 5'!$F:$F,1,0)),"No","Yes")</f>
        <v>Yes</v>
      </c>
      <c r="AB147" s="5438" t="str">
        <f>IF(ISNA(VLOOKUP($D147,'Feb 26'!$F:$F,1,0)),"No","Yes")</f>
        <v>Yes</v>
      </c>
      <c r="AC147" s="5437" t="str">
        <f>IF(ISNA(VLOOKUP($D147,'Feb 26'!$F:$F,1,0)),"No","Yes")</f>
        <v>Yes</v>
      </c>
      <c r="AD147" s="5436" t="str">
        <f>IF(ISNA(VLOOKUP($D147,'Feb 12'!$F:$F,1,0)),"No","Yes")</f>
        <v>No</v>
      </c>
      <c r="AE147" s="5435" t="str">
        <f>IF(ISNA(VLOOKUP($D147,'Feb 5'!$F:$F,1,0)),"No","Yes")</f>
        <v>No</v>
      </c>
      <c r="AF147" s="5434" t="str">
        <f>IF(ISNA(VLOOKUP($D147,'Jan 29'!$F:$F,1,0)),"No","Yes")</f>
        <v>No</v>
      </c>
      <c r="AG147" s="5433" t="str">
        <f>IF(ISNA(VLOOKUP(D147,'Jan 22'!F:F,1,0)),"No","Yes")</f>
        <v>Yes</v>
      </c>
    </row>
    <row r="148" spans="1:33" x14ac:dyDescent="0.25">
      <c r="A148" s="7153"/>
      <c r="B148" s="103" t="s">
        <v>1380</v>
      </c>
      <c r="C148" s="106" t="s">
        <v>5</v>
      </c>
      <c r="D148" s="116" t="s">
        <v>44</v>
      </c>
      <c r="E148" s="116" t="s">
        <v>45</v>
      </c>
      <c r="F148" s="106" t="s">
        <v>6</v>
      </c>
      <c r="G148" s="106" t="s">
        <v>960</v>
      </c>
      <c r="H148" s="124" t="str">
        <f>IF(ISNA(VLOOKUP($D148,'Jul 16'!$F:$F,1,0)),"No","Yes")</f>
        <v>No</v>
      </c>
      <c r="I148" s="5482" t="str">
        <f>IF(ISNA(VLOOKUP($D148,'Jul 9'!$F:$F,1,0)),"No","Yes")</f>
        <v>No</v>
      </c>
      <c r="J148" s="5481" t="str">
        <f>IF(ISNA(VLOOKUP($D148,'Jul 2'!$F:$F,1,0)),"No","Yes")</f>
        <v>No</v>
      </c>
      <c r="K148" s="5480" t="str">
        <f>IF(ISNA(VLOOKUP($D148,'Jun 25'!$F:$F,1,0)),"No","Yes")</f>
        <v>No</v>
      </c>
      <c r="L148" s="5479" t="str">
        <f>IF(ISNA(VLOOKUP($D148,'Jun 18'!$F:$F,1,0)),"No","Yes")</f>
        <v>No</v>
      </c>
      <c r="M148" s="5478" t="str">
        <f>IF(ISNA(VLOOKUP($D148,'Jun 11'!$F:$F,1,0)),"No","Yes")</f>
        <v>No</v>
      </c>
      <c r="N148" s="5477" t="str">
        <f>IF(ISNA(VLOOKUP($D148,'Jun 4'!$F:$F,1,0)),"No","Yes")</f>
        <v>No</v>
      </c>
      <c r="O148" s="5476" t="str">
        <f>IF(ISNA(VLOOKUP($D148,'May 28'!$F:$F,1,0)),"No","Yes")</f>
        <v>No</v>
      </c>
      <c r="P148" s="5475" t="str">
        <f>IF(ISNA(VLOOKUP($D148,'May 21'!$F:$F,1,0)),"No","Yes")</f>
        <v>No</v>
      </c>
      <c r="Q148" s="5474" t="str">
        <f>IF(ISNA(VLOOKUP($D148,'May 14'!$F:$F,1,0)),"No","Yes")</f>
        <v>No</v>
      </c>
      <c r="R148" s="5473" t="str">
        <f>IF(ISNA(VLOOKUP($D148,'May 9'!$F:$F,1,0)),"No","Yes")</f>
        <v>No</v>
      </c>
      <c r="S148" s="5472" t="str">
        <f>IF(ISNA(VLOOKUP($D148,'May 2'!$F:$F,1,0)),"No","Yes")</f>
        <v>No</v>
      </c>
      <c r="T148" s="5471" t="str">
        <f>IF(ISNA(VLOOKUP($D148,'Apr 23'!$F:$F,1,0)),"No","Yes")</f>
        <v>No</v>
      </c>
      <c r="U148" s="5470" t="str">
        <f>IF(ISNA(VLOOKUP($D148,'Apr 16'!$F:$F,1,0)),"No","Yes")</f>
        <v>No</v>
      </c>
      <c r="V148" s="5469" t="str">
        <f>IF(ISNA(VLOOKUP($D148,'Apr 9'!$F:$F,1,0)),"No","Yes")</f>
        <v>No</v>
      </c>
      <c r="W148" s="5468" t="str">
        <f>IF(ISNA(VLOOKUP($D148,'Apr 2'!$F:$F,1,0)),"No","Yes")</f>
        <v>No</v>
      </c>
      <c r="X148" s="5467" t="str">
        <f>IF(ISNA(VLOOKUP($D148,'Mar 26'!$F:$F,1,0)),"No","Yes")</f>
        <v>No</v>
      </c>
      <c r="Y148" s="5466" t="str">
        <f>IF(ISNA(VLOOKUP($D148,'Mar 19'!$F:$F,1,0)),"No","Yes")</f>
        <v>No</v>
      </c>
      <c r="Z148" s="5465" t="str">
        <f>IF(ISNA(VLOOKUP($D148,'Mar 12'!$F:$F,1,0)),"No","Yes")</f>
        <v>No</v>
      </c>
      <c r="AA148" s="5464" t="str">
        <f>IF(ISNA(VLOOKUP($D148,'Mar 5'!$F:$F,1,0)),"No","Yes")</f>
        <v>No</v>
      </c>
      <c r="AB148" s="5463" t="str">
        <f>IF(ISNA(VLOOKUP($D148,'Feb 26'!$F:$F,1,0)),"No","Yes")</f>
        <v>No</v>
      </c>
      <c r="AC148" s="5462" t="str">
        <f>IF(ISNA(VLOOKUP($D148,'Feb 26'!$F:$F,1,0)),"No","Yes")</f>
        <v>No</v>
      </c>
      <c r="AD148" s="5461" t="str">
        <f>IF(ISNA(VLOOKUP($D148,'Feb 12'!$F:$F,1,0)),"No","Yes")</f>
        <v>No</v>
      </c>
      <c r="AE148" s="5460" t="str">
        <f>IF(ISNA(VLOOKUP($D148,'Feb 5'!$F:$F,1,0)),"No","Yes")</f>
        <v>No</v>
      </c>
      <c r="AF148" s="5459" t="str">
        <f>IF(ISNA(VLOOKUP($D148,'Jan 29'!$F:$F,1,0)),"No","Yes")</f>
        <v>Yes</v>
      </c>
      <c r="AG148" s="5458" t="str">
        <f>IF(ISNA(VLOOKUP(D148,'Jan 22'!F:F,1,0)),"No","Yes")</f>
        <v>Yes</v>
      </c>
    </row>
    <row r="149" spans="1:33" x14ac:dyDescent="0.25">
      <c r="A149" s="7153"/>
      <c r="B149" s="103" t="s">
        <v>1381</v>
      </c>
      <c r="C149" s="106"/>
      <c r="D149" s="116" t="s">
        <v>1442</v>
      </c>
      <c r="E149" s="116" t="s">
        <v>1448</v>
      </c>
      <c r="F149" s="106"/>
      <c r="G149" s="106"/>
      <c r="H149" s="124" t="str">
        <f>IF(ISNA(VLOOKUP($D149,'Jul 16'!$F:$F,1,0)),"No","Yes")</f>
        <v>No</v>
      </c>
      <c r="I149" s="5507" t="str">
        <f>IF(ISNA(VLOOKUP($D149,'Jul 9'!$F:$F,1,0)),"No","Yes")</f>
        <v>No</v>
      </c>
      <c r="J149" s="5506" t="str">
        <f>IF(ISNA(VLOOKUP($D149,'Jul 2'!$F:$F,1,0)),"No","Yes")</f>
        <v>No</v>
      </c>
      <c r="K149" s="5505" t="str">
        <f>IF(ISNA(VLOOKUP($D149,'Jun 25'!$F:$F,1,0)),"No","Yes")</f>
        <v>No</v>
      </c>
      <c r="L149" s="5504" t="str">
        <f>IF(ISNA(VLOOKUP($D149,'Jun 18'!$F:$F,1,0)),"No","Yes")</f>
        <v>No</v>
      </c>
      <c r="M149" s="5503" t="str">
        <f>IF(ISNA(VLOOKUP($D149,'Jun 11'!$F:$F,1,0)),"No","Yes")</f>
        <v>No</v>
      </c>
      <c r="N149" s="5502" t="str">
        <f>IF(ISNA(VLOOKUP($D149,'Jun 4'!$F:$F,1,0)),"No","Yes")</f>
        <v>No</v>
      </c>
      <c r="O149" s="5501" t="str">
        <f>IF(ISNA(VLOOKUP($D149,'May 28'!$F:$F,1,0)),"No","Yes")</f>
        <v>No</v>
      </c>
      <c r="P149" s="5500" t="str">
        <f>IF(ISNA(VLOOKUP($D149,'May 21'!$F:$F,1,0)),"No","Yes")</f>
        <v>No</v>
      </c>
      <c r="Q149" s="5499" t="str">
        <f>IF(ISNA(VLOOKUP($D149,'May 14'!$F:$F,1,0)),"No","Yes")</f>
        <v>No</v>
      </c>
      <c r="R149" s="5498" t="str">
        <f>IF(ISNA(VLOOKUP($D149,'May 9'!$F:$F,1,0)),"No","Yes")</f>
        <v>No</v>
      </c>
      <c r="S149" s="5497" t="str">
        <f>IF(ISNA(VLOOKUP($D149,'May 2'!$F:$F,1,0)),"No","Yes")</f>
        <v>No</v>
      </c>
      <c r="T149" s="5496" t="str">
        <f>IF(ISNA(VLOOKUP($D149,'Apr 23'!$F:$F,1,0)),"No","Yes")</f>
        <v>No</v>
      </c>
      <c r="U149" s="5495" t="str">
        <f>IF(ISNA(VLOOKUP($D149,'Apr 16'!$F:$F,1,0)),"No","Yes")</f>
        <v>No</v>
      </c>
      <c r="V149" s="5494" t="str">
        <f>IF(ISNA(VLOOKUP($D149,'Apr 9'!$F:$F,1,0)),"No","Yes")</f>
        <v>No</v>
      </c>
      <c r="W149" s="5493" t="str">
        <f>IF(ISNA(VLOOKUP($D149,'Apr 2'!$F:$F,1,0)),"No","Yes")</f>
        <v>No</v>
      </c>
      <c r="X149" s="5492" t="str">
        <f>IF(ISNA(VLOOKUP($D149,'Mar 26'!$F:$F,1,0)),"No","Yes")</f>
        <v>No</v>
      </c>
      <c r="Y149" s="5491" t="str">
        <f>IF(ISNA(VLOOKUP($D149,'Mar 19'!$F:$F,1,0)),"No","Yes")</f>
        <v>No</v>
      </c>
      <c r="Z149" s="5490" t="str">
        <f>IF(ISNA(VLOOKUP($D149,'Mar 12'!$F:$F,1,0)),"No","Yes")</f>
        <v>No</v>
      </c>
      <c r="AA149" s="5489" t="str">
        <f>IF(ISNA(VLOOKUP($D149,'Mar 5'!$F:$F,1,0)),"No","Yes")</f>
        <v>No</v>
      </c>
      <c r="AB149" s="5488" t="str">
        <f>IF(ISNA(VLOOKUP($D149,'Feb 26'!$F:$F,1,0)),"No","Yes")</f>
        <v>No</v>
      </c>
      <c r="AC149" s="5487" t="str">
        <f>IF(ISNA(VLOOKUP($D149,'Feb 26'!$F:$F,1,0)),"No","Yes")</f>
        <v>No</v>
      </c>
      <c r="AD149" s="5486" t="str">
        <f>IF(ISNA(VLOOKUP($D149,'Feb 12'!$F:$F,1,0)),"No","Yes")</f>
        <v>No</v>
      </c>
      <c r="AE149" s="5485" t="str">
        <f>IF(ISNA(VLOOKUP($D149,'Feb 5'!$F:$F,1,0)),"No","Yes")</f>
        <v>No</v>
      </c>
      <c r="AF149" s="5484" t="str">
        <f>IF(ISNA(VLOOKUP($D149,'Jan 29'!$F:$F,1,0)),"No","Yes")</f>
        <v>No</v>
      </c>
      <c r="AG149" s="5483" t="str">
        <f>IF(ISNA(VLOOKUP(D149,'Jan 22'!F:F,1,0)),"No","Yes")</f>
        <v>No</v>
      </c>
    </row>
    <row r="150" spans="1:33" x14ac:dyDescent="0.25">
      <c r="A150" s="7153"/>
      <c r="B150" s="186" t="s">
        <v>1302</v>
      </c>
      <c r="C150" s="106" t="s">
        <v>5</v>
      </c>
      <c r="D150" s="116" t="s">
        <v>18</v>
      </c>
      <c r="E150" s="116" t="s">
        <v>19</v>
      </c>
      <c r="F150" s="106" t="s">
        <v>6</v>
      </c>
      <c r="G150" s="106" t="s">
        <v>1136</v>
      </c>
      <c r="H150" s="124" t="str">
        <f>IF(ISNA(VLOOKUP($D150,'Jul 16'!$F:$F,1,0)),"No","Yes")</f>
        <v>Yes</v>
      </c>
      <c r="I150" s="5532" t="str">
        <f>IF(ISNA(VLOOKUP($D150,'Jul 9'!$F:$F,1,0)),"No","Yes")</f>
        <v>Yes</v>
      </c>
      <c r="J150" s="5531" t="str">
        <f>IF(ISNA(VLOOKUP($D150,'Jul 2'!$F:$F,1,0)),"No","Yes")</f>
        <v>Yes</v>
      </c>
      <c r="K150" s="5530" t="str">
        <f>IF(ISNA(VLOOKUP($D150,'Jun 25'!$F:$F,1,0)),"No","Yes")</f>
        <v>Yes</v>
      </c>
      <c r="L150" s="5529" t="str">
        <f>IF(ISNA(VLOOKUP($D150,'Jun 18'!$F:$F,1,0)),"No","Yes")</f>
        <v>Yes</v>
      </c>
      <c r="M150" s="5528" t="str">
        <f>IF(ISNA(VLOOKUP($D150,'Jun 11'!$F:$F,1,0)),"No","Yes")</f>
        <v>Yes</v>
      </c>
      <c r="N150" s="5527" t="str">
        <f>IF(ISNA(VLOOKUP($D150,'Jun 4'!$F:$F,1,0)),"No","Yes")</f>
        <v>Yes</v>
      </c>
      <c r="O150" s="5526" t="str">
        <f>IF(ISNA(VLOOKUP($D150,'May 28'!$F:$F,1,0)),"No","Yes")</f>
        <v>Yes</v>
      </c>
      <c r="P150" s="5525" t="str">
        <f>IF(ISNA(VLOOKUP($D150,'May 21'!$F:$F,1,0)),"No","Yes")</f>
        <v>Yes</v>
      </c>
      <c r="Q150" s="5524" t="str">
        <f>IF(ISNA(VLOOKUP($D150,'May 14'!$F:$F,1,0)),"No","Yes")</f>
        <v>No</v>
      </c>
      <c r="R150" s="5523" t="str">
        <f>IF(ISNA(VLOOKUP($D150,'May 9'!$F:$F,1,0)),"No","Yes")</f>
        <v>No</v>
      </c>
      <c r="S150" s="5522" t="str">
        <f>IF(ISNA(VLOOKUP($D150,'May 2'!$F:$F,1,0)),"No","Yes")</f>
        <v>No</v>
      </c>
      <c r="T150" s="5521" t="str">
        <f>IF(ISNA(VLOOKUP($D150,'Apr 23'!$F:$F,1,0)),"No","Yes")</f>
        <v>No</v>
      </c>
      <c r="U150" s="5520" t="str">
        <f>IF(ISNA(VLOOKUP($D150,'Apr 16'!$F:$F,1,0)),"No","Yes")</f>
        <v>No</v>
      </c>
      <c r="V150" s="5519" t="str">
        <f>IF(ISNA(VLOOKUP($D150,'Apr 9'!$F:$F,1,0)),"No","Yes")</f>
        <v>No</v>
      </c>
      <c r="W150" s="5518" t="str">
        <f>IF(ISNA(VLOOKUP($D150,'Apr 2'!$F:$F,1,0)),"No","Yes")</f>
        <v>Yes</v>
      </c>
      <c r="X150" s="5517" t="str">
        <f>IF(ISNA(VLOOKUP($D150,'Mar 26'!$F:$F,1,0)),"No","Yes")</f>
        <v>Yes</v>
      </c>
      <c r="Y150" s="5516" t="str">
        <f>IF(ISNA(VLOOKUP($D150,'Mar 19'!$F:$F,1,0)),"No","Yes")</f>
        <v>Yes</v>
      </c>
      <c r="Z150" s="5515" t="str">
        <f>IF(ISNA(VLOOKUP($D150,'Mar 12'!$F:$F,1,0)),"No","Yes")</f>
        <v>Yes</v>
      </c>
      <c r="AA150" s="5514" t="str">
        <f>IF(ISNA(VLOOKUP($D150,'Mar 5'!$F:$F,1,0)),"No","Yes")</f>
        <v>Yes</v>
      </c>
      <c r="AB150" s="5513" t="str">
        <f>IF(ISNA(VLOOKUP($D150,'Feb 26'!$F:$F,1,0)),"No","Yes")</f>
        <v>Yes</v>
      </c>
      <c r="AC150" s="5512" t="str">
        <f>IF(ISNA(VLOOKUP($D150,'Feb 26'!$F:$F,1,0)),"No","Yes")</f>
        <v>Yes</v>
      </c>
      <c r="AD150" s="5511" t="str">
        <f>IF(ISNA(VLOOKUP($D150,'Feb 12'!$F:$F,1,0)),"No","Yes")</f>
        <v>Yes</v>
      </c>
      <c r="AE150" s="5510" t="str">
        <f>IF(ISNA(VLOOKUP($D150,'Feb 5'!$F:$F,1,0)),"No","Yes")</f>
        <v>Yes</v>
      </c>
      <c r="AF150" s="5509" t="str">
        <f>IF(ISNA(VLOOKUP($D150,'Jan 29'!$F:$F,1,0)),"No","Yes")</f>
        <v>Yes</v>
      </c>
      <c r="AG150" s="5508" t="str">
        <f>IF(ISNA(VLOOKUP(D150,'Jan 22'!F:F,1,0)),"No","Yes")</f>
        <v>Yes</v>
      </c>
    </row>
    <row r="151" spans="1:33" x14ac:dyDescent="0.25">
      <c r="A151" s="7153"/>
      <c r="B151" s="225" t="s">
        <v>1324</v>
      </c>
      <c r="C151" s="106" t="s">
        <v>5</v>
      </c>
      <c r="D151" s="117" t="s">
        <v>395</v>
      </c>
      <c r="E151" s="106" t="s">
        <v>396</v>
      </c>
      <c r="F151" s="106" t="s">
        <v>6</v>
      </c>
      <c r="G151" s="106" t="s">
        <v>1233</v>
      </c>
      <c r="H151" s="124" t="str">
        <f>IF(ISNA(VLOOKUP($D151,'Jul 16'!$F:$F,1,0)),"No","Yes")</f>
        <v>Yes</v>
      </c>
      <c r="I151" s="5557" t="str">
        <f>IF(ISNA(VLOOKUP($D151,'Jul 9'!$F:$F,1,0)),"No","Yes")</f>
        <v>Yes</v>
      </c>
      <c r="J151" s="5556" t="str">
        <f>IF(ISNA(VLOOKUP($D151,'Jul 2'!$F:$F,1,0)),"No","Yes")</f>
        <v>Yes</v>
      </c>
      <c r="K151" s="5555" t="str">
        <f>IF(ISNA(VLOOKUP($D151,'Jun 25'!$F:$F,1,0)),"No","Yes")</f>
        <v>Yes</v>
      </c>
      <c r="L151" s="5554" t="str">
        <f>IF(ISNA(VLOOKUP($D151,'Jun 18'!$F:$F,1,0)),"No","Yes")</f>
        <v>Yes</v>
      </c>
      <c r="M151" s="5553" t="str">
        <f>IF(ISNA(VLOOKUP($D151,'Jun 11'!$F:$F,1,0)),"No","Yes")</f>
        <v>No</v>
      </c>
      <c r="N151" s="5552" t="str">
        <f>IF(ISNA(VLOOKUP($D151,'Jun 4'!$F:$F,1,0)),"No","Yes")</f>
        <v>Yes</v>
      </c>
      <c r="O151" s="5551" t="str">
        <f>IF(ISNA(VLOOKUP($D151,'May 28'!$F:$F,1,0)),"No","Yes")</f>
        <v>Yes</v>
      </c>
      <c r="P151" s="5550" t="str">
        <f>IF(ISNA(VLOOKUP($D151,'May 21'!$F:$F,1,0)),"No","Yes")</f>
        <v>Yes</v>
      </c>
      <c r="Q151" s="5549" t="str">
        <f>IF(ISNA(VLOOKUP($D151,'May 14'!$F:$F,1,0)),"No","Yes")</f>
        <v>No</v>
      </c>
      <c r="R151" s="5548" t="str">
        <f>IF(ISNA(VLOOKUP($D151,'May 9'!$F:$F,1,0)),"No","Yes")</f>
        <v>No</v>
      </c>
      <c r="S151" s="5547" t="str">
        <f>IF(ISNA(VLOOKUP($D151,'May 2'!$F:$F,1,0)),"No","Yes")</f>
        <v>No</v>
      </c>
      <c r="T151" s="5546" t="str">
        <f>IF(ISNA(VLOOKUP($D151,'Apr 23'!$F:$F,1,0)),"No","Yes")</f>
        <v>No</v>
      </c>
      <c r="U151" s="5545" t="str">
        <f>IF(ISNA(VLOOKUP($D151,'Apr 16'!$F:$F,1,0)),"No","Yes")</f>
        <v>No</v>
      </c>
      <c r="V151" s="5544" t="str">
        <f>IF(ISNA(VLOOKUP($D151,'Apr 9'!$F:$F,1,0)),"No","Yes")</f>
        <v>No</v>
      </c>
      <c r="W151" s="5543" t="str">
        <f>IF(ISNA(VLOOKUP($D151,'Apr 2'!$F:$F,1,0)),"No","Yes")</f>
        <v>Yes</v>
      </c>
      <c r="X151" s="5542" t="str">
        <f>IF(ISNA(VLOOKUP($D151,'Mar 26'!$F:$F,1,0)),"No","Yes")</f>
        <v>Yes</v>
      </c>
      <c r="Y151" s="5541" t="str">
        <f>IF(ISNA(VLOOKUP($D151,'Mar 19'!$F:$F,1,0)),"No","Yes")</f>
        <v>Yes</v>
      </c>
      <c r="Z151" s="5540" t="str">
        <f>IF(ISNA(VLOOKUP($D151,'Mar 12'!$F:$F,1,0)),"No","Yes")</f>
        <v>Yes</v>
      </c>
      <c r="AA151" s="5539" t="str">
        <f>IF(ISNA(VLOOKUP($D151,'Mar 5'!$F:$F,1,0)),"No","Yes")</f>
        <v>Yes</v>
      </c>
      <c r="AB151" s="5538" t="str">
        <f>IF(ISNA(VLOOKUP($D151,'Feb 26'!$F:$F,1,0)),"No","Yes")</f>
        <v>Yes</v>
      </c>
      <c r="AC151" s="5537" t="str">
        <f>IF(ISNA(VLOOKUP($D151,'Feb 26'!$F:$F,1,0)),"No","Yes")</f>
        <v>Yes</v>
      </c>
      <c r="AD151" s="5536" t="str">
        <f>IF(ISNA(VLOOKUP($D151,'Feb 12'!$F:$F,1,0)),"No","Yes")</f>
        <v>Yes</v>
      </c>
      <c r="AE151" s="5535" t="str">
        <f>IF(ISNA(VLOOKUP($D151,'Feb 5'!$F:$F,1,0)),"No","Yes")</f>
        <v>Yes</v>
      </c>
      <c r="AF151" s="5534" t="str">
        <f>IF(ISNA(VLOOKUP($D151,'Jan 29'!$F:$F,1,0)),"No","Yes")</f>
        <v>Yes</v>
      </c>
      <c r="AG151" s="5533" t="str">
        <f>IF(ISNA(VLOOKUP(D151,'Jan 22'!F:F,1,0)),"No","Yes")</f>
        <v>Yes</v>
      </c>
    </row>
    <row r="152" spans="1:33" x14ac:dyDescent="0.25">
      <c r="A152" s="7153"/>
      <c r="B152" s="103" t="s">
        <v>1382</v>
      </c>
      <c r="C152" s="106"/>
      <c r="D152" s="116" t="s">
        <v>1443</v>
      </c>
      <c r="E152" s="116" t="s">
        <v>1449</v>
      </c>
      <c r="F152" s="106"/>
      <c r="G152" s="106"/>
      <c r="H152" s="124" t="str">
        <f>IF(ISNA(VLOOKUP($D152,'Jul 16'!$F:$F,1,0)),"No","Yes")</f>
        <v>No</v>
      </c>
      <c r="I152" s="5582" t="str">
        <f>IF(ISNA(VLOOKUP($D152,'Jul 9'!$F:$F,1,0)),"No","Yes")</f>
        <v>No</v>
      </c>
      <c r="J152" s="5581" t="str">
        <f>IF(ISNA(VLOOKUP($D152,'Jul 2'!$F:$F,1,0)),"No","Yes")</f>
        <v>No</v>
      </c>
      <c r="K152" s="5580" t="str">
        <f>IF(ISNA(VLOOKUP($D152,'Jun 25'!$F:$F,1,0)),"No","Yes")</f>
        <v>No</v>
      </c>
      <c r="L152" s="5579" t="str">
        <f>IF(ISNA(VLOOKUP($D152,'Jun 18'!$F:$F,1,0)),"No","Yes")</f>
        <v>No</v>
      </c>
      <c r="M152" s="5578" t="str">
        <f>IF(ISNA(VLOOKUP($D152,'Jun 11'!$F:$F,1,0)),"No","Yes")</f>
        <v>No</v>
      </c>
      <c r="N152" s="5577" t="str">
        <f>IF(ISNA(VLOOKUP($D152,'Jun 4'!$F:$F,1,0)),"No","Yes")</f>
        <v>No</v>
      </c>
      <c r="O152" s="5576" t="str">
        <f>IF(ISNA(VLOOKUP($D152,'May 28'!$F:$F,1,0)),"No","Yes")</f>
        <v>No</v>
      </c>
      <c r="P152" s="5575" t="str">
        <f>IF(ISNA(VLOOKUP($D152,'May 21'!$F:$F,1,0)),"No","Yes")</f>
        <v>No</v>
      </c>
      <c r="Q152" s="5574" t="str">
        <f>IF(ISNA(VLOOKUP($D152,'May 14'!$F:$F,1,0)),"No","Yes")</f>
        <v>No</v>
      </c>
      <c r="R152" s="5573" t="str">
        <f>IF(ISNA(VLOOKUP($D152,'May 9'!$F:$F,1,0)),"No","Yes")</f>
        <v>No</v>
      </c>
      <c r="S152" s="5572" t="str">
        <f>IF(ISNA(VLOOKUP($D152,'May 2'!$F:$F,1,0)),"No","Yes")</f>
        <v>No</v>
      </c>
      <c r="T152" s="5571" t="str">
        <f>IF(ISNA(VLOOKUP($D152,'Apr 23'!$F:$F,1,0)),"No","Yes")</f>
        <v>No</v>
      </c>
      <c r="U152" s="5570" t="str">
        <f>IF(ISNA(VLOOKUP($D152,'Apr 16'!$F:$F,1,0)),"No","Yes")</f>
        <v>No</v>
      </c>
      <c r="V152" s="5569" t="str">
        <f>IF(ISNA(VLOOKUP($D152,'Apr 9'!$F:$F,1,0)),"No","Yes")</f>
        <v>No</v>
      </c>
      <c r="W152" s="5568" t="str">
        <f>IF(ISNA(VLOOKUP($D152,'Apr 2'!$F:$F,1,0)),"No","Yes")</f>
        <v>No</v>
      </c>
      <c r="X152" s="5567" t="str">
        <f>IF(ISNA(VLOOKUP($D152,'Mar 26'!$F:$F,1,0)),"No","Yes")</f>
        <v>No</v>
      </c>
      <c r="Y152" s="5566" t="str">
        <f>IF(ISNA(VLOOKUP($D152,'Mar 19'!$F:$F,1,0)),"No","Yes")</f>
        <v>No</v>
      </c>
      <c r="Z152" s="5565" t="str">
        <f>IF(ISNA(VLOOKUP($D152,'Mar 12'!$F:$F,1,0)),"No","Yes")</f>
        <v>No</v>
      </c>
      <c r="AA152" s="5564" t="str">
        <f>IF(ISNA(VLOOKUP($D152,'Mar 5'!$F:$F,1,0)),"No","Yes")</f>
        <v>No</v>
      </c>
      <c r="AB152" s="5563" t="str">
        <f>IF(ISNA(VLOOKUP($D152,'Feb 26'!$F:$F,1,0)),"No","Yes")</f>
        <v>No</v>
      </c>
      <c r="AC152" s="5562" t="str">
        <f>IF(ISNA(VLOOKUP($D152,'Feb 26'!$F:$F,1,0)),"No","Yes")</f>
        <v>No</v>
      </c>
      <c r="AD152" s="5561" t="str">
        <f>IF(ISNA(VLOOKUP($D152,'Feb 12'!$F:$F,1,0)),"No","Yes")</f>
        <v>No</v>
      </c>
      <c r="AE152" s="5560" t="str">
        <f>IF(ISNA(VLOOKUP($D152,'Feb 5'!$F:$F,1,0)),"No","Yes")</f>
        <v>No</v>
      </c>
      <c r="AF152" s="5559" t="str">
        <f>IF(ISNA(VLOOKUP($D152,'Jan 29'!$F:$F,1,0)),"No","Yes")</f>
        <v>No</v>
      </c>
      <c r="AG152" s="5558" t="str">
        <f>IF(ISNA(VLOOKUP(D152,'Jan 22'!F:F,1,0)),"No","Yes")</f>
        <v>No</v>
      </c>
    </row>
    <row r="153" spans="1:33" x14ac:dyDescent="0.25">
      <c r="A153" s="7153"/>
      <c r="B153" s="236" t="s">
        <v>1293</v>
      </c>
      <c r="C153" s="170" t="s">
        <v>5</v>
      </c>
      <c r="D153" s="170" t="s">
        <v>469</v>
      </c>
      <c r="E153" s="170" t="s">
        <v>470</v>
      </c>
      <c r="F153" s="170" t="s">
        <v>6</v>
      </c>
      <c r="G153" s="170" t="s">
        <v>1257</v>
      </c>
      <c r="H153" s="124" t="str">
        <f>IF(ISNA(VLOOKUP($D153,'Jul 16'!$F:$F,1,0)),"No","Yes")</f>
        <v>No</v>
      </c>
      <c r="I153" s="5607" t="str">
        <f>IF(ISNA(VLOOKUP($D153,'Jul 9'!$F:$F,1,0)),"No","Yes")</f>
        <v>No</v>
      </c>
      <c r="J153" s="5606" t="str">
        <f>IF(ISNA(VLOOKUP($D153,'Jul 2'!$F:$F,1,0)),"No","Yes")</f>
        <v>No</v>
      </c>
      <c r="K153" s="5605" t="str">
        <f>IF(ISNA(VLOOKUP($D153,'Jun 25'!$F:$F,1,0)),"No","Yes")</f>
        <v>No</v>
      </c>
      <c r="L153" s="5604" t="str">
        <f>IF(ISNA(VLOOKUP($D153,'Jun 18'!$F:$F,1,0)),"No","Yes")</f>
        <v>Yes</v>
      </c>
      <c r="M153" s="5603" t="str">
        <f>IF(ISNA(VLOOKUP($D153,'Jun 11'!$F:$F,1,0)),"No","Yes")</f>
        <v>Yes</v>
      </c>
      <c r="N153" s="5602" t="str">
        <f>IF(ISNA(VLOOKUP($D153,'Jun 4'!$F:$F,1,0)),"No","Yes")</f>
        <v>Yes</v>
      </c>
      <c r="O153" s="5601" t="str">
        <f>IF(ISNA(VLOOKUP($D153,'May 28'!$F:$F,1,0)),"No","Yes")</f>
        <v>Yes</v>
      </c>
      <c r="P153" s="5600" t="str">
        <f>IF(ISNA(VLOOKUP($D153,'May 21'!$F:$F,1,0)),"No","Yes")</f>
        <v>No</v>
      </c>
      <c r="Q153" s="5599" t="str">
        <f>IF(ISNA(VLOOKUP($D153,'May 14'!$F:$F,1,0)),"No","Yes")</f>
        <v>No</v>
      </c>
      <c r="R153" s="5598" t="str">
        <f>IF(ISNA(VLOOKUP($D153,'May 9'!$F:$F,1,0)),"No","Yes")</f>
        <v>No</v>
      </c>
      <c r="S153" s="5597" t="str">
        <f>IF(ISNA(VLOOKUP($D153,'May 2'!$F:$F,1,0)),"No","Yes")</f>
        <v>No</v>
      </c>
      <c r="T153" s="5596" t="str">
        <f>IF(ISNA(VLOOKUP($D153,'Apr 23'!$F:$F,1,0)),"No","Yes")</f>
        <v>No</v>
      </c>
      <c r="U153" s="5595" t="str">
        <f>IF(ISNA(VLOOKUP($D153,'Apr 16'!$F:$F,1,0)),"No","Yes")</f>
        <v>No</v>
      </c>
      <c r="V153" s="5594" t="str">
        <f>IF(ISNA(VLOOKUP($D153,'Apr 9'!$F:$F,1,0)),"No","Yes")</f>
        <v>No</v>
      </c>
      <c r="W153" s="5593" t="str">
        <f>IF(ISNA(VLOOKUP($D153,'Apr 2'!$F:$F,1,0)),"No","Yes")</f>
        <v>Yes</v>
      </c>
      <c r="X153" s="5592" t="str">
        <f>IF(ISNA(VLOOKUP($D153,'Mar 26'!$F:$F,1,0)),"No","Yes")</f>
        <v>Yes</v>
      </c>
      <c r="Y153" s="5591" t="str">
        <f>IF(ISNA(VLOOKUP($D153,'Mar 19'!$F:$F,1,0)),"No","Yes")</f>
        <v>Yes</v>
      </c>
      <c r="Z153" s="5590" t="str">
        <f>IF(ISNA(VLOOKUP($D153,'Mar 12'!$F:$F,1,0)),"No","Yes")</f>
        <v>Yes</v>
      </c>
      <c r="AA153" s="5589" t="str">
        <f>IF(ISNA(VLOOKUP($D153,'Mar 5'!$F:$F,1,0)),"No","Yes")</f>
        <v>Yes</v>
      </c>
      <c r="AB153" s="5588" t="str">
        <f>IF(ISNA(VLOOKUP($D153,'Feb 26'!$F:$F,1,0)),"No","Yes")</f>
        <v>Yes</v>
      </c>
      <c r="AC153" s="5587" t="str">
        <f>IF(ISNA(VLOOKUP($D153,'Feb 26'!$F:$F,1,0)),"No","Yes")</f>
        <v>Yes</v>
      </c>
      <c r="AD153" s="5586" t="str">
        <f>IF(ISNA(VLOOKUP($D153,'Feb 12'!$F:$F,1,0)),"No","Yes")</f>
        <v>Yes</v>
      </c>
      <c r="AE153" s="5585" t="str">
        <f>IF(ISNA(VLOOKUP($D153,'Feb 5'!$F:$F,1,0)),"No","Yes")</f>
        <v>Yes</v>
      </c>
      <c r="AF153" s="5584" t="str">
        <f>IF(ISNA(VLOOKUP($D153,'Jan 29'!$F:$F,1,0)),"No","Yes")</f>
        <v>Yes</v>
      </c>
      <c r="AG153" s="5583" t="str">
        <f>IF(ISNA(VLOOKUP(D153,'Jan 22'!F:F,1,0)),"No","Yes")</f>
        <v>Yes</v>
      </c>
    </row>
    <row r="154" spans="1:33" x14ac:dyDescent="0.25">
      <c r="A154" s="7153"/>
      <c r="B154" s="103" t="s">
        <v>1383</v>
      </c>
      <c r="C154" s="106" t="s">
        <v>5</v>
      </c>
      <c r="D154" s="116" t="s">
        <v>805</v>
      </c>
      <c r="E154" s="116" t="s">
        <v>806</v>
      </c>
      <c r="F154" s="106" t="s">
        <v>6</v>
      </c>
      <c r="G154" s="106" t="s">
        <v>1136</v>
      </c>
      <c r="H154" s="124" t="str">
        <f>IF(ISNA(VLOOKUP($D154,'Jul 16'!$F:$F,1,0)),"No","Yes")</f>
        <v>Yes</v>
      </c>
      <c r="I154" s="5632" t="str">
        <f>IF(ISNA(VLOOKUP($D154,'Jul 9'!$F:$F,1,0)),"No","Yes")</f>
        <v>Yes</v>
      </c>
      <c r="J154" s="5631" t="str">
        <f>IF(ISNA(VLOOKUP($D154,'Jul 2'!$F:$F,1,0)),"No","Yes")</f>
        <v>Yes</v>
      </c>
      <c r="K154" s="5630" t="str">
        <f>IF(ISNA(VLOOKUP($D154,'Jun 25'!$F:$F,1,0)),"No","Yes")</f>
        <v>Yes</v>
      </c>
      <c r="L154" s="5629" t="str">
        <f>IF(ISNA(VLOOKUP($D154,'Jun 18'!$F:$F,1,0)),"No","Yes")</f>
        <v>Yes</v>
      </c>
      <c r="M154" s="5628" t="str">
        <f>IF(ISNA(VLOOKUP($D154,'Jun 11'!$F:$F,1,0)),"No","Yes")</f>
        <v>Yes</v>
      </c>
      <c r="N154" s="5627" t="str">
        <f>IF(ISNA(VLOOKUP($D154,'Jun 4'!$F:$F,1,0)),"No","Yes")</f>
        <v>Yes</v>
      </c>
      <c r="O154" s="5626" t="str">
        <f>IF(ISNA(VLOOKUP($D154,'May 28'!$F:$F,1,0)),"No","Yes")</f>
        <v>Yes</v>
      </c>
      <c r="P154" s="5625" t="str">
        <f>IF(ISNA(VLOOKUP($D154,'May 21'!$F:$F,1,0)),"No","Yes")</f>
        <v>Yes</v>
      </c>
      <c r="Q154" s="5624" t="str">
        <f>IF(ISNA(VLOOKUP($D154,'May 14'!$F:$F,1,0)),"No","Yes")</f>
        <v>Yes</v>
      </c>
      <c r="R154" s="5623" t="str">
        <f>IF(ISNA(VLOOKUP($D154,'May 9'!$F:$F,1,0)),"No","Yes")</f>
        <v>Yes</v>
      </c>
      <c r="S154" s="5622" t="str">
        <f>IF(ISNA(VLOOKUP($D154,'May 2'!$F:$F,1,0)),"No","Yes")</f>
        <v>Yes</v>
      </c>
      <c r="T154" s="5621" t="str">
        <f>IF(ISNA(VLOOKUP($D154,'Apr 23'!$F:$F,1,0)),"No","Yes")</f>
        <v>Yes</v>
      </c>
      <c r="U154" s="5620" t="str">
        <f>IF(ISNA(VLOOKUP($D154,'Apr 16'!$F:$F,1,0)),"No","Yes")</f>
        <v>Yes</v>
      </c>
      <c r="V154" s="5619" t="str">
        <f>IF(ISNA(VLOOKUP($D154,'Apr 9'!$F:$F,1,0)),"No","Yes")</f>
        <v>Yes</v>
      </c>
      <c r="W154" s="5618" t="str">
        <f>IF(ISNA(VLOOKUP($D154,'Apr 2'!$F:$F,1,0)),"No","Yes")</f>
        <v>Yes</v>
      </c>
      <c r="X154" s="5617" t="str">
        <f>IF(ISNA(VLOOKUP($D154,'Mar 26'!$F:$F,1,0)),"No","Yes")</f>
        <v>Yes</v>
      </c>
      <c r="Y154" s="5616" t="str">
        <f>IF(ISNA(VLOOKUP($D154,'Mar 19'!$F:$F,1,0)),"No","Yes")</f>
        <v>Yes</v>
      </c>
      <c r="Z154" s="5615" t="str">
        <f>IF(ISNA(VLOOKUP($D154,'Mar 12'!$F:$F,1,0)),"No","Yes")</f>
        <v>Yes</v>
      </c>
      <c r="AA154" s="5614" t="str">
        <f>IF(ISNA(VLOOKUP($D154,'Mar 5'!$F:$F,1,0)),"No","Yes")</f>
        <v>Yes</v>
      </c>
      <c r="AB154" s="5613" t="str">
        <f>IF(ISNA(VLOOKUP($D154,'Feb 26'!$F:$F,1,0)),"No","Yes")</f>
        <v>Yes</v>
      </c>
      <c r="AC154" s="5612" t="str">
        <f>IF(ISNA(VLOOKUP($D154,'Feb 26'!$F:$F,1,0)),"No","Yes")</f>
        <v>Yes</v>
      </c>
      <c r="AD154" s="5611" t="str">
        <f>IF(ISNA(VLOOKUP($D154,'Feb 12'!$F:$F,1,0)),"No","Yes")</f>
        <v>Yes</v>
      </c>
      <c r="AE154" s="5610" t="str">
        <f>IF(ISNA(VLOOKUP($D154,'Feb 5'!$F:$F,1,0)),"No","Yes")</f>
        <v>Yes</v>
      </c>
      <c r="AF154" s="5609" t="str">
        <f>IF(ISNA(VLOOKUP($D154,'Jan 29'!$F:$F,1,0)),"No","Yes")</f>
        <v>Yes</v>
      </c>
      <c r="AG154" s="5608" t="str">
        <f>IF(ISNA(VLOOKUP(D154,'Jan 22'!F:F,1,0)),"No","Yes")</f>
        <v>Yes</v>
      </c>
    </row>
    <row r="155" spans="1:33" x14ac:dyDescent="0.25">
      <c r="A155" s="7153"/>
      <c r="B155" s="103" t="s">
        <v>1384</v>
      </c>
      <c r="C155" s="106"/>
      <c r="D155" s="116" t="s">
        <v>1444</v>
      </c>
      <c r="E155" s="116" t="s">
        <v>1450</v>
      </c>
      <c r="F155" s="106"/>
      <c r="G155" s="106"/>
      <c r="H155" s="124" t="str">
        <f>IF(ISNA(VLOOKUP($D155,'Jul 16'!$F:$F,1,0)),"No","Yes")</f>
        <v>No</v>
      </c>
      <c r="I155" s="5657" t="str">
        <f>IF(ISNA(VLOOKUP($D155,'Jul 9'!$F:$F,1,0)),"No","Yes")</f>
        <v>No</v>
      </c>
      <c r="J155" s="5656" t="str">
        <f>IF(ISNA(VLOOKUP($D155,'Jul 2'!$F:$F,1,0)),"No","Yes")</f>
        <v>No</v>
      </c>
      <c r="K155" s="5655" t="str">
        <f>IF(ISNA(VLOOKUP($D155,'Jun 25'!$F:$F,1,0)),"No","Yes")</f>
        <v>No</v>
      </c>
      <c r="L155" s="5654" t="str">
        <f>IF(ISNA(VLOOKUP($D155,'Jun 18'!$F:$F,1,0)),"No","Yes")</f>
        <v>No</v>
      </c>
      <c r="M155" s="5653" t="str">
        <f>IF(ISNA(VLOOKUP($D155,'Jun 11'!$F:$F,1,0)),"No","Yes")</f>
        <v>No</v>
      </c>
      <c r="N155" s="5652" t="str">
        <f>IF(ISNA(VLOOKUP($D155,'Jun 4'!$F:$F,1,0)),"No","Yes")</f>
        <v>No</v>
      </c>
      <c r="O155" s="5651" t="str">
        <f>IF(ISNA(VLOOKUP($D155,'May 28'!$F:$F,1,0)),"No","Yes")</f>
        <v>No</v>
      </c>
      <c r="P155" s="5650" t="str">
        <f>IF(ISNA(VLOOKUP($D155,'May 21'!$F:$F,1,0)),"No","Yes")</f>
        <v>No</v>
      </c>
      <c r="Q155" s="5649" t="str">
        <f>IF(ISNA(VLOOKUP($D155,'May 14'!$F:$F,1,0)),"No","Yes")</f>
        <v>No</v>
      </c>
      <c r="R155" s="5648" t="str">
        <f>IF(ISNA(VLOOKUP($D155,'May 9'!$F:$F,1,0)),"No","Yes")</f>
        <v>No</v>
      </c>
      <c r="S155" s="5647" t="str">
        <f>IF(ISNA(VLOOKUP($D155,'May 2'!$F:$F,1,0)),"No","Yes")</f>
        <v>No</v>
      </c>
      <c r="T155" s="5646" t="str">
        <f>IF(ISNA(VLOOKUP($D155,'Apr 23'!$F:$F,1,0)),"No","Yes")</f>
        <v>No</v>
      </c>
      <c r="U155" s="5645" t="str">
        <f>IF(ISNA(VLOOKUP($D155,'Apr 16'!$F:$F,1,0)),"No","Yes")</f>
        <v>No</v>
      </c>
      <c r="V155" s="5644" t="str">
        <f>IF(ISNA(VLOOKUP($D155,'Apr 9'!$F:$F,1,0)),"No","Yes")</f>
        <v>No</v>
      </c>
      <c r="W155" s="5643" t="str">
        <f>IF(ISNA(VLOOKUP($D155,'Apr 2'!$F:$F,1,0)),"No","Yes")</f>
        <v>No</v>
      </c>
      <c r="X155" s="5642" t="str">
        <f>IF(ISNA(VLOOKUP($D155,'Mar 26'!$F:$F,1,0)),"No","Yes")</f>
        <v>No</v>
      </c>
      <c r="Y155" s="5641" t="str">
        <f>IF(ISNA(VLOOKUP($D155,'Mar 19'!$F:$F,1,0)),"No","Yes")</f>
        <v>No</v>
      </c>
      <c r="Z155" s="5640" t="str">
        <f>IF(ISNA(VLOOKUP($D155,'Mar 12'!$F:$F,1,0)),"No","Yes")</f>
        <v>No</v>
      </c>
      <c r="AA155" s="5639" t="str">
        <f>IF(ISNA(VLOOKUP($D155,'Mar 5'!$F:$F,1,0)),"No","Yes")</f>
        <v>No</v>
      </c>
      <c r="AB155" s="5638" t="str">
        <f>IF(ISNA(VLOOKUP($D155,'Feb 26'!$F:$F,1,0)),"No","Yes")</f>
        <v>No</v>
      </c>
      <c r="AC155" s="5637" t="str">
        <f>IF(ISNA(VLOOKUP($D155,'Feb 26'!$F:$F,1,0)),"No","Yes")</f>
        <v>No</v>
      </c>
      <c r="AD155" s="5636" t="str">
        <f>IF(ISNA(VLOOKUP($D155,'Feb 12'!$F:$F,1,0)),"No","Yes")</f>
        <v>No</v>
      </c>
      <c r="AE155" s="5635" t="str">
        <f>IF(ISNA(VLOOKUP($D155,'Feb 5'!$F:$F,1,0)),"No","Yes")</f>
        <v>No</v>
      </c>
      <c r="AF155" s="5634" t="str">
        <f>IF(ISNA(VLOOKUP($D155,'Jan 29'!$F:$F,1,0)),"No","Yes")</f>
        <v>No</v>
      </c>
      <c r="AG155" s="5633" t="str">
        <f>IF(ISNA(VLOOKUP(D155,'Jan 22'!F:F,1,0)),"No","Yes")</f>
        <v>No</v>
      </c>
    </row>
    <row r="156" spans="1:33" x14ac:dyDescent="0.25">
      <c r="A156" s="7153"/>
      <c r="B156" s="103" t="s">
        <v>1385</v>
      </c>
      <c r="C156" s="106"/>
      <c r="D156" s="116" t="s">
        <v>37</v>
      </c>
      <c r="E156" s="116" t="s">
        <v>38</v>
      </c>
      <c r="F156" s="106"/>
      <c r="G156" s="106"/>
      <c r="H156" s="124" t="str">
        <f>IF(ISNA(VLOOKUP($D156,'Jul 16'!$F:$F,1,0)),"No","Yes")</f>
        <v>No</v>
      </c>
      <c r="I156" s="5682" t="str">
        <f>IF(ISNA(VLOOKUP($D156,'Jul 9'!$F:$F,1,0)),"No","Yes")</f>
        <v>No</v>
      </c>
      <c r="J156" s="5681" t="str">
        <f>IF(ISNA(VLOOKUP($D156,'Jul 2'!$F:$F,1,0)),"No","Yes")</f>
        <v>No</v>
      </c>
      <c r="K156" s="5680" t="str">
        <f>IF(ISNA(VLOOKUP($D156,'Jun 25'!$F:$F,1,0)),"No","Yes")</f>
        <v>No</v>
      </c>
      <c r="L156" s="5679" t="str">
        <f>IF(ISNA(VLOOKUP($D156,'Jun 18'!$F:$F,1,0)),"No","Yes")</f>
        <v>No</v>
      </c>
      <c r="M156" s="5678" t="str">
        <f>IF(ISNA(VLOOKUP($D156,'Jun 11'!$F:$F,1,0)),"No","Yes")</f>
        <v>No</v>
      </c>
      <c r="N156" s="5677" t="str">
        <f>IF(ISNA(VLOOKUP($D156,'Jun 4'!$F:$F,1,0)),"No","Yes")</f>
        <v>No</v>
      </c>
      <c r="O156" s="5676" t="str">
        <f>IF(ISNA(VLOOKUP($D156,'May 28'!$F:$F,1,0)),"No","Yes")</f>
        <v>No</v>
      </c>
      <c r="P156" s="5675" t="str">
        <f>IF(ISNA(VLOOKUP($D156,'May 21'!$F:$F,1,0)),"No","Yes")</f>
        <v>No</v>
      </c>
      <c r="Q156" s="5674" t="str">
        <f>IF(ISNA(VLOOKUP($D156,'May 14'!$F:$F,1,0)),"No","Yes")</f>
        <v>No</v>
      </c>
      <c r="R156" s="5673" t="str">
        <f>IF(ISNA(VLOOKUP($D156,'May 9'!$F:$F,1,0)),"No","Yes")</f>
        <v>No</v>
      </c>
      <c r="S156" s="5672" t="str">
        <f>IF(ISNA(VLOOKUP($D156,'May 2'!$F:$F,1,0)),"No","Yes")</f>
        <v>No</v>
      </c>
      <c r="T156" s="5671" t="str">
        <f>IF(ISNA(VLOOKUP($D156,'Apr 23'!$F:$F,1,0)),"No","Yes")</f>
        <v>No</v>
      </c>
      <c r="U156" s="5670" t="str">
        <f>IF(ISNA(VLOOKUP($D156,'Apr 16'!$F:$F,1,0)),"No","Yes")</f>
        <v>No</v>
      </c>
      <c r="V156" s="5669" t="str">
        <f>IF(ISNA(VLOOKUP($D156,'Apr 9'!$F:$F,1,0)),"No","Yes")</f>
        <v>No</v>
      </c>
      <c r="W156" s="5668" t="str">
        <f>IF(ISNA(VLOOKUP($D156,'Apr 2'!$F:$F,1,0)),"No","Yes")</f>
        <v>No</v>
      </c>
      <c r="X156" s="5667" t="str">
        <f>IF(ISNA(VLOOKUP($D156,'Mar 26'!$F:$F,1,0)),"No","Yes")</f>
        <v>No</v>
      </c>
      <c r="Y156" s="5666" t="str">
        <f>IF(ISNA(VLOOKUP($D156,'Mar 19'!$F:$F,1,0)),"No","Yes")</f>
        <v>No</v>
      </c>
      <c r="Z156" s="5665" t="str">
        <f>IF(ISNA(VLOOKUP($D156,'Mar 12'!$F:$F,1,0)),"No","Yes")</f>
        <v>No</v>
      </c>
      <c r="AA156" s="5664" t="str">
        <f>IF(ISNA(VLOOKUP($D156,'Mar 5'!$F:$F,1,0)),"No","Yes")</f>
        <v>No</v>
      </c>
      <c r="AB156" s="5663" t="str">
        <f>IF(ISNA(VLOOKUP($D156,'Feb 26'!$F:$F,1,0)),"No","Yes")</f>
        <v>No</v>
      </c>
      <c r="AC156" s="5662" t="str">
        <f>IF(ISNA(VLOOKUP($D156,'Feb 26'!$F:$F,1,0)),"No","Yes")</f>
        <v>No</v>
      </c>
      <c r="AD156" s="5661" t="str">
        <f>IF(ISNA(VLOOKUP($D156,'Feb 12'!$F:$F,1,0)),"No","Yes")</f>
        <v>No</v>
      </c>
      <c r="AE156" s="5660" t="str">
        <f>IF(ISNA(VLOOKUP($D156,'Feb 5'!$F:$F,1,0)),"No","Yes")</f>
        <v>No</v>
      </c>
      <c r="AF156" s="5659" t="str">
        <f>IF(ISNA(VLOOKUP($D156,'Jan 29'!$F:$F,1,0)),"No","Yes")</f>
        <v>No</v>
      </c>
      <c r="AG156" s="5658" t="str">
        <f>IF(ISNA(VLOOKUP(D156,'Jan 22'!F:F,1,0)),"No","Yes")</f>
        <v>No</v>
      </c>
    </row>
    <row r="157" spans="1:33" x14ac:dyDescent="0.25">
      <c r="A157" s="7153"/>
      <c r="B157" s="103" t="s">
        <v>1386</v>
      </c>
      <c r="C157" s="106"/>
      <c r="D157" s="116" t="s">
        <v>85</v>
      </c>
      <c r="E157" s="116" t="s">
        <v>86</v>
      </c>
      <c r="F157" s="106"/>
      <c r="G157" s="106"/>
      <c r="H157" s="124" t="str">
        <f>IF(ISNA(VLOOKUP($D157,'Jul 16'!$F:$F,1,0)),"No","Yes")</f>
        <v>No</v>
      </c>
      <c r="I157" s="5707" t="str">
        <f>IF(ISNA(VLOOKUP($D157,'Jul 9'!$F:$F,1,0)),"No","Yes")</f>
        <v>No</v>
      </c>
      <c r="J157" s="5706" t="str">
        <f>IF(ISNA(VLOOKUP($D157,'Jul 2'!$F:$F,1,0)),"No","Yes")</f>
        <v>No</v>
      </c>
      <c r="K157" s="5705" t="str">
        <f>IF(ISNA(VLOOKUP($D157,'Jun 25'!$F:$F,1,0)),"No","Yes")</f>
        <v>No</v>
      </c>
      <c r="L157" s="5704" t="str">
        <f>IF(ISNA(VLOOKUP($D157,'Jun 18'!$F:$F,1,0)),"No","Yes")</f>
        <v>No</v>
      </c>
      <c r="M157" s="5703" t="str">
        <f>IF(ISNA(VLOOKUP($D157,'Jun 11'!$F:$F,1,0)),"No","Yes")</f>
        <v>No</v>
      </c>
      <c r="N157" s="5702" t="str">
        <f>IF(ISNA(VLOOKUP($D157,'Jun 4'!$F:$F,1,0)),"No","Yes")</f>
        <v>No</v>
      </c>
      <c r="O157" s="5701" t="str">
        <f>IF(ISNA(VLOOKUP($D157,'May 28'!$F:$F,1,0)),"No","Yes")</f>
        <v>No</v>
      </c>
      <c r="P157" s="5700" t="str">
        <f>IF(ISNA(VLOOKUP($D157,'May 21'!$F:$F,1,0)),"No","Yes")</f>
        <v>No</v>
      </c>
      <c r="Q157" s="5699" t="str">
        <f>IF(ISNA(VLOOKUP($D157,'May 14'!$F:$F,1,0)),"No","Yes")</f>
        <v>No</v>
      </c>
      <c r="R157" s="5698" t="str">
        <f>IF(ISNA(VLOOKUP($D157,'May 9'!$F:$F,1,0)),"No","Yes")</f>
        <v>No</v>
      </c>
      <c r="S157" s="5697" t="str">
        <f>IF(ISNA(VLOOKUP($D157,'May 2'!$F:$F,1,0)),"No","Yes")</f>
        <v>No</v>
      </c>
      <c r="T157" s="5696" t="str">
        <f>IF(ISNA(VLOOKUP($D157,'Apr 23'!$F:$F,1,0)),"No","Yes")</f>
        <v>No</v>
      </c>
      <c r="U157" s="5695" t="str">
        <f>IF(ISNA(VLOOKUP($D157,'Apr 16'!$F:$F,1,0)),"No","Yes")</f>
        <v>No</v>
      </c>
      <c r="V157" s="5694" t="str">
        <f>IF(ISNA(VLOOKUP($D157,'Apr 9'!$F:$F,1,0)),"No","Yes")</f>
        <v>No</v>
      </c>
      <c r="W157" s="5693" t="str">
        <f>IF(ISNA(VLOOKUP($D157,'Apr 2'!$F:$F,1,0)),"No","Yes")</f>
        <v>No</v>
      </c>
      <c r="X157" s="5692" t="str">
        <f>IF(ISNA(VLOOKUP($D157,'Mar 26'!$F:$F,1,0)),"No","Yes")</f>
        <v>No</v>
      </c>
      <c r="Y157" s="5691" t="str">
        <f>IF(ISNA(VLOOKUP($D157,'Mar 19'!$F:$F,1,0)),"No","Yes")</f>
        <v>No</v>
      </c>
      <c r="Z157" s="5690" t="str">
        <f>IF(ISNA(VLOOKUP($D157,'Mar 12'!$F:$F,1,0)),"No","Yes")</f>
        <v>No</v>
      </c>
      <c r="AA157" s="5689" t="str">
        <f>IF(ISNA(VLOOKUP($D157,'Mar 5'!$F:$F,1,0)),"No","Yes")</f>
        <v>No</v>
      </c>
      <c r="AB157" s="5688" t="str">
        <f>IF(ISNA(VLOOKUP($D157,'Feb 26'!$F:$F,1,0)),"No","Yes")</f>
        <v>No</v>
      </c>
      <c r="AC157" s="5687" t="str">
        <f>IF(ISNA(VLOOKUP($D157,'Feb 26'!$F:$F,1,0)),"No","Yes")</f>
        <v>No</v>
      </c>
      <c r="AD157" s="5686" t="str">
        <f>IF(ISNA(VLOOKUP($D157,'Feb 12'!$F:$F,1,0)),"No","Yes")</f>
        <v>No</v>
      </c>
      <c r="AE157" s="5685" t="str">
        <f>IF(ISNA(VLOOKUP($D157,'Feb 5'!$F:$F,1,0)),"No","Yes")</f>
        <v>No</v>
      </c>
      <c r="AF157" s="5684" t="str">
        <f>IF(ISNA(VLOOKUP($D157,'Jan 29'!$F:$F,1,0)),"No","Yes")</f>
        <v>No</v>
      </c>
      <c r="AG157" s="5683" t="str">
        <f>IF(ISNA(VLOOKUP(D157,'Jan 22'!F:F,1,0)),"No","Yes")</f>
        <v>No</v>
      </c>
    </row>
    <row r="158" spans="1:33" x14ac:dyDescent="0.25">
      <c r="A158" s="7153"/>
      <c r="B158" s="236" t="s">
        <v>1317</v>
      </c>
      <c r="C158" s="170" t="s">
        <v>5</v>
      </c>
      <c r="D158" s="170" t="s">
        <v>98</v>
      </c>
      <c r="E158" s="170" t="s">
        <v>99</v>
      </c>
      <c r="F158" s="170" t="s">
        <v>6</v>
      </c>
      <c r="G158" s="170" t="s">
        <v>960</v>
      </c>
      <c r="H158" s="124" t="str">
        <f>IF(ISNA(VLOOKUP($D158,'Jul 16'!$F:$F,1,0)),"No","Yes")</f>
        <v>No</v>
      </c>
      <c r="I158" s="5732" t="str">
        <f>IF(ISNA(VLOOKUP($D158,'Jul 9'!$F:$F,1,0)),"No","Yes")</f>
        <v>No</v>
      </c>
      <c r="J158" s="5731" t="str">
        <f>IF(ISNA(VLOOKUP($D158,'Jul 2'!$F:$F,1,0)),"No","Yes")</f>
        <v>No</v>
      </c>
      <c r="K158" s="5730" t="str">
        <f>IF(ISNA(VLOOKUP($D158,'Jun 25'!$F:$F,1,0)),"No","Yes")</f>
        <v>Yes</v>
      </c>
      <c r="L158" s="5729" t="str">
        <f>IF(ISNA(VLOOKUP($D158,'Jun 18'!$F:$F,1,0)),"No","Yes")</f>
        <v>No</v>
      </c>
      <c r="M158" s="5728" t="str">
        <f>IF(ISNA(VLOOKUP($D158,'Jun 11'!$F:$F,1,0)),"No","Yes")</f>
        <v>No</v>
      </c>
      <c r="N158" s="5727" t="str">
        <f>IF(ISNA(VLOOKUP($D158,'Jun 4'!$F:$F,1,0)),"No","Yes")</f>
        <v>Yes</v>
      </c>
      <c r="O158" s="5726" t="str">
        <f>IF(ISNA(VLOOKUP($D158,'May 28'!$F:$F,1,0)),"No","Yes")</f>
        <v>Yes</v>
      </c>
      <c r="P158" s="5725" t="str">
        <f>IF(ISNA(VLOOKUP($D158,'May 21'!$F:$F,1,0)),"No","Yes")</f>
        <v>No</v>
      </c>
      <c r="Q158" s="5724" t="str">
        <f>IF(ISNA(VLOOKUP($D158,'May 14'!$F:$F,1,0)),"No","Yes")</f>
        <v>No</v>
      </c>
      <c r="R158" s="5723" t="str">
        <f>IF(ISNA(VLOOKUP($D158,'May 9'!$F:$F,1,0)),"No","Yes")</f>
        <v>No</v>
      </c>
      <c r="S158" s="5722" t="str">
        <f>IF(ISNA(VLOOKUP($D158,'May 2'!$F:$F,1,0)),"No","Yes")</f>
        <v>No</v>
      </c>
      <c r="T158" s="5721" t="str">
        <f>IF(ISNA(VLOOKUP($D158,'Apr 23'!$F:$F,1,0)),"No","Yes")</f>
        <v>No</v>
      </c>
      <c r="U158" s="5720" t="str">
        <f>IF(ISNA(VLOOKUP($D158,'Apr 16'!$F:$F,1,0)),"No","Yes")</f>
        <v>No</v>
      </c>
      <c r="V158" s="5719" t="str">
        <f>IF(ISNA(VLOOKUP($D158,'Apr 9'!$F:$F,1,0)),"No","Yes")</f>
        <v>No</v>
      </c>
      <c r="W158" s="5718" t="str">
        <f>IF(ISNA(VLOOKUP($D158,'Apr 2'!$F:$F,1,0)),"No","Yes")</f>
        <v>No</v>
      </c>
      <c r="X158" s="5717" t="str">
        <f>IF(ISNA(VLOOKUP($D158,'Mar 26'!$F:$F,1,0)),"No","Yes")</f>
        <v>No</v>
      </c>
      <c r="Y158" s="5716" t="str">
        <f>IF(ISNA(VLOOKUP($D158,'Mar 19'!$F:$F,1,0)),"No","Yes")</f>
        <v>No</v>
      </c>
      <c r="Z158" s="5715" t="str">
        <f>IF(ISNA(VLOOKUP($D158,'Mar 12'!$F:$F,1,0)),"No","Yes")</f>
        <v>No</v>
      </c>
      <c r="AA158" s="5714" t="str">
        <f>IF(ISNA(VLOOKUP($D158,'Mar 5'!$F:$F,1,0)),"No","Yes")</f>
        <v>No</v>
      </c>
      <c r="AB158" s="5713" t="str">
        <f>IF(ISNA(VLOOKUP($D158,'Feb 26'!$F:$F,1,0)),"No","Yes")</f>
        <v>No</v>
      </c>
      <c r="AC158" s="5712" t="str">
        <f>IF(ISNA(VLOOKUP($D158,'Feb 26'!$F:$F,1,0)),"No","Yes")</f>
        <v>No</v>
      </c>
      <c r="AD158" s="5711" t="str">
        <f>IF(ISNA(VLOOKUP($D158,'Feb 12'!$F:$F,1,0)),"No","Yes")</f>
        <v>No</v>
      </c>
      <c r="AE158" s="5710" t="str">
        <f>IF(ISNA(VLOOKUP($D158,'Feb 5'!$F:$F,1,0)),"No","Yes")</f>
        <v>No</v>
      </c>
      <c r="AF158" s="5709" t="str">
        <f>IF(ISNA(VLOOKUP($D158,'Jan 29'!$F:$F,1,0)),"No","Yes")</f>
        <v>No</v>
      </c>
      <c r="AG158" s="5708" t="str">
        <f>IF(ISNA(VLOOKUP(D158,'Jan 22'!F:F,1,0)),"No","Yes")</f>
        <v>No</v>
      </c>
    </row>
    <row r="159" spans="1:33" x14ac:dyDescent="0.25">
      <c r="A159" s="7153"/>
      <c r="B159" s="103" t="s">
        <v>1387</v>
      </c>
      <c r="C159" s="106"/>
      <c r="D159" s="116" t="s">
        <v>450</v>
      </c>
      <c r="E159" s="116" t="s">
        <v>451</v>
      </c>
      <c r="F159" s="106"/>
      <c r="G159" s="106"/>
      <c r="H159" s="124" t="str">
        <f>IF(ISNA(VLOOKUP($D159,'Jul 16'!$F:$F,1,0)),"No","Yes")</f>
        <v>No</v>
      </c>
      <c r="I159" s="5757" t="str">
        <f>IF(ISNA(VLOOKUP($D159,'Jul 9'!$F:$F,1,0)),"No","Yes")</f>
        <v>No</v>
      </c>
      <c r="J159" s="5756" t="str">
        <f>IF(ISNA(VLOOKUP($D159,'Jul 2'!$F:$F,1,0)),"No","Yes")</f>
        <v>No</v>
      </c>
      <c r="K159" s="5755" t="str">
        <f>IF(ISNA(VLOOKUP($D159,'Jun 25'!$F:$F,1,0)),"No","Yes")</f>
        <v>No</v>
      </c>
      <c r="L159" s="5754" t="str">
        <f>IF(ISNA(VLOOKUP($D159,'Jun 18'!$F:$F,1,0)),"No","Yes")</f>
        <v>No</v>
      </c>
      <c r="M159" s="5753" t="str">
        <f>IF(ISNA(VLOOKUP($D159,'Jun 11'!$F:$F,1,0)),"No","Yes")</f>
        <v>No</v>
      </c>
      <c r="N159" s="5752" t="str">
        <f>IF(ISNA(VLOOKUP($D159,'Jun 4'!$F:$F,1,0)),"No","Yes")</f>
        <v>No</v>
      </c>
      <c r="O159" s="5751" t="str">
        <f>IF(ISNA(VLOOKUP($D159,'May 28'!$F:$F,1,0)),"No","Yes")</f>
        <v>No</v>
      </c>
      <c r="P159" s="5750" t="str">
        <f>IF(ISNA(VLOOKUP($D159,'May 21'!$F:$F,1,0)),"No","Yes")</f>
        <v>No</v>
      </c>
      <c r="Q159" s="5749" t="str">
        <f>IF(ISNA(VLOOKUP($D159,'May 14'!$F:$F,1,0)),"No","Yes")</f>
        <v>No</v>
      </c>
      <c r="R159" s="5748" t="str">
        <f>IF(ISNA(VLOOKUP($D159,'May 9'!$F:$F,1,0)),"No","Yes")</f>
        <v>No</v>
      </c>
      <c r="S159" s="5747" t="str">
        <f>IF(ISNA(VLOOKUP($D159,'May 2'!$F:$F,1,0)),"No","Yes")</f>
        <v>No</v>
      </c>
      <c r="T159" s="5746" t="str">
        <f>IF(ISNA(VLOOKUP($D159,'Apr 23'!$F:$F,1,0)),"No","Yes")</f>
        <v>No</v>
      </c>
      <c r="U159" s="5745" t="str">
        <f>IF(ISNA(VLOOKUP($D159,'Apr 16'!$F:$F,1,0)),"No","Yes")</f>
        <v>No</v>
      </c>
      <c r="V159" s="5744" t="str">
        <f>IF(ISNA(VLOOKUP($D159,'Apr 9'!$F:$F,1,0)),"No","Yes")</f>
        <v>No</v>
      </c>
      <c r="W159" s="5743" t="str">
        <f>IF(ISNA(VLOOKUP($D159,'Apr 2'!$F:$F,1,0)),"No","Yes")</f>
        <v>No</v>
      </c>
      <c r="X159" s="5742" t="str">
        <f>IF(ISNA(VLOOKUP($D159,'Mar 26'!$F:$F,1,0)),"No","Yes")</f>
        <v>No</v>
      </c>
      <c r="Y159" s="5741" t="str">
        <f>IF(ISNA(VLOOKUP($D159,'Mar 19'!$F:$F,1,0)),"No","Yes")</f>
        <v>No</v>
      </c>
      <c r="Z159" s="5740" t="str">
        <f>IF(ISNA(VLOOKUP($D159,'Mar 12'!$F:$F,1,0)),"No","Yes")</f>
        <v>No</v>
      </c>
      <c r="AA159" s="5739" t="str">
        <f>IF(ISNA(VLOOKUP($D159,'Mar 5'!$F:$F,1,0)),"No","Yes")</f>
        <v>No</v>
      </c>
      <c r="AB159" s="5738" t="str">
        <f>IF(ISNA(VLOOKUP($D159,'Feb 26'!$F:$F,1,0)),"No","Yes")</f>
        <v>No</v>
      </c>
      <c r="AC159" s="5737" t="str">
        <f>IF(ISNA(VLOOKUP($D159,'Feb 26'!$F:$F,1,0)),"No","Yes")</f>
        <v>No</v>
      </c>
      <c r="AD159" s="5736" t="str">
        <f>IF(ISNA(VLOOKUP($D159,'Feb 12'!$F:$F,1,0)),"No","Yes")</f>
        <v>No</v>
      </c>
      <c r="AE159" s="5735" t="str">
        <f>IF(ISNA(VLOOKUP($D159,'Feb 5'!$F:$F,1,0)),"No","Yes")</f>
        <v>No</v>
      </c>
      <c r="AF159" s="5734" t="str">
        <f>IF(ISNA(VLOOKUP($D159,'Jan 29'!$F:$F,1,0)),"No","Yes")</f>
        <v>No</v>
      </c>
      <c r="AG159" s="5733" t="str">
        <f>IF(ISNA(VLOOKUP(D159,'Jan 22'!F:F,1,0)),"No","Yes")</f>
        <v>No</v>
      </c>
    </row>
    <row r="160" spans="1:33" x14ac:dyDescent="0.25">
      <c r="A160" s="7153"/>
      <c r="B160" s="103" t="s">
        <v>1388</v>
      </c>
      <c r="C160" s="106"/>
      <c r="D160" s="116" t="s">
        <v>1445</v>
      </c>
      <c r="E160" s="116" t="s">
        <v>1451</v>
      </c>
      <c r="F160" s="106"/>
      <c r="G160" s="106"/>
      <c r="H160" s="124" t="str">
        <f>IF(ISNA(VLOOKUP($D160,'Jul 16'!$F:$F,1,0)),"No","Yes")</f>
        <v>No</v>
      </c>
      <c r="I160" s="5782" t="str">
        <f>IF(ISNA(VLOOKUP($D160,'Jul 9'!$F:$F,1,0)),"No","Yes")</f>
        <v>No</v>
      </c>
      <c r="J160" s="5781" t="str">
        <f>IF(ISNA(VLOOKUP($D160,'Jul 2'!$F:$F,1,0)),"No","Yes")</f>
        <v>No</v>
      </c>
      <c r="K160" s="5780" t="str">
        <f>IF(ISNA(VLOOKUP($D160,'Jun 25'!$F:$F,1,0)),"No","Yes")</f>
        <v>No</v>
      </c>
      <c r="L160" s="5779" t="str">
        <f>IF(ISNA(VLOOKUP($D160,'Jun 18'!$F:$F,1,0)),"No","Yes")</f>
        <v>No</v>
      </c>
      <c r="M160" s="5778" t="str">
        <f>IF(ISNA(VLOOKUP($D160,'Jun 11'!$F:$F,1,0)),"No","Yes")</f>
        <v>No</v>
      </c>
      <c r="N160" s="5777" t="str">
        <f>IF(ISNA(VLOOKUP($D160,'Jun 4'!$F:$F,1,0)),"No","Yes")</f>
        <v>No</v>
      </c>
      <c r="O160" s="5776" t="str">
        <f>IF(ISNA(VLOOKUP($D160,'May 28'!$F:$F,1,0)),"No","Yes")</f>
        <v>No</v>
      </c>
      <c r="P160" s="5775" t="str">
        <f>IF(ISNA(VLOOKUP($D160,'May 21'!$F:$F,1,0)),"No","Yes")</f>
        <v>No</v>
      </c>
      <c r="Q160" s="5774" t="str">
        <f>IF(ISNA(VLOOKUP($D160,'May 14'!$F:$F,1,0)),"No","Yes")</f>
        <v>No</v>
      </c>
      <c r="R160" s="5773" t="str">
        <f>IF(ISNA(VLOOKUP($D160,'May 9'!$F:$F,1,0)),"No","Yes")</f>
        <v>No</v>
      </c>
      <c r="S160" s="5772" t="str">
        <f>IF(ISNA(VLOOKUP($D160,'May 2'!$F:$F,1,0)),"No","Yes")</f>
        <v>No</v>
      </c>
      <c r="T160" s="5771" t="str">
        <f>IF(ISNA(VLOOKUP($D160,'Apr 23'!$F:$F,1,0)),"No","Yes")</f>
        <v>No</v>
      </c>
      <c r="U160" s="5770" t="str">
        <f>IF(ISNA(VLOOKUP($D160,'Apr 16'!$F:$F,1,0)),"No","Yes")</f>
        <v>No</v>
      </c>
      <c r="V160" s="5769" t="str">
        <f>IF(ISNA(VLOOKUP($D160,'Apr 9'!$F:$F,1,0)),"No","Yes")</f>
        <v>No</v>
      </c>
      <c r="W160" s="5768" t="str">
        <f>IF(ISNA(VLOOKUP($D160,'Apr 2'!$F:$F,1,0)),"No","Yes")</f>
        <v>No</v>
      </c>
      <c r="X160" s="5767" t="str">
        <f>IF(ISNA(VLOOKUP($D160,'Mar 26'!$F:$F,1,0)),"No","Yes")</f>
        <v>No</v>
      </c>
      <c r="Y160" s="5766" t="str">
        <f>IF(ISNA(VLOOKUP($D160,'Mar 19'!$F:$F,1,0)),"No","Yes")</f>
        <v>No</v>
      </c>
      <c r="Z160" s="5765" t="str">
        <f>IF(ISNA(VLOOKUP($D160,'Mar 12'!$F:$F,1,0)),"No","Yes")</f>
        <v>No</v>
      </c>
      <c r="AA160" s="5764" t="str">
        <f>IF(ISNA(VLOOKUP($D160,'Mar 5'!$F:$F,1,0)),"No","Yes")</f>
        <v>No</v>
      </c>
      <c r="AB160" s="5763" t="str">
        <f>IF(ISNA(VLOOKUP($D160,'Feb 26'!$F:$F,1,0)),"No","Yes")</f>
        <v>No</v>
      </c>
      <c r="AC160" s="5762" t="str">
        <f>IF(ISNA(VLOOKUP($D160,'Feb 26'!$F:$F,1,0)),"No","Yes")</f>
        <v>No</v>
      </c>
      <c r="AD160" s="5761" t="str">
        <f>IF(ISNA(VLOOKUP($D160,'Feb 12'!$F:$F,1,0)),"No","Yes")</f>
        <v>No</v>
      </c>
      <c r="AE160" s="5760" t="str">
        <f>IF(ISNA(VLOOKUP($D160,'Feb 5'!$F:$F,1,0)),"No","Yes")</f>
        <v>No</v>
      </c>
      <c r="AF160" s="5759" t="str">
        <f>IF(ISNA(VLOOKUP($D160,'Jan 29'!$F:$F,1,0)),"No","Yes")</f>
        <v>No</v>
      </c>
      <c r="AG160" s="5758" t="str">
        <f>IF(ISNA(VLOOKUP(D160,'Jan 22'!F:F,1,0)),"No","Yes")</f>
        <v>No</v>
      </c>
    </row>
    <row r="161" spans="1:33" x14ac:dyDescent="0.25">
      <c r="A161" s="7153"/>
      <c r="B161" s="225" t="s">
        <v>1389</v>
      </c>
      <c r="C161" s="170" t="s">
        <v>5</v>
      </c>
      <c r="D161" s="116" t="s">
        <v>1446</v>
      </c>
      <c r="E161" s="116" t="s">
        <v>1452</v>
      </c>
      <c r="F161" s="106"/>
      <c r="G161" s="170" t="s">
        <v>788</v>
      </c>
      <c r="H161" s="124" t="str">
        <f>IF(ISNA(VLOOKUP($D161,'Jul 16'!$F:$F,1,0)),"No","Yes")</f>
        <v>No</v>
      </c>
      <c r="I161" s="5807" t="str">
        <f>IF(ISNA(VLOOKUP($D161,'Jul 9'!$F:$F,1,0)),"No","Yes")</f>
        <v>Yes</v>
      </c>
      <c r="J161" s="5806" t="str">
        <f>IF(ISNA(VLOOKUP($D161,'Jul 2'!$F:$F,1,0)),"No","Yes")</f>
        <v>Yes</v>
      </c>
      <c r="K161" s="5805" t="str">
        <f>IF(ISNA(VLOOKUP($D161,'Jun 25'!$F:$F,1,0)),"No","Yes")</f>
        <v>Yes</v>
      </c>
      <c r="L161" s="5804" t="str">
        <f>IF(ISNA(VLOOKUP($D161,'Jun 18'!$F:$F,1,0)),"No","Yes")</f>
        <v>Yes</v>
      </c>
      <c r="M161" s="5803" t="str">
        <f>IF(ISNA(VLOOKUP($D161,'Jun 11'!$F:$F,1,0)),"No","Yes")</f>
        <v>Yes</v>
      </c>
      <c r="N161" s="5802" t="str">
        <f>IF(ISNA(VLOOKUP($D161,'Jun 4'!$F:$F,1,0)),"No","Yes")</f>
        <v>No</v>
      </c>
      <c r="O161" s="5801" t="str">
        <f>IF(ISNA(VLOOKUP($D161,'May 28'!$F:$F,1,0)),"No","Yes")</f>
        <v>No</v>
      </c>
      <c r="P161" s="5800" t="str">
        <f>IF(ISNA(VLOOKUP($D161,'May 21'!$F:$F,1,0)),"No","Yes")</f>
        <v>No</v>
      </c>
      <c r="Q161" s="5799" t="str">
        <f>IF(ISNA(VLOOKUP($D161,'May 14'!$F:$F,1,0)),"No","Yes")</f>
        <v>No</v>
      </c>
      <c r="R161" s="5798" t="str">
        <f>IF(ISNA(VLOOKUP($D161,'May 9'!$F:$F,1,0)),"No","Yes")</f>
        <v>No</v>
      </c>
      <c r="S161" s="5797" t="str">
        <f>IF(ISNA(VLOOKUP($D161,'May 2'!$F:$F,1,0)),"No","Yes")</f>
        <v>No</v>
      </c>
      <c r="T161" s="5796" t="str">
        <f>IF(ISNA(VLOOKUP($D161,'Apr 23'!$F:$F,1,0)),"No","Yes")</f>
        <v>No</v>
      </c>
      <c r="U161" s="5795" t="str">
        <f>IF(ISNA(VLOOKUP($D161,'Apr 16'!$F:$F,1,0)),"No","Yes")</f>
        <v>No</v>
      </c>
      <c r="V161" s="5794" t="str">
        <f>IF(ISNA(VLOOKUP($D161,'Apr 9'!$F:$F,1,0)),"No","Yes")</f>
        <v>No</v>
      </c>
      <c r="W161" s="5793" t="str">
        <f>IF(ISNA(VLOOKUP($D161,'Apr 2'!$F:$F,1,0)),"No","Yes")</f>
        <v>No</v>
      </c>
      <c r="X161" s="5792" t="str">
        <f>IF(ISNA(VLOOKUP($D161,'Mar 26'!$F:$F,1,0)),"No","Yes")</f>
        <v>No</v>
      </c>
      <c r="Y161" s="5791" t="str">
        <f>IF(ISNA(VLOOKUP($D161,'Mar 19'!$F:$F,1,0)),"No","Yes")</f>
        <v>No</v>
      </c>
      <c r="Z161" s="5790" t="str">
        <f>IF(ISNA(VLOOKUP($D161,'Mar 12'!$F:$F,1,0)),"No","Yes")</f>
        <v>No</v>
      </c>
      <c r="AA161" s="5789" t="str">
        <f>IF(ISNA(VLOOKUP($D161,'Mar 5'!$F:$F,1,0)),"No","Yes")</f>
        <v>No</v>
      </c>
      <c r="AB161" s="5788" t="str">
        <f>IF(ISNA(VLOOKUP($D161,'Feb 26'!$F:$F,1,0)),"No","Yes")</f>
        <v>No</v>
      </c>
      <c r="AC161" s="5787" t="str">
        <f>IF(ISNA(VLOOKUP($D161,'Feb 26'!$F:$F,1,0)),"No","Yes")</f>
        <v>No</v>
      </c>
      <c r="AD161" s="5786" t="str">
        <f>IF(ISNA(VLOOKUP($D161,'Feb 12'!$F:$F,1,0)),"No","Yes")</f>
        <v>No</v>
      </c>
      <c r="AE161" s="5785" t="str">
        <f>IF(ISNA(VLOOKUP($D161,'Feb 5'!$F:$F,1,0)),"No","Yes")</f>
        <v>No</v>
      </c>
      <c r="AF161" s="5784" t="str">
        <f>IF(ISNA(VLOOKUP($D161,'Jan 29'!$F:$F,1,0)),"No","Yes")</f>
        <v>No</v>
      </c>
      <c r="AG161" s="5783" t="str">
        <f>IF(ISNA(VLOOKUP(D161,'Jan 22'!F:F,1,0)),"No","Yes")</f>
        <v>No</v>
      </c>
    </row>
    <row r="162" spans="1:33" x14ac:dyDescent="0.25">
      <c r="A162" s="7153"/>
      <c r="B162" s="169" t="s">
        <v>1390</v>
      </c>
      <c r="C162" s="106" t="s">
        <v>5</v>
      </c>
      <c r="D162" s="116" t="s">
        <v>107</v>
      </c>
      <c r="E162" s="116" t="s">
        <v>108</v>
      </c>
      <c r="F162" s="170" t="s">
        <v>6</v>
      </c>
      <c r="G162" s="170" t="s">
        <v>960</v>
      </c>
      <c r="H162" s="124" t="str">
        <f>IF(ISNA(VLOOKUP($D162,'Jul 16'!$F:$F,1,0)),"No","Yes")</f>
        <v>Yes</v>
      </c>
      <c r="I162" s="5832" t="str">
        <f>IF(ISNA(VLOOKUP($D162,'Jul 9'!$F:$F,1,0)),"No","Yes")</f>
        <v>No</v>
      </c>
      <c r="J162" s="5831" t="str">
        <f>IF(ISNA(VLOOKUP($D162,'Jul 2'!$F:$F,1,0)),"No","Yes")</f>
        <v>Yes</v>
      </c>
      <c r="K162" s="5830" t="str">
        <f>IF(ISNA(VLOOKUP($D162,'Jun 25'!$F:$F,1,0)),"No","Yes")</f>
        <v>Yes</v>
      </c>
      <c r="L162" s="5829" t="str">
        <f>IF(ISNA(VLOOKUP($D162,'Jun 18'!$F:$F,1,0)),"No","Yes")</f>
        <v>No</v>
      </c>
      <c r="M162" s="5828" t="str">
        <f>IF(ISNA(VLOOKUP($D162,'Jun 11'!$F:$F,1,0)),"No","Yes")</f>
        <v>Yes</v>
      </c>
      <c r="N162" s="5827" t="str">
        <f>IF(ISNA(VLOOKUP($D162,'Jun 4'!$F:$F,1,0)),"No","Yes")</f>
        <v>Yes</v>
      </c>
      <c r="O162" s="5826" t="str">
        <f>IF(ISNA(VLOOKUP($D162,'May 28'!$F:$F,1,0)),"No","Yes")</f>
        <v>No</v>
      </c>
      <c r="P162" s="5825" t="str">
        <f>IF(ISNA(VLOOKUP($D162,'May 21'!$F:$F,1,0)),"No","Yes")</f>
        <v>No</v>
      </c>
      <c r="Q162" s="5824" t="str">
        <f>IF(ISNA(VLOOKUP($D162,'May 14'!$F:$F,1,0)),"No","Yes")</f>
        <v>No</v>
      </c>
      <c r="R162" s="5823" t="str">
        <f>IF(ISNA(VLOOKUP($D162,'May 9'!$F:$F,1,0)),"No","Yes")</f>
        <v>No</v>
      </c>
      <c r="S162" s="5822" t="str">
        <f>IF(ISNA(VLOOKUP($D162,'May 2'!$F:$F,1,0)),"No","Yes")</f>
        <v>No</v>
      </c>
      <c r="T162" s="5821" t="str">
        <f>IF(ISNA(VLOOKUP($D162,'Apr 23'!$F:$F,1,0)),"No","Yes")</f>
        <v>No</v>
      </c>
      <c r="U162" s="5820" t="str">
        <f>IF(ISNA(VLOOKUP($D162,'Apr 16'!$F:$F,1,0)),"No","Yes")</f>
        <v>No</v>
      </c>
      <c r="V162" s="5819" t="str">
        <f>IF(ISNA(VLOOKUP($D162,'Apr 9'!$F:$F,1,0)),"No","Yes")</f>
        <v>No</v>
      </c>
      <c r="W162" s="5818" t="str">
        <f>IF(ISNA(VLOOKUP($D162,'Apr 2'!$F:$F,1,0)),"No","Yes")</f>
        <v>No</v>
      </c>
      <c r="X162" s="5817" t="str">
        <f>IF(ISNA(VLOOKUP($D162,'Mar 26'!$F:$F,1,0)),"No","Yes")</f>
        <v>No</v>
      </c>
      <c r="Y162" s="5816" t="str">
        <f>IF(ISNA(VLOOKUP($D162,'Mar 19'!$F:$F,1,0)),"No","Yes")</f>
        <v>No</v>
      </c>
      <c r="Z162" s="5815" t="str">
        <f>IF(ISNA(VLOOKUP($D162,'Mar 12'!$F:$F,1,0)),"No","Yes")</f>
        <v>No</v>
      </c>
      <c r="AA162" s="5814" t="str">
        <f>IF(ISNA(VLOOKUP($D162,'Mar 5'!$F:$F,1,0)),"No","Yes")</f>
        <v>No</v>
      </c>
      <c r="AB162" s="5813" t="str">
        <f>IF(ISNA(VLOOKUP($D162,'Feb 26'!$F:$F,1,0)),"No","Yes")</f>
        <v>No</v>
      </c>
      <c r="AC162" s="5812" t="str">
        <f>IF(ISNA(VLOOKUP($D162,'Feb 26'!$F:$F,1,0)),"No","Yes")</f>
        <v>No</v>
      </c>
      <c r="AD162" s="5811" t="str">
        <f>IF(ISNA(VLOOKUP($D162,'Feb 12'!$F:$F,1,0)),"No","Yes")</f>
        <v>No</v>
      </c>
      <c r="AE162" s="5810" t="str">
        <f>IF(ISNA(VLOOKUP($D162,'Feb 5'!$F:$F,1,0)),"No","Yes")</f>
        <v>No</v>
      </c>
      <c r="AF162" s="5809" t="str">
        <f>IF(ISNA(VLOOKUP($D162,'Jan 29'!$F:$F,1,0)),"No","Yes")</f>
        <v>No</v>
      </c>
      <c r="AG162" s="5808" t="str">
        <f>IF(ISNA(VLOOKUP(D162,'Jan 22'!F:F,1,0)),"No","Yes")</f>
        <v>No</v>
      </c>
    </row>
    <row r="163" spans="1:33" x14ac:dyDescent="0.25">
      <c r="A163" s="7153"/>
      <c r="B163" s="103" t="s">
        <v>1391</v>
      </c>
      <c r="C163" s="106"/>
      <c r="D163" s="116" t="s">
        <v>82</v>
      </c>
      <c r="E163" s="116" t="s">
        <v>83</v>
      </c>
      <c r="F163" s="170"/>
      <c r="G163" s="106"/>
      <c r="H163" s="124" t="str">
        <f>IF(ISNA(VLOOKUP($D163,'Jul 16'!$F:$F,1,0)),"No","Yes")</f>
        <v>No</v>
      </c>
      <c r="I163" s="5857" t="str">
        <f>IF(ISNA(VLOOKUP($D163,'Jul 9'!$F:$F,1,0)),"No","Yes")</f>
        <v>No</v>
      </c>
      <c r="J163" s="5856" t="str">
        <f>IF(ISNA(VLOOKUP($D163,'Jul 2'!$F:$F,1,0)),"No","Yes")</f>
        <v>No</v>
      </c>
      <c r="K163" s="5855" t="str">
        <f>IF(ISNA(VLOOKUP($D163,'Jun 25'!$F:$F,1,0)),"No","Yes")</f>
        <v>No</v>
      </c>
      <c r="L163" s="5854" t="str">
        <f>IF(ISNA(VLOOKUP($D163,'Jun 18'!$F:$F,1,0)),"No","Yes")</f>
        <v>No</v>
      </c>
      <c r="M163" s="5853" t="str">
        <f>IF(ISNA(VLOOKUP($D163,'Jun 11'!$F:$F,1,0)),"No","Yes")</f>
        <v>No</v>
      </c>
      <c r="N163" s="5852" t="str">
        <f>IF(ISNA(VLOOKUP($D163,'Jun 4'!$F:$F,1,0)),"No","Yes")</f>
        <v>No</v>
      </c>
      <c r="O163" s="5851" t="str">
        <f>IF(ISNA(VLOOKUP($D163,'May 28'!$F:$F,1,0)),"No","Yes")</f>
        <v>No</v>
      </c>
      <c r="P163" s="5850" t="str">
        <f>IF(ISNA(VLOOKUP($D163,'May 21'!$F:$F,1,0)),"No","Yes")</f>
        <v>No</v>
      </c>
      <c r="Q163" s="5849" t="str">
        <f>IF(ISNA(VLOOKUP($D163,'May 14'!$F:$F,1,0)),"No","Yes")</f>
        <v>No</v>
      </c>
      <c r="R163" s="5848" t="str">
        <f>IF(ISNA(VLOOKUP($D163,'May 9'!$F:$F,1,0)),"No","Yes")</f>
        <v>No</v>
      </c>
      <c r="S163" s="5847" t="str">
        <f>IF(ISNA(VLOOKUP($D163,'May 2'!$F:$F,1,0)),"No","Yes")</f>
        <v>No</v>
      </c>
      <c r="T163" s="5846" t="str">
        <f>IF(ISNA(VLOOKUP($D163,'Apr 23'!$F:$F,1,0)),"No","Yes")</f>
        <v>No</v>
      </c>
      <c r="U163" s="5845" t="str">
        <f>IF(ISNA(VLOOKUP($D163,'Apr 16'!$F:$F,1,0)),"No","Yes")</f>
        <v>No</v>
      </c>
      <c r="V163" s="5844" t="str">
        <f>IF(ISNA(VLOOKUP($D163,'Apr 9'!$F:$F,1,0)),"No","Yes")</f>
        <v>No</v>
      </c>
      <c r="W163" s="5843" t="str">
        <f>IF(ISNA(VLOOKUP($D163,'Apr 2'!$F:$F,1,0)),"No","Yes")</f>
        <v>No</v>
      </c>
      <c r="X163" s="5842" t="str">
        <f>IF(ISNA(VLOOKUP($D163,'Mar 26'!$F:$F,1,0)),"No","Yes")</f>
        <v>No</v>
      </c>
      <c r="Y163" s="5841" t="str">
        <f>IF(ISNA(VLOOKUP($D163,'Mar 19'!$F:$F,1,0)),"No","Yes")</f>
        <v>No</v>
      </c>
      <c r="Z163" s="5840" t="str">
        <f>IF(ISNA(VLOOKUP($D163,'Mar 12'!$F:$F,1,0)),"No","Yes")</f>
        <v>No</v>
      </c>
      <c r="AA163" s="5839" t="str">
        <f>IF(ISNA(VLOOKUP($D163,'Mar 5'!$F:$F,1,0)),"No","Yes")</f>
        <v>No</v>
      </c>
      <c r="AB163" s="5838" t="str">
        <f>IF(ISNA(VLOOKUP($D163,'Feb 26'!$F:$F,1,0)),"No","Yes")</f>
        <v>No</v>
      </c>
      <c r="AC163" s="5837" t="str">
        <f>IF(ISNA(VLOOKUP($D163,'Feb 26'!$F:$F,1,0)),"No","Yes")</f>
        <v>No</v>
      </c>
      <c r="AD163" s="5836" t="str">
        <f>IF(ISNA(VLOOKUP($D163,'Feb 12'!$F:$F,1,0)),"No","Yes")</f>
        <v>No</v>
      </c>
      <c r="AE163" s="5835" t="str">
        <f>IF(ISNA(VLOOKUP($D163,'Feb 5'!$F:$F,1,0)),"No","Yes")</f>
        <v>No</v>
      </c>
      <c r="AF163" s="5834" t="str">
        <f>IF(ISNA(VLOOKUP($D163,'Jan 29'!$F:$F,1,0)),"No","Yes")</f>
        <v>No</v>
      </c>
      <c r="AG163" s="5833" t="str">
        <f>IF(ISNA(VLOOKUP(D163,'Jan 22'!F:F,1,0)),"No","Yes")</f>
        <v>No</v>
      </c>
    </row>
    <row r="164" spans="1:33" x14ac:dyDescent="0.25">
      <c r="A164" s="7153"/>
      <c r="B164" s="103" t="s">
        <v>1392</v>
      </c>
      <c r="C164" s="106"/>
      <c r="D164" s="116" t="s">
        <v>91</v>
      </c>
      <c r="E164" s="116" t="s">
        <v>92</v>
      </c>
      <c r="F164" s="106"/>
      <c r="G164" s="106"/>
      <c r="H164" s="124" t="str">
        <f>IF(ISNA(VLOOKUP($D164,'Jul 16'!$F:$F,1,0)),"No","Yes")</f>
        <v>No</v>
      </c>
      <c r="I164" s="5882" t="str">
        <f>IF(ISNA(VLOOKUP($D164,'Jul 9'!$F:$F,1,0)),"No","Yes")</f>
        <v>No</v>
      </c>
      <c r="J164" s="5881" t="str">
        <f>IF(ISNA(VLOOKUP($D164,'Jul 2'!$F:$F,1,0)),"No","Yes")</f>
        <v>No</v>
      </c>
      <c r="K164" s="5880" t="str">
        <f>IF(ISNA(VLOOKUP($D164,'Jun 25'!$F:$F,1,0)),"No","Yes")</f>
        <v>No</v>
      </c>
      <c r="L164" s="5879" t="str">
        <f>IF(ISNA(VLOOKUP($D164,'Jun 18'!$F:$F,1,0)),"No","Yes")</f>
        <v>No</v>
      </c>
      <c r="M164" s="5878" t="str">
        <f>IF(ISNA(VLOOKUP($D164,'Jun 11'!$F:$F,1,0)),"No","Yes")</f>
        <v>No</v>
      </c>
      <c r="N164" s="5877" t="str">
        <f>IF(ISNA(VLOOKUP($D164,'Jun 4'!$F:$F,1,0)),"No","Yes")</f>
        <v>No</v>
      </c>
      <c r="O164" s="5876" t="str">
        <f>IF(ISNA(VLOOKUP($D164,'May 28'!$F:$F,1,0)),"No","Yes")</f>
        <v>No</v>
      </c>
      <c r="P164" s="5875" t="str">
        <f>IF(ISNA(VLOOKUP($D164,'May 21'!$F:$F,1,0)),"No","Yes")</f>
        <v>No</v>
      </c>
      <c r="Q164" s="5874" t="str">
        <f>IF(ISNA(VLOOKUP($D164,'May 14'!$F:$F,1,0)),"No","Yes")</f>
        <v>No</v>
      </c>
      <c r="R164" s="5873" t="str">
        <f>IF(ISNA(VLOOKUP($D164,'May 9'!$F:$F,1,0)),"No","Yes")</f>
        <v>No</v>
      </c>
      <c r="S164" s="5872" t="str">
        <f>IF(ISNA(VLOOKUP($D164,'May 2'!$F:$F,1,0)),"No","Yes")</f>
        <v>No</v>
      </c>
      <c r="T164" s="5871" t="str">
        <f>IF(ISNA(VLOOKUP($D164,'Apr 23'!$F:$F,1,0)),"No","Yes")</f>
        <v>No</v>
      </c>
      <c r="U164" s="5870" t="str">
        <f>IF(ISNA(VLOOKUP($D164,'Apr 16'!$F:$F,1,0)),"No","Yes")</f>
        <v>No</v>
      </c>
      <c r="V164" s="5869" t="str">
        <f>IF(ISNA(VLOOKUP($D164,'Apr 9'!$F:$F,1,0)),"No","Yes")</f>
        <v>No</v>
      </c>
      <c r="W164" s="5868" t="str">
        <f>IF(ISNA(VLOOKUP($D164,'Apr 2'!$F:$F,1,0)),"No","Yes")</f>
        <v>No</v>
      </c>
      <c r="X164" s="5867" t="str">
        <f>IF(ISNA(VLOOKUP($D164,'Mar 26'!$F:$F,1,0)),"No","Yes")</f>
        <v>No</v>
      </c>
      <c r="Y164" s="5866" t="str">
        <f>IF(ISNA(VLOOKUP($D164,'Mar 19'!$F:$F,1,0)),"No","Yes")</f>
        <v>No</v>
      </c>
      <c r="Z164" s="5865" t="str">
        <f>IF(ISNA(VLOOKUP($D164,'Mar 12'!$F:$F,1,0)),"No","Yes")</f>
        <v>No</v>
      </c>
      <c r="AA164" s="5864" t="str">
        <f>IF(ISNA(VLOOKUP($D164,'Mar 5'!$F:$F,1,0)),"No","Yes")</f>
        <v>No</v>
      </c>
      <c r="AB164" s="5863" t="str">
        <f>IF(ISNA(VLOOKUP($D164,'Feb 26'!$F:$F,1,0)),"No","Yes")</f>
        <v>No</v>
      </c>
      <c r="AC164" s="5862" t="str">
        <f>IF(ISNA(VLOOKUP($D164,'Feb 26'!$F:$F,1,0)),"No","Yes")</f>
        <v>No</v>
      </c>
      <c r="AD164" s="5861" t="str">
        <f>IF(ISNA(VLOOKUP($D164,'Feb 12'!$F:$F,1,0)),"No","Yes")</f>
        <v>No</v>
      </c>
      <c r="AE164" s="5860" t="str">
        <f>IF(ISNA(VLOOKUP($D164,'Feb 5'!$F:$F,1,0)),"No","Yes")</f>
        <v>No</v>
      </c>
      <c r="AF164" s="5859" t="str">
        <f>IF(ISNA(VLOOKUP($D164,'Jan 29'!$F:$F,1,0)),"No","Yes")</f>
        <v>No</v>
      </c>
      <c r="AG164" s="5858" t="str">
        <f>IF(ISNA(VLOOKUP(D164,'Jan 22'!F:F,1,0)),"No","Yes")</f>
        <v>No</v>
      </c>
    </row>
    <row r="165" spans="1:33" x14ac:dyDescent="0.25">
      <c r="A165" s="7153"/>
      <c r="B165" s="225" t="s">
        <v>1393</v>
      </c>
      <c r="C165" s="106" t="s">
        <v>5</v>
      </c>
      <c r="D165" s="116" t="s">
        <v>94</v>
      </c>
      <c r="E165" s="116" t="s">
        <v>95</v>
      </c>
      <c r="F165" s="106" t="s">
        <v>6</v>
      </c>
      <c r="G165" s="106" t="s">
        <v>1136</v>
      </c>
      <c r="H165" s="124" t="str">
        <f>IF(ISNA(VLOOKUP($D165,'Jul 16'!$F:$F,1,0)),"No","Yes")</f>
        <v>Yes</v>
      </c>
      <c r="I165" s="5907" t="str">
        <f>IF(ISNA(VLOOKUP($D165,'Jul 9'!$F:$F,1,0)),"No","Yes")</f>
        <v>Yes</v>
      </c>
      <c r="J165" s="5906" t="str">
        <f>IF(ISNA(VLOOKUP($D165,'Jul 2'!$F:$F,1,0)),"No","Yes")</f>
        <v>Yes</v>
      </c>
      <c r="K165" s="5905" t="str">
        <f>IF(ISNA(VLOOKUP($D165,'Jun 25'!$F:$F,1,0)),"No","Yes")</f>
        <v>Yes</v>
      </c>
      <c r="L165" s="5904" t="str">
        <f>IF(ISNA(VLOOKUP($D165,'Jun 18'!$F:$F,1,0)),"No","Yes")</f>
        <v>Yes</v>
      </c>
      <c r="M165" s="5903" t="str">
        <f>IF(ISNA(VLOOKUP($D165,'Jun 11'!$F:$F,1,0)),"No","Yes")</f>
        <v>Yes</v>
      </c>
      <c r="N165" s="5902" t="str">
        <f>IF(ISNA(VLOOKUP($D165,'Jun 4'!$F:$F,1,0)),"No","Yes")</f>
        <v>Yes</v>
      </c>
      <c r="O165" s="5901" t="str">
        <f>IF(ISNA(VLOOKUP($D165,'May 28'!$F:$F,1,0)),"No","Yes")</f>
        <v>Yes</v>
      </c>
      <c r="P165" s="5900" t="str">
        <f>IF(ISNA(VLOOKUP($D165,'May 21'!$F:$F,1,0)),"No","Yes")</f>
        <v>No</v>
      </c>
      <c r="Q165" s="5899" t="str">
        <f>IF(ISNA(VLOOKUP($D165,'May 14'!$F:$F,1,0)),"No","Yes")</f>
        <v>No</v>
      </c>
      <c r="R165" s="5898" t="str">
        <f>IF(ISNA(VLOOKUP($D165,'May 9'!$F:$F,1,0)),"No","Yes")</f>
        <v>Yes</v>
      </c>
      <c r="S165" s="5897" t="str">
        <f>IF(ISNA(VLOOKUP($D165,'May 2'!$F:$F,1,0)),"No","Yes")</f>
        <v>Yes</v>
      </c>
      <c r="T165" s="5896" t="str">
        <f>IF(ISNA(VLOOKUP($D165,'Apr 23'!$F:$F,1,0)),"No","Yes")</f>
        <v>Yes</v>
      </c>
      <c r="U165" s="5895" t="str">
        <f>IF(ISNA(VLOOKUP($D165,'Apr 16'!$F:$F,1,0)),"No","Yes")</f>
        <v>Yes</v>
      </c>
      <c r="V165" s="5894" t="str">
        <f>IF(ISNA(VLOOKUP($D165,'Apr 9'!$F:$F,1,0)),"No","Yes")</f>
        <v>Yes</v>
      </c>
      <c r="W165" s="5893" t="str">
        <f>IF(ISNA(VLOOKUP($D165,'Apr 2'!$F:$F,1,0)),"No","Yes")</f>
        <v>Yes</v>
      </c>
      <c r="X165" s="5892" t="str">
        <f>IF(ISNA(VLOOKUP($D165,'Mar 26'!$F:$F,1,0)),"No","Yes")</f>
        <v>Yes</v>
      </c>
      <c r="Y165" s="5891" t="str">
        <f>IF(ISNA(VLOOKUP($D165,'Mar 19'!$F:$F,1,0)),"No","Yes")</f>
        <v>Yes</v>
      </c>
      <c r="Z165" s="5890" t="str">
        <f>IF(ISNA(VLOOKUP($D165,'Mar 12'!$F:$F,1,0)),"No","Yes")</f>
        <v>Yes</v>
      </c>
      <c r="AA165" s="5889" t="str">
        <f>IF(ISNA(VLOOKUP($D165,'Mar 5'!$F:$F,1,0)),"No","Yes")</f>
        <v>Yes</v>
      </c>
      <c r="AB165" s="5888" t="str">
        <f>IF(ISNA(VLOOKUP($D165,'Feb 26'!$F:$F,1,0)),"No","Yes")</f>
        <v>Yes</v>
      </c>
      <c r="AC165" s="5887" t="str">
        <f>IF(ISNA(VLOOKUP($D165,'Feb 26'!$F:$F,1,0)),"No","Yes")</f>
        <v>Yes</v>
      </c>
      <c r="AD165" s="5886" t="str">
        <f>IF(ISNA(VLOOKUP($D165,'Feb 12'!$F:$F,1,0)),"No","Yes")</f>
        <v>Yes</v>
      </c>
      <c r="AE165" s="5885" t="str">
        <f>IF(ISNA(VLOOKUP($D165,'Feb 5'!$F:$F,1,0)),"No","Yes")</f>
        <v>Yes</v>
      </c>
      <c r="AF165" s="5884" t="str">
        <f>IF(ISNA(VLOOKUP($D165,'Jan 29'!$F:$F,1,0)),"No","Yes")</f>
        <v>Yes</v>
      </c>
      <c r="AG165" s="5883" t="str">
        <f>IF(ISNA(VLOOKUP(D165,'Jan 22'!F:F,1,0)),"No","Yes")</f>
        <v>Yes</v>
      </c>
    </row>
    <row r="166" spans="1:33" x14ac:dyDescent="0.25">
      <c r="A166" s="7153"/>
      <c r="B166" s="103" t="s">
        <v>1394</v>
      </c>
      <c r="C166" s="106"/>
      <c r="D166" s="116" t="s">
        <v>12</v>
      </c>
      <c r="E166" s="116" t="s">
        <v>13</v>
      </c>
      <c r="F166" s="106"/>
      <c r="G166" s="106"/>
      <c r="H166" s="124" t="str">
        <f>IF(ISNA(VLOOKUP($D166,'Jul 16'!$F:$F,1,0)),"No","Yes")</f>
        <v>No</v>
      </c>
      <c r="I166" s="5932" t="str">
        <f>IF(ISNA(VLOOKUP($D166,'Jul 9'!$F:$F,1,0)),"No","Yes")</f>
        <v>No</v>
      </c>
      <c r="J166" s="5931" t="str">
        <f>IF(ISNA(VLOOKUP($D166,'Jul 2'!$F:$F,1,0)),"No","Yes")</f>
        <v>No</v>
      </c>
      <c r="K166" s="5930" t="str">
        <f>IF(ISNA(VLOOKUP($D166,'Jun 25'!$F:$F,1,0)),"No","Yes")</f>
        <v>No</v>
      </c>
      <c r="L166" s="5929" t="str">
        <f>IF(ISNA(VLOOKUP($D166,'Jun 18'!$F:$F,1,0)),"No","Yes")</f>
        <v>No</v>
      </c>
      <c r="M166" s="5928" t="str">
        <f>IF(ISNA(VLOOKUP($D166,'Jun 11'!$F:$F,1,0)),"No","Yes")</f>
        <v>No</v>
      </c>
      <c r="N166" s="5927" t="str">
        <f>IF(ISNA(VLOOKUP($D166,'Jun 4'!$F:$F,1,0)),"No","Yes")</f>
        <v>No</v>
      </c>
      <c r="O166" s="5926" t="str">
        <f>IF(ISNA(VLOOKUP($D166,'May 28'!$F:$F,1,0)),"No","Yes")</f>
        <v>No</v>
      </c>
      <c r="P166" s="5925" t="str">
        <f>IF(ISNA(VLOOKUP($D166,'May 21'!$F:$F,1,0)),"No","Yes")</f>
        <v>No</v>
      </c>
      <c r="Q166" s="5924" t="str">
        <f>IF(ISNA(VLOOKUP($D166,'May 14'!$F:$F,1,0)),"No","Yes")</f>
        <v>No</v>
      </c>
      <c r="R166" s="5923" t="str">
        <f>IF(ISNA(VLOOKUP($D166,'May 9'!$F:$F,1,0)),"No","Yes")</f>
        <v>No</v>
      </c>
      <c r="S166" s="5922" t="str">
        <f>IF(ISNA(VLOOKUP($D166,'May 2'!$F:$F,1,0)),"No","Yes")</f>
        <v>No</v>
      </c>
      <c r="T166" s="5921" t="str">
        <f>IF(ISNA(VLOOKUP($D166,'Apr 23'!$F:$F,1,0)),"No","Yes")</f>
        <v>No</v>
      </c>
      <c r="U166" s="5920" t="str">
        <f>IF(ISNA(VLOOKUP($D166,'Apr 16'!$F:$F,1,0)),"No","Yes")</f>
        <v>No</v>
      </c>
      <c r="V166" s="5919" t="str">
        <f>IF(ISNA(VLOOKUP($D166,'Apr 9'!$F:$F,1,0)),"No","Yes")</f>
        <v>No</v>
      </c>
      <c r="W166" s="5918" t="str">
        <f>IF(ISNA(VLOOKUP($D166,'Apr 2'!$F:$F,1,0)),"No","Yes")</f>
        <v>No</v>
      </c>
      <c r="X166" s="5917" t="str">
        <f>IF(ISNA(VLOOKUP($D166,'Mar 26'!$F:$F,1,0)),"No","Yes")</f>
        <v>No</v>
      </c>
      <c r="Y166" s="5916" t="str">
        <f>IF(ISNA(VLOOKUP($D166,'Mar 19'!$F:$F,1,0)),"No","Yes")</f>
        <v>No</v>
      </c>
      <c r="Z166" s="5915" t="str">
        <f>IF(ISNA(VLOOKUP($D166,'Mar 12'!$F:$F,1,0)),"No","Yes")</f>
        <v>No</v>
      </c>
      <c r="AA166" s="5914" t="str">
        <f>IF(ISNA(VLOOKUP($D166,'Mar 5'!$F:$F,1,0)),"No","Yes")</f>
        <v>No</v>
      </c>
      <c r="AB166" s="5913" t="str">
        <f>IF(ISNA(VLOOKUP($D166,'Feb 26'!$F:$F,1,0)),"No","Yes")</f>
        <v>No</v>
      </c>
      <c r="AC166" s="5912" t="str">
        <f>IF(ISNA(VLOOKUP($D166,'Feb 26'!$F:$F,1,0)),"No","Yes")</f>
        <v>No</v>
      </c>
      <c r="AD166" s="5911" t="str">
        <f>IF(ISNA(VLOOKUP($D166,'Feb 12'!$F:$F,1,0)),"No","Yes")</f>
        <v>No</v>
      </c>
      <c r="AE166" s="5910" t="str">
        <f>IF(ISNA(VLOOKUP($D166,'Feb 5'!$F:$F,1,0)),"No","Yes")</f>
        <v>No</v>
      </c>
      <c r="AF166" s="5909" t="str">
        <f>IF(ISNA(VLOOKUP($D166,'Jan 29'!$F:$F,1,0)),"No","Yes")</f>
        <v>No</v>
      </c>
      <c r="AG166" s="5908" t="str">
        <f>IF(ISNA(VLOOKUP(D166,'Jan 22'!F:F,1,0)),"No","Yes")</f>
        <v>No</v>
      </c>
    </row>
    <row r="167" spans="1:33" x14ac:dyDescent="0.25">
      <c r="A167" s="7153"/>
      <c r="B167" s="103" t="s">
        <v>1395</v>
      </c>
      <c r="C167" s="106"/>
      <c r="D167" s="116" t="s">
        <v>787</v>
      </c>
      <c r="E167" s="116" t="s">
        <v>789</v>
      </c>
      <c r="F167" s="106"/>
      <c r="G167" s="106"/>
      <c r="H167" s="124" t="str">
        <f>IF(ISNA(VLOOKUP($D167,'Jul 16'!$F:$F,1,0)),"No","Yes")</f>
        <v>No</v>
      </c>
      <c r="I167" s="5957" t="str">
        <f>IF(ISNA(VLOOKUP($D167,'Jul 9'!$F:$F,1,0)),"No","Yes")</f>
        <v>No</v>
      </c>
      <c r="J167" s="5956" t="str">
        <f>IF(ISNA(VLOOKUP($D167,'Jul 2'!$F:$F,1,0)),"No","Yes")</f>
        <v>No</v>
      </c>
      <c r="K167" s="5955" t="str">
        <f>IF(ISNA(VLOOKUP($D167,'Jun 25'!$F:$F,1,0)),"No","Yes")</f>
        <v>No</v>
      </c>
      <c r="L167" s="5954" t="str">
        <f>IF(ISNA(VLOOKUP($D167,'Jun 18'!$F:$F,1,0)),"No","Yes")</f>
        <v>No</v>
      </c>
      <c r="M167" s="5953" t="str">
        <f>IF(ISNA(VLOOKUP($D167,'Jun 11'!$F:$F,1,0)),"No","Yes")</f>
        <v>No</v>
      </c>
      <c r="N167" s="5952" t="str">
        <f>IF(ISNA(VLOOKUP($D167,'Jun 4'!$F:$F,1,0)),"No","Yes")</f>
        <v>No</v>
      </c>
      <c r="O167" s="5951" t="str">
        <f>IF(ISNA(VLOOKUP($D167,'May 28'!$F:$F,1,0)),"No","Yes")</f>
        <v>No</v>
      </c>
      <c r="P167" s="5950" t="str">
        <f>IF(ISNA(VLOOKUP($D167,'May 21'!$F:$F,1,0)),"No","Yes")</f>
        <v>No</v>
      </c>
      <c r="Q167" s="5949" t="str">
        <f>IF(ISNA(VLOOKUP($D167,'May 14'!$F:$F,1,0)),"No","Yes")</f>
        <v>No</v>
      </c>
      <c r="R167" s="5948" t="str">
        <f>IF(ISNA(VLOOKUP($D167,'May 9'!$F:$F,1,0)),"No","Yes")</f>
        <v>No</v>
      </c>
      <c r="S167" s="5947" t="str">
        <f>IF(ISNA(VLOOKUP($D167,'May 2'!$F:$F,1,0)),"No","Yes")</f>
        <v>No</v>
      </c>
      <c r="T167" s="5946" t="str">
        <f>IF(ISNA(VLOOKUP($D167,'Apr 23'!$F:$F,1,0)),"No","Yes")</f>
        <v>No</v>
      </c>
      <c r="U167" s="5945" t="str">
        <f>IF(ISNA(VLOOKUP($D167,'Apr 16'!$F:$F,1,0)),"No","Yes")</f>
        <v>No</v>
      </c>
      <c r="V167" s="5944" t="str">
        <f>IF(ISNA(VLOOKUP($D167,'Apr 9'!$F:$F,1,0)),"No","Yes")</f>
        <v>No</v>
      </c>
      <c r="W167" s="5943" t="str">
        <f>IF(ISNA(VLOOKUP($D167,'Apr 2'!$F:$F,1,0)),"No","Yes")</f>
        <v>No</v>
      </c>
      <c r="X167" s="5942" t="str">
        <f>IF(ISNA(VLOOKUP($D167,'Mar 26'!$F:$F,1,0)),"No","Yes")</f>
        <v>No</v>
      </c>
      <c r="Y167" s="5941" t="str">
        <f>IF(ISNA(VLOOKUP($D167,'Mar 19'!$F:$F,1,0)),"No","Yes")</f>
        <v>No</v>
      </c>
      <c r="Z167" s="5940" t="str">
        <f>IF(ISNA(VLOOKUP($D167,'Mar 12'!$F:$F,1,0)),"No","Yes")</f>
        <v>No</v>
      </c>
      <c r="AA167" s="5939" t="str">
        <f>IF(ISNA(VLOOKUP($D167,'Mar 5'!$F:$F,1,0)),"No","Yes")</f>
        <v>No</v>
      </c>
      <c r="AB167" s="5938" t="str">
        <f>IF(ISNA(VLOOKUP($D167,'Feb 26'!$F:$F,1,0)),"No","Yes")</f>
        <v>No</v>
      </c>
      <c r="AC167" s="5937" t="str">
        <f>IF(ISNA(VLOOKUP($D167,'Feb 26'!$F:$F,1,0)),"No","Yes")</f>
        <v>No</v>
      </c>
      <c r="AD167" s="5936" t="str">
        <f>IF(ISNA(VLOOKUP($D167,'Feb 12'!$F:$F,1,0)),"No","Yes")</f>
        <v>No</v>
      </c>
      <c r="AE167" s="5935" t="str">
        <f>IF(ISNA(VLOOKUP($D167,'Feb 5'!$F:$F,1,0)),"No","Yes")</f>
        <v>No</v>
      </c>
      <c r="AF167" s="5934" t="str">
        <f>IF(ISNA(VLOOKUP($D167,'Jan 29'!$F:$F,1,0)),"No","Yes")</f>
        <v>No</v>
      </c>
      <c r="AG167" s="5933" t="str">
        <f>IF(ISNA(VLOOKUP(D167,'Jan 22'!F:F,1,0)),"No","Yes")</f>
        <v>No</v>
      </c>
    </row>
    <row r="168" spans="1:33" x14ac:dyDescent="0.25">
      <c r="A168" s="7153"/>
      <c r="B168" s="103" t="s">
        <v>1396</v>
      </c>
      <c r="C168" s="106"/>
      <c r="D168" s="106"/>
      <c r="E168" s="106"/>
      <c r="F168" s="106"/>
      <c r="G168" s="106"/>
      <c r="H168" s="124" t="str">
        <f>IF(ISNA(VLOOKUP($D168,'Jul 16'!$F:$F,1,0)),"No","Yes")</f>
        <v>No</v>
      </c>
      <c r="I168" s="5982" t="str">
        <f>IF(ISNA(VLOOKUP($D168,'Jul 9'!$F:$F,1,0)),"No","Yes")</f>
        <v>No</v>
      </c>
      <c r="J168" s="5981" t="str">
        <f>IF(ISNA(VLOOKUP($D168,'Jul 2'!$F:$F,1,0)),"No","Yes")</f>
        <v>No</v>
      </c>
      <c r="K168" s="5980" t="str">
        <f>IF(ISNA(VLOOKUP($D168,'Jun 25'!$F:$F,1,0)),"No","Yes")</f>
        <v>No</v>
      </c>
      <c r="L168" s="5979" t="str">
        <f>IF(ISNA(VLOOKUP($D168,'Jun 18'!$F:$F,1,0)),"No","Yes")</f>
        <v>No</v>
      </c>
      <c r="M168" s="5978" t="str">
        <f>IF(ISNA(VLOOKUP($D168,'Jun 11'!$F:$F,1,0)),"No","Yes")</f>
        <v>No</v>
      </c>
      <c r="N168" s="5977" t="str">
        <f>IF(ISNA(VLOOKUP($D168,'Jun 4'!$F:$F,1,0)),"No","Yes")</f>
        <v>No</v>
      </c>
      <c r="O168" s="5976" t="str">
        <f>IF(ISNA(VLOOKUP($D168,'May 28'!$F:$F,1,0)),"No","Yes")</f>
        <v>No</v>
      </c>
      <c r="P168" s="5975" t="str">
        <f>IF(ISNA(VLOOKUP($D168,'May 21'!$F:$F,1,0)),"No","Yes")</f>
        <v>No</v>
      </c>
      <c r="Q168" s="5974" t="str">
        <f>IF(ISNA(VLOOKUP($D168,'May 14'!$F:$F,1,0)),"No","Yes")</f>
        <v>No</v>
      </c>
      <c r="R168" s="5973" t="str">
        <f>IF(ISNA(VLOOKUP($D168,'May 9'!$F:$F,1,0)),"No","Yes")</f>
        <v>No</v>
      </c>
      <c r="S168" s="5972" t="str">
        <f>IF(ISNA(VLOOKUP($D168,'May 2'!$F:$F,1,0)),"No","Yes")</f>
        <v>No</v>
      </c>
      <c r="T168" s="5971" t="str">
        <f>IF(ISNA(VLOOKUP($D168,'Apr 23'!$F:$F,1,0)),"No","Yes")</f>
        <v>No</v>
      </c>
      <c r="U168" s="5970" t="str">
        <f>IF(ISNA(VLOOKUP($D168,'Apr 16'!$F:$F,1,0)),"No","Yes")</f>
        <v>No</v>
      </c>
      <c r="V168" s="5969" t="str">
        <f>IF(ISNA(VLOOKUP($D168,'Apr 9'!$F:$F,1,0)),"No","Yes")</f>
        <v>No</v>
      </c>
      <c r="W168" s="5968" t="str">
        <f>IF(ISNA(VLOOKUP($D168,'Apr 2'!$F:$F,1,0)),"No","Yes")</f>
        <v>No</v>
      </c>
      <c r="X168" s="5967" t="str">
        <f>IF(ISNA(VLOOKUP($D168,'Mar 26'!$F:$F,1,0)),"No","Yes")</f>
        <v>No</v>
      </c>
      <c r="Y168" s="5966" t="str">
        <f>IF(ISNA(VLOOKUP($D168,'Mar 19'!$F:$F,1,0)),"No","Yes")</f>
        <v>No</v>
      </c>
      <c r="Z168" s="5965" t="str">
        <f>IF(ISNA(VLOOKUP($D168,'Mar 12'!$F:$F,1,0)),"No","Yes")</f>
        <v>No</v>
      </c>
      <c r="AA168" s="5964" t="str">
        <f>IF(ISNA(VLOOKUP($D168,'Mar 5'!$F:$F,1,0)),"No","Yes")</f>
        <v>No</v>
      </c>
      <c r="AB168" s="5963" t="str">
        <f>IF(ISNA(VLOOKUP($D168,'Feb 26'!$F:$F,1,0)),"No","Yes")</f>
        <v>No</v>
      </c>
      <c r="AC168" s="5962" t="str">
        <f>IF(ISNA(VLOOKUP($D168,'Feb 26'!$F:$F,1,0)),"No","Yes")</f>
        <v>No</v>
      </c>
      <c r="AD168" s="5961" t="str">
        <f>IF(ISNA(VLOOKUP($D168,'Feb 12'!$F:$F,1,0)),"No","Yes")</f>
        <v>No</v>
      </c>
      <c r="AE168" s="5960" t="str">
        <f>IF(ISNA(VLOOKUP($D168,'Feb 5'!$F:$F,1,0)),"No","Yes")</f>
        <v>No</v>
      </c>
      <c r="AF168" s="5959" t="str">
        <f>IF(ISNA(VLOOKUP($D168,'Jan 29'!$F:$F,1,0)),"No","Yes")</f>
        <v>No</v>
      </c>
      <c r="AG168" s="5958" t="str">
        <f>IF(ISNA(VLOOKUP(D168,'Jan 22'!F:F,1,0)),"No","Yes")</f>
        <v>No</v>
      </c>
    </row>
    <row r="169" spans="1:33" x14ac:dyDescent="0.25">
      <c r="A169" s="7153"/>
      <c r="B169" s="108" t="s">
        <v>1397</v>
      </c>
      <c r="C169" s="106"/>
      <c r="D169" s="106"/>
      <c r="E169" s="106"/>
      <c r="F169" s="106"/>
      <c r="G169" s="106"/>
      <c r="H169" s="124" t="str">
        <f>IF(ISNA(VLOOKUP($D169,'Jul 16'!$F:$F,1,0)),"No","Yes")</f>
        <v>No</v>
      </c>
      <c r="I169" s="6007" t="str">
        <f>IF(ISNA(VLOOKUP($D169,'Jul 9'!$F:$F,1,0)),"No","Yes")</f>
        <v>No</v>
      </c>
      <c r="J169" s="6006" t="str">
        <f>IF(ISNA(VLOOKUP($D169,'Jul 2'!$F:$F,1,0)),"No","Yes")</f>
        <v>No</v>
      </c>
      <c r="K169" s="6005" t="str">
        <f>IF(ISNA(VLOOKUP($D169,'Jun 25'!$F:$F,1,0)),"No","Yes")</f>
        <v>No</v>
      </c>
      <c r="L169" s="6004" t="str">
        <f>IF(ISNA(VLOOKUP($D169,'Jun 18'!$F:$F,1,0)),"No","Yes")</f>
        <v>No</v>
      </c>
      <c r="M169" s="6003" t="str">
        <f>IF(ISNA(VLOOKUP($D169,'Jun 11'!$F:$F,1,0)),"No","Yes")</f>
        <v>No</v>
      </c>
      <c r="N169" s="6002" t="str">
        <f>IF(ISNA(VLOOKUP($D169,'Jun 4'!$F:$F,1,0)),"No","Yes")</f>
        <v>No</v>
      </c>
      <c r="O169" s="6001" t="str">
        <f>IF(ISNA(VLOOKUP($D169,'May 28'!$F:$F,1,0)),"No","Yes")</f>
        <v>No</v>
      </c>
      <c r="P169" s="6000" t="str">
        <f>IF(ISNA(VLOOKUP($D169,'May 21'!$F:$F,1,0)),"No","Yes")</f>
        <v>No</v>
      </c>
      <c r="Q169" s="5999" t="str">
        <f>IF(ISNA(VLOOKUP($D169,'May 14'!$F:$F,1,0)),"No","Yes")</f>
        <v>No</v>
      </c>
      <c r="R169" s="5998" t="str">
        <f>IF(ISNA(VLOOKUP($D169,'May 9'!$F:$F,1,0)),"No","Yes")</f>
        <v>No</v>
      </c>
      <c r="S169" s="5997" t="str">
        <f>IF(ISNA(VLOOKUP($D169,'May 2'!$F:$F,1,0)),"No","Yes")</f>
        <v>No</v>
      </c>
      <c r="T169" s="5996" t="str">
        <f>IF(ISNA(VLOOKUP($D169,'Apr 23'!$F:$F,1,0)),"No","Yes")</f>
        <v>No</v>
      </c>
      <c r="U169" s="5995" t="str">
        <f>IF(ISNA(VLOOKUP($D169,'Apr 16'!$F:$F,1,0)),"No","Yes")</f>
        <v>No</v>
      </c>
      <c r="V169" s="5994" t="str">
        <f>IF(ISNA(VLOOKUP($D169,'Apr 9'!$F:$F,1,0)),"No","Yes")</f>
        <v>No</v>
      </c>
      <c r="W169" s="5993" t="str">
        <f>IF(ISNA(VLOOKUP($D169,'Apr 2'!$F:$F,1,0)),"No","Yes")</f>
        <v>No</v>
      </c>
      <c r="X169" s="5992" t="str">
        <f>IF(ISNA(VLOOKUP($D169,'Mar 26'!$F:$F,1,0)),"No","Yes")</f>
        <v>No</v>
      </c>
      <c r="Y169" s="5991" t="str">
        <f>IF(ISNA(VLOOKUP($D169,'Mar 19'!$F:$F,1,0)),"No","Yes")</f>
        <v>No</v>
      </c>
      <c r="Z169" s="5990" t="str">
        <f>IF(ISNA(VLOOKUP($D169,'Mar 12'!$F:$F,1,0)),"No","Yes")</f>
        <v>No</v>
      </c>
      <c r="AA169" s="5989" t="str">
        <f>IF(ISNA(VLOOKUP($D169,'Mar 5'!$F:$F,1,0)),"No","Yes")</f>
        <v>No</v>
      </c>
      <c r="AB169" s="5988" t="str">
        <f>IF(ISNA(VLOOKUP($D169,'Feb 26'!$F:$F,1,0)),"No","Yes")</f>
        <v>No</v>
      </c>
      <c r="AC169" s="5987" t="str">
        <f>IF(ISNA(VLOOKUP($D169,'Feb 26'!$F:$F,1,0)),"No","Yes")</f>
        <v>No</v>
      </c>
      <c r="AD169" s="5986" t="str">
        <f>IF(ISNA(VLOOKUP($D169,'Feb 12'!$F:$F,1,0)),"No","Yes")</f>
        <v>No</v>
      </c>
      <c r="AE169" s="5985" t="str">
        <f>IF(ISNA(VLOOKUP($D169,'Feb 5'!$F:$F,1,0)),"No","Yes")</f>
        <v>No</v>
      </c>
      <c r="AF169" s="5984" t="str">
        <f>IF(ISNA(VLOOKUP($D169,'Jan 29'!$F:$F,1,0)),"No","Yes")</f>
        <v>No</v>
      </c>
      <c r="AG169" s="5983" t="str">
        <f>IF(ISNA(VLOOKUP(D169,'Jan 22'!F:F,1,0)),"No","Yes")</f>
        <v>No</v>
      </c>
    </row>
    <row r="170" spans="1:33" x14ac:dyDescent="0.25">
      <c r="A170" s="7153"/>
      <c r="B170" s="103" t="s">
        <v>1398</v>
      </c>
      <c r="C170" s="106"/>
      <c r="D170" s="106"/>
      <c r="E170" s="106"/>
      <c r="F170" s="106"/>
      <c r="G170" s="106"/>
      <c r="H170" s="124" t="str">
        <f>IF(ISNA(VLOOKUP($D170,'Jul 16'!$F:$F,1,0)),"No","Yes")</f>
        <v>No</v>
      </c>
      <c r="I170" s="6032" t="str">
        <f>IF(ISNA(VLOOKUP($D170,'Jul 9'!$F:$F,1,0)),"No","Yes")</f>
        <v>No</v>
      </c>
      <c r="J170" s="6031" t="str">
        <f>IF(ISNA(VLOOKUP($D170,'Jul 2'!$F:$F,1,0)),"No","Yes")</f>
        <v>No</v>
      </c>
      <c r="K170" s="6030" t="str">
        <f>IF(ISNA(VLOOKUP($D170,'Jun 25'!$F:$F,1,0)),"No","Yes")</f>
        <v>No</v>
      </c>
      <c r="L170" s="6029" t="str">
        <f>IF(ISNA(VLOOKUP($D170,'Jun 18'!$F:$F,1,0)),"No","Yes")</f>
        <v>No</v>
      </c>
      <c r="M170" s="6028" t="str">
        <f>IF(ISNA(VLOOKUP($D170,'Jun 11'!$F:$F,1,0)),"No","Yes")</f>
        <v>No</v>
      </c>
      <c r="N170" s="6027" t="str">
        <f>IF(ISNA(VLOOKUP($D170,'Jun 4'!$F:$F,1,0)),"No","Yes")</f>
        <v>No</v>
      </c>
      <c r="O170" s="6026" t="str">
        <f>IF(ISNA(VLOOKUP($D170,'May 28'!$F:$F,1,0)),"No","Yes")</f>
        <v>No</v>
      </c>
      <c r="P170" s="6025" t="str">
        <f>IF(ISNA(VLOOKUP($D170,'May 21'!$F:$F,1,0)),"No","Yes")</f>
        <v>No</v>
      </c>
      <c r="Q170" s="6024" t="str">
        <f>IF(ISNA(VLOOKUP($D170,'May 14'!$F:$F,1,0)),"No","Yes")</f>
        <v>No</v>
      </c>
      <c r="R170" s="6023" t="str">
        <f>IF(ISNA(VLOOKUP($D170,'May 9'!$F:$F,1,0)),"No","Yes")</f>
        <v>No</v>
      </c>
      <c r="S170" s="6022" t="str">
        <f>IF(ISNA(VLOOKUP($D170,'May 2'!$F:$F,1,0)),"No","Yes")</f>
        <v>No</v>
      </c>
      <c r="T170" s="6021" t="str">
        <f>IF(ISNA(VLOOKUP($D170,'Apr 23'!$F:$F,1,0)),"No","Yes")</f>
        <v>No</v>
      </c>
      <c r="U170" s="6020" t="str">
        <f>IF(ISNA(VLOOKUP($D170,'Apr 16'!$F:$F,1,0)),"No","Yes")</f>
        <v>No</v>
      </c>
      <c r="V170" s="6019" t="str">
        <f>IF(ISNA(VLOOKUP($D170,'Apr 9'!$F:$F,1,0)),"No","Yes")</f>
        <v>No</v>
      </c>
      <c r="W170" s="6018" t="str">
        <f>IF(ISNA(VLOOKUP($D170,'Apr 2'!$F:$F,1,0)),"No","Yes")</f>
        <v>No</v>
      </c>
      <c r="X170" s="6017" t="str">
        <f>IF(ISNA(VLOOKUP($D170,'Mar 26'!$F:$F,1,0)),"No","Yes")</f>
        <v>No</v>
      </c>
      <c r="Y170" s="6016" t="str">
        <f>IF(ISNA(VLOOKUP($D170,'Mar 19'!$F:$F,1,0)),"No","Yes")</f>
        <v>No</v>
      </c>
      <c r="Z170" s="6015" t="str">
        <f>IF(ISNA(VLOOKUP($D170,'Mar 12'!$F:$F,1,0)),"No","Yes")</f>
        <v>No</v>
      </c>
      <c r="AA170" s="6014" t="str">
        <f>IF(ISNA(VLOOKUP($D170,'Mar 5'!$F:$F,1,0)),"No","Yes")</f>
        <v>No</v>
      </c>
      <c r="AB170" s="6013" t="str">
        <f>IF(ISNA(VLOOKUP($D170,'Feb 26'!$F:$F,1,0)),"No","Yes")</f>
        <v>No</v>
      </c>
      <c r="AC170" s="6012" t="str">
        <f>IF(ISNA(VLOOKUP($D170,'Feb 26'!$F:$F,1,0)),"No","Yes")</f>
        <v>No</v>
      </c>
      <c r="AD170" s="6011" t="str">
        <f>IF(ISNA(VLOOKUP($D170,'Feb 12'!$F:$F,1,0)),"No","Yes")</f>
        <v>No</v>
      </c>
      <c r="AE170" s="6010" t="str">
        <f>IF(ISNA(VLOOKUP($D170,'Feb 5'!$F:$F,1,0)),"No","Yes")</f>
        <v>No</v>
      </c>
      <c r="AF170" s="6009" t="str">
        <f>IF(ISNA(VLOOKUP($D170,'Jan 29'!$F:$F,1,0)),"No","Yes")</f>
        <v>No</v>
      </c>
      <c r="AG170" s="6008" t="str">
        <f>IF(ISNA(VLOOKUP(D170,'Jan 22'!F:F,1,0)),"No","Yes")</f>
        <v>No</v>
      </c>
    </row>
    <row r="171" spans="1:33" x14ac:dyDescent="0.25">
      <c r="A171" s="7153"/>
      <c r="B171" s="103" t="s">
        <v>1399</v>
      </c>
      <c r="C171" s="106"/>
      <c r="D171" s="106"/>
      <c r="E171" s="106"/>
      <c r="F171" s="106"/>
      <c r="G171" s="106"/>
      <c r="H171" s="124" t="str">
        <f>IF(ISNA(VLOOKUP($D171,'Jul 16'!$F:$F,1,0)),"No","Yes")</f>
        <v>No</v>
      </c>
      <c r="I171" s="6057" t="str">
        <f>IF(ISNA(VLOOKUP($D171,'Jul 9'!$F:$F,1,0)),"No","Yes")</f>
        <v>No</v>
      </c>
      <c r="J171" s="6056" t="str">
        <f>IF(ISNA(VLOOKUP($D171,'Jul 2'!$F:$F,1,0)),"No","Yes")</f>
        <v>No</v>
      </c>
      <c r="K171" s="6055" t="str">
        <f>IF(ISNA(VLOOKUP($D171,'Jun 25'!$F:$F,1,0)),"No","Yes")</f>
        <v>No</v>
      </c>
      <c r="L171" s="6054" t="str">
        <f>IF(ISNA(VLOOKUP($D171,'Jun 18'!$F:$F,1,0)),"No","Yes")</f>
        <v>No</v>
      </c>
      <c r="M171" s="6053" t="str">
        <f>IF(ISNA(VLOOKUP($D171,'Jun 11'!$F:$F,1,0)),"No","Yes")</f>
        <v>No</v>
      </c>
      <c r="N171" s="6052" t="str">
        <f>IF(ISNA(VLOOKUP($D171,'Jun 4'!$F:$F,1,0)),"No","Yes")</f>
        <v>No</v>
      </c>
      <c r="O171" s="6051" t="str">
        <f>IF(ISNA(VLOOKUP($D171,'May 28'!$F:$F,1,0)),"No","Yes")</f>
        <v>No</v>
      </c>
      <c r="P171" s="6050" t="str">
        <f>IF(ISNA(VLOOKUP($D171,'May 21'!$F:$F,1,0)),"No","Yes")</f>
        <v>No</v>
      </c>
      <c r="Q171" s="6049" t="str">
        <f>IF(ISNA(VLOOKUP($D171,'May 14'!$F:$F,1,0)),"No","Yes")</f>
        <v>No</v>
      </c>
      <c r="R171" s="6048" t="str">
        <f>IF(ISNA(VLOOKUP($D171,'May 9'!$F:$F,1,0)),"No","Yes")</f>
        <v>No</v>
      </c>
      <c r="S171" s="6047" t="str">
        <f>IF(ISNA(VLOOKUP($D171,'May 2'!$F:$F,1,0)),"No","Yes")</f>
        <v>No</v>
      </c>
      <c r="T171" s="6046" t="str">
        <f>IF(ISNA(VLOOKUP($D171,'Apr 23'!$F:$F,1,0)),"No","Yes")</f>
        <v>No</v>
      </c>
      <c r="U171" s="6045" t="str">
        <f>IF(ISNA(VLOOKUP($D171,'Apr 16'!$F:$F,1,0)),"No","Yes")</f>
        <v>No</v>
      </c>
      <c r="V171" s="6044" t="str">
        <f>IF(ISNA(VLOOKUP($D171,'Apr 9'!$F:$F,1,0)),"No","Yes")</f>
        <v>No</v>
      </c>
      <c r="W171" s="6043" t="str">
        <f>IF(ISNA(VLOOKUP($D171,'Apr 2'!$F:$F,1,0)),"No","Yes")</f>
        <v>No</v>
      </c>
      <c r="X171" s="6042" t="str">
        <f>IF(ISNA(VLOOKUP($D171,'Mar 26'!$F:$F,1,0)),"No","Yes")</f>
        <v>No</v>
      </c>
      <c r="Y171" s="6041" t="str">
        <f>IF(ISNA(VLOOKUP($D171,'Mar 19'!$F:$F,1,0)),"No","Yes")</f>
        <v>No</v>
      </c>
      <c r="Z171" s="6040" t="str">
        <f>IF(ISNA(VLOOKUP($D171,'Mar 12'!$F:$F,1,0)),"No","Yes")</f>
        <v>No</v>
      </c>
      <c r="AA171" s="6039" t="str">
        <f>IF(ISNA(VLOOKUP($D171,'Mar 5'!$F:$F,1,0)),"No","Yes")</f>
        <v>No</v>
      </c>
      <c r="AB171" s="6038" t="str">
        <f>IF(ISNA(VLOOKUP($D171,'Feb 26'!$F:$F,1,0)),"No","Yes")</f>
        <v>No</v>
      </c>
      <c r="AC171" s="6037" t="str">
        <f>IF(ISNA(VLOOKUP($D171,'Feb 26'!$F:$F,1,0)),"No","Yes")</f>
        <v>No</v>
      </c>
      <c r="AD171" s="6036" t="str">
        <f>IF(ISNA(VLOOKUP($D171,'Feb 12'!$F:$F,1,0)),"No","Yes")</f>
        <v>No</v>
      </c>
      <c r="AE171" s="6035" t="str">
        <f>IF(ISNA(VLOOKUP($D171,'Feb 5'!$F:$F,1,0)),"No","Yes")</f>
        <v>No</v>
      </c>
      <c r="AF171" s="6034" t="str">
        <f>IF(ISNA(VLOOKUP($D171,'Jan 29'!$F:$F,1,0)),"No","Yes")</f>
        <v>No</v>
      </c>
      <c r="AG171" s="6033" t="str">
        <f>IF(ISNA(VLOOKUP(D171,'Jan 22'!F:F,1,0)),"No","Yes")</f>
        <v>No</v>
      </c>
    </row>
    <row r="172" spans="1:33" x14ac:dyDescent="0.25">
      <c r="A172" s="7153"/>
      <c r="B172" s="103" t="s">
        <v>1400</v>
      </c>
      <c r="C172" s="106"/>
      <c r="D172" s="106"/>
      <c r="E172" s="106"/>
      <c r="F172" s="106"/>
      <c r="G172" s="106"/>
      <c r="H172" s="124" t="str">
        <f>IF(ISNA(VLOOKUP($D172,'Jul 16'!$F:$F,1,0)),"No","Yes")</f>
        <v>No</v>
      </c>
      <c r="I172" s="6082" t="str">
        <f>IF(ISNA(VLOOKUP($D172,'Jul 9'!$F:$F,1,0)),"No","Yes")</f>
        <v>No</v>
      </c>
      <c r="J172" s="6081" t="str">
        <f>IF(ISNA(VLOOKUP($D172,'Jul 2'!$F:$F,1,0)),"No","Yes")</f>
        <v>No</v>
      </c>
      <c r="K172" s="6080" t="str">
        <f>IF(ISNA(VLOOKUP($D172,'Jun 25'!$F:$F,1,0)),"No","Yes")</f>
        <v>No</v>
      </c>
      <c r="L172" s="6079" t="str">
        <f>IF(ISNA(VLOOKUP($D172,'Jun 18'!$F:$F,1,0)),"No","Yes")</f>
        <v>No</v>
      </c>
      <c r="M172" s="6078" t="str">
        <f>IF(ISNA(VLOOKUP($D172,'Jun 11'!$F:$F,1,0)),"No","Yes")</f>
        <v>No</v>
      </c>
      <c r="N172" s="6077" t="str">
        <f>IF(ISNA(VLOOKUP($D172,'Jun 4'!$F:$F,1,0)),"No","Yes")</f>
        <v>No</v>
      </c>
      <c r="O172" s="6076" t="str">
        <f>IF(ISNA(VLOOKUP($D172,'May 28'!$F:$F,1,0)),"No","Yes")</f>
        <v>No</v>
      </c>
      <c r="P172" s="6075" t="str">
        <f>IF(ISNA(VLOOKUP($D172,'May 21'!$F:$F,1,0)),"No","Yes")</f>
        <v>No</v>
      </c>
      <c r="Q172" s="6074" t="str">
        <f>IF(ISNA(VLOOKUP($D172,'May 14'!$F:$F,1,0)),"No","Yes")</f>
        <v>No</v>
      </c>
      <c r="R172" s="6073" t="str">
        <f>IF(ISNA(VLOOKUP($D172,'May 9'!$F:$F,1,0)),"No","Yes")</f>
        <v>No</v>
      </c>
      <c r="S172" s="6072" t="str">
        <f>IF(ISNA(VLOOKUP($D172,'May 2'!$F:$F,1,0)),"No","Yes")</f>
        <v>No</v>
      </c>
      <c r="T172" s="6071" t="str">
        <f>IF(ISNA(VLOOKUP($D172,'Apr 23'!$F:$F,1,0)),"No","Yes")</f>
        <v>No</v>
      </c>
      <c r="U172" s="6070" t="str">
        <f>IF(ISNA(VLOOKUP($D172,'Apr 16'!$F:$F,1,0)),"No","Yes")</f>
        <v>No</v>
      </c>
      <c r="V172" s="6069" t="str">
        <f>IF(ISNA(VLOOKUP($D172,'Apr 9'!$F:$F,1,0)),"No","Yes")</f>
        <v>No</v>
      </c>
      <c r="W172" s="6068" t="str">
        <f>IF(ISNA(VLOOKUP($D172,'Apr 2'!$F:$F,1,0)),"No","Yes")</f>
        <v>No</v>
      </c>
      <c r="X172" s="6067" t="str">
        <f>IF(ISNA(VLOOKUP($D172,'Mar 26'!$F:$F,1,0)),"No","Yes")</f>
        <v>No</v>
      </c>
      <c r="Y172" s="6066" t="str">
        <f>IF(ISNA(VLOOKUP($D172,'Mar 19'!$F:$F,1,0)),"No","Yes")</f>
        <v>No</v>
      </c>
      <c r="Z172" s="6065" t="str">
        <f>IF(ISNA(VLOOKUP($D172,'Mar 12'!$F:$F,1,0)),"No","Yes")</f>
        <v>No</v>
      </c>
      <c r="AA172" s="6064" t="str">
        <f>IF(ISNA(VLOOKUP($D172,'Mar 5'!$F:$F,1,0)),"No","Yes")</f>
        <v>No</v>
      </c>
      <c r="AB172" s="6063" t="str">
        <f>IF(ISNA(VLOOKUP($D172,'Feb 26'!$F:$F,1,0)),"No","Yes")</f>
        <v>No</v>
      </c>
      <c r="AC172" s="6062" t="str">
        <f>IF(ISNA(VLOOKUP($D172,'Feb 26'!$F:$F,1,0)),"No","Yes")</f>
        <v>No</v>
      </c>
      <c r="AD172" s="6061" t="str">
        <f>IF(ISNA(VLOOKUP($D172,'Feb 12'!$F:$F,1,0)),"No","Yes")</f>
        <v>No</v>
      </c>
      <c r="AE172" s="6060" t="str">
        <f>IF(ISNA(VLOOKUP($D172,'Feb 5'!$F:$F,1,0)),"No","Yes")</f>
        <v>No</v>
      </c>
      <c r="AF172" s="6059" t="str">
        <f>IF(ISNA(VLOOKUP($D172,'Jan 29'!$F:$F,1,0)),"No","Yes")</f>
        <v>No</v>
      </c>
      <c r="AG172" s="6058" t="str">
        <f>IF(ISNA(VLOOKUP(D172,'Jan 22'!F:F,1,0)),"No","Yes")</f>
        <v>No</v>
      </c>
    </row>
    <row r="173" spans="1:33" x14ac:dyDescent="0.25">
      <c r="A173" s="7153"/>
      <c r="B173" s="103" t="s">
        <v>1401</v>
      </c>
      <c r="C173" s="106"/>
      <c r="D173" s="106"/>
      <c r="E173" s="106"/>
      <c r="F173" s="106"/>
      <c r="G173" s="106"/>
      <c r="H173" s="124" t="str">
        <f>IF(ISNA(VLOOKUP($D173,'Jul 16'!$F:$F,1,0)),"No","Yes")</f>
        <v>No</v>
      </c>
      <c r="I173" s="6107" t="str">
        <f>IF(ISNA(VLOOKUP($D173,'Jul 9'!$F:$F,1,0)),"No","Yes")</f>
        <v>No</v>
      </c>
      <c r="J173" s="6106" t="str">
        <f>IF(ISNA(VLOOKUP($D173,'Jul 2'!$F:$F,1,0)),"No","Yes")</f>
        <v>No</v>
      </c>
      <c r="K173" s="6105" t="str">
        <f>IF(ISNA(VLOOKUP($D173,'Jun 25'!$F:$F,1,0)),"No","Yes")</f>
        <v>No</v>
      </c>
      <c r="L173" s="6104" t="str">
        <f>IF(ISNA(VLOOKUP($D173,'Jun 18'!$F:$F,1,0)),"No","Yes")</f>
        <v>No</v>
      </c>
      <c r="M173" s="6103" t="str">
        <f>IF(ISNA(VLOOKUP($D173,'Jun 11'!$F:$F,1,0)),"No","Yes")</f>
        <v>No</v>
      </c>
      <c r="N173" s="6102" t="str">
        <f>IF(ISNA(VLOOKUP($D173,'Jun 4'!$F:$F,1,0)),"No","Yes")</f>
        <v>No</v>
      </c>
      <c r="O173" s="6101" t="str">
        <f>IF(ISNA(VLOOKUP($D173,'May 28'!$F:$F,1,0)),"No","Yes")</f>
        <v>No</v>
      </c>
      <c r="P173" s="6100" t="str">
        <f>IF(ISNA(VLOOKUP($D173,'May 21'!$F:$F,1,0)),"No","Yes")</f>
        <v>No</v>
      </c>
      <c r="Q173" s="6099" t="str">
        <f>IF(ISNA(VLOOKUP($D173,'May 14'!$F:$F,1,0)),"No","Yes")</f>
        <v>No</v>
      </c>
      <c r="R173" s="6098" t="str">
        <f>IF(ISNA(VLOOKUP($D173,'May 9'!$F:$F,1,0)),"No","Yes")</f>
        <v>No</v>
      </c>
      <c r="S173" s="6097" t="str">
        <f>IF(ISNA(VLOOKUP($D173,'May 2'!$F:$F,1,0)),"No","Yes")</f>
        <v>No</v>
      </c>
      <c r="T173" s="6096" t="str">
        <f>IF(ISNA(VLOOKUP($D173,'Apr 23'!$F:$F,1,0)),"No","Yes")</f>
        <v>No</v>
      </c>
      <c r="U173" s="6095" t="str">
        <f>IF(ISNA(VLOOKUP($D173,'Apr 16'!$F:$F,1,0)),"No","Yes")</f>
        <v>No</v>
      </c>
      <c r="V173" s="6094" t="str">
        <f>IF(ISNA(VLOOKUP($D173,'Apr 9'!$F:$F,1,0)),"No","Yes")</f>
        <v>No</v>
      </c>
      <c r="W173" s="6093" t="str">
        <f>IF(ISNA(VLOOKUP($D173,'Apr 2'!$F:$F,1,0)),"No","Yes")</f>
        <v>No</v>
      </c>
      <c r="X173" s="6092" t="str">
        <f>IF(ISNA(VLOOKUP($D173,'Mar 26'!$F:$F,1,0)),"No","Yes")</f>
        <v>No</v>
      </c>
      <c r="Y173" s="6091" t="str">
        <f>IF(ISNA(VLOOKUP($D173,'Mar 19'!$F:$F,1,0)),"No","Yes")</f>
        <v>No</v>
      </c>
      <c r="Z173" s="6090" t="str">
        <f>IF(ISNA(VLOOKUP($D173,'Mar 12'!$F:$F,1,0)),"No","Yes")</f>
        <v>No</v>
      </c>
      <c r="AA173" s="6089" t="str">
        <f>IF(ISNA(VLOOKUP($D173,'Mar 5'!$F:$F,1,0)),"No","Yes")</f>
        <v>No</v>
      </c>
      <c r="AB173" s="6088" t="str">
        <f>IF(ISNA(VLOOKUP($D173,'Feb 26'!$F:$F,1,0)),"No","Yes")</f>
        <v>No</v>
      </c>
      <c r="AC173" s="6087" t="str">
        <f>IF(ISNA(VLOOKUP($D173,'Feb 26'!$F:$F,1,0)),"No","Yes")</f>
        <v>No</v>
      </c>
      <c r="AD173" s="6086" t="str">
        <f>IF(ISNA(VLOOKUP($D173,'Feb 12'!$F:$F,1,0)),"No","Yes")</f>
        <v>No</v>
      </c>
      <c r="AE173" s="6085" t="str">
        <f>IF(ISNA(VLOOKUP($D173,'Feb 5'!$F:$F,1,0)),"No","Yes")</f>
        <v>No</v>
      </c>
      <c r="AF173" s="6084" t="str">
        <f>IF(ISNA(VLOOKUP($D173,'Jan 29'!$F:$F,1,0)),"No","Yes")</f>
        <v>No</v>
      </c>
      <c r="AG173" s="6083" t="str">
        <f>IF(ISNA(VLOOKUP(D173,'Jan 22'!F:F,1,0)),"No","Yes")</f>
        <v>No</v>
      </c>
    </row>
    <row r="174" spans="1:33" x14ac:dyDescent="0.25">
      <c r="A174" s="7153"/>
      <c r="B174" s="103" t="s">
        <v>1402</v>
      </c>
      <c r="C174" s="106"/>
      <c r="D174" s="106"/>
      <c r="E174" s="106"/>
      <c r="F174" s="106"/>
      <c r="G174" s="106"/>
      <c r="H174" s="124" t="str">
        <f>IF(ISNA(VLOOKUP($D174,'Jul 16'!$F:$F,1,0)),"No","Yes")</f>
        <v>No</v>
      </c>
      <c r="I174" s="6132" t="str">
        <f>IF(ISNA(VLOOKUP($D174,'Jul 9'!$F:$F,1,0)),"No","Yes")</f>
        <v>No</v>
      </c>
      <c r="J174" s="6131" t="str">
        <f>IF(ISNA(VLOOKUP($D174,'Jul 2'!$F:$F,1,0)),"No","Yes")</f>
        <v>No</v>
      </c>
      <c r="K174" s="6130" t="str">
        <f>IF(ISNA(VLOOKUP($D174,'Jun 25'!$F:$F,1,0)),"No","Yes")</f>
        <v>No</v>
      </c>
      <c r="L174" s="6129" t="str">
        <f>IF(ISNA(VLOOKUP($D174,'Jun 18'!$F:$F,1,0)),"No","Yes")</f>
        <v>No</v>
      </c>
      <c r="M174" s="6128" t="str">
        <f>IF(ISNA(VLOOKUP($D174,'Jun 11'!$F:$F,1,0)),"No","Yes")</f>
        <v>No</v>
      </c>
      <c r="N174" s="6127" t="str">
        <f>IF(ISNA(VLOOKUP($D174,'Jun 4'!$F:$F,1,0)),"No","Yes")</f>
        <v>No</v>
      </c>
      <c r="O174" s="6126" t="str">
        <f>IF(ISNA(VLOOKUP($D174,'May 28'!$F:$F,1,0)),"No","Yes")</f>
        <v>No</v>
      </c>
      <c r="P174" s="6125" t="str">
        <f>IF(ISNA(VLOOKUP($D174,'May 21'!$F:$F,1,0)),"No","Yes")</f>
        <v>No</v>
      </c>
      <c r="Q174" s="6124" t="str">
        <f>IF(ISNA(VLOOKUP($D174,'May 14'!$F:$F,1,0)),"No","Yes")</f>
        <v>No</v>
      </c>
      <c r="R174" s="6123" t="str">
        <f>IF(ISNA(VLOOKUP($D174,'May 9'!$F:$F,1,0)),"No","Yes")</f>
        <v>No</v>
      </c>
      <c r="S174" s="6122" t="str">
        <f>IF(ISNA(VLOOKUP($D174,'May 2'!$F:$F,1,0)),"No","Yes")</f>
        <v>No</v>
      </c>
      <c r="T174" s="6121" t="str">
        <f>IF(ISNA(VLOOKUP($D174,'Apr 23'!$F:$F,1,0)),"No","Yes")</f>
        <v>No</v>
      </c>
      <c r="U174" s="6120" t="str">
        <f>IF(ISNA(VLOOKUP($D174,'Apr 16'!$F:$F,1,0)),"No","Yes")</f>
        <v>No</v>
      </c>
      <c r="V174" s="6119" t="str">
        <f>IF(ISNA(VLOOKUP($D174,'Apr 9'!$F:$F,1,0)),"No","Yes")</f>
        <v>No</v>
      </c>
      <c r="W174" s="6118" t="str">
        <f>IF(ISNA(VLOOKUP($D174,'Apr 2'!$F:$F,1,0)),"No","Yes")</f>
        <v>No</v>
      </c>
      <c r="X174" s="6117" t="str">
        <f>IF(ISNA(VLOOKUP($D174,'Mar 26'!$F:$F,1,0)),"No","Yes")</f>
        <v>No</v>
      </c>
      <c r="Y174" s="6116" t="str">
        <f>IF(ISNA(VLOOKUP($D174,'Mar 19'!$F:$F,1,0)),"No","Yes")</f>
        <v>No</v>
      </c>
      <c r="Z174" s="6115" t="str">
        <f>IF(ISNA(VLOOKUP($D174,'Mar 12'!$F:$F,1,0)),"No","Yes")</f>
        <v>No</v>
      </c>
      <c r="AA174" s="6114" t="str">
        <f>IF(ISNA(VLOOKUP($D174,'Mar 5'!$F:$F,1,0)),"No","Yes")</f>
        <v>No</v>
      </c>
      <c r="AB174" s="6113" t="str">
        <f>IF(ISNA(VLOOKUP($D174,'Feb 26'!$F:$F,1,0)),"No","Yes")</f>
        <v>No</v>
      </c>
      <c r="AC174" s="6112" t="str">
        <f>IF(ISNA(VLOOKUP($D174,'Feb 26'!$F:$F,1,0)),"No","Yes")</f>
        <v>No</v>
      </c>
      <c r="AD174" s="6111" t="str">
        <f>IF(ISNA(VLOOKUP($D174,'Feb 12'!$F:$F,1,0)),"No","Yes")</f>
        <v>No</v>
      </c>
      <c r="AE174" s="6110" t="str">
        <f>IF(ISNA(VLOOKUP($D174,'Feb 5'!$F:$F,1,0)),"No","Yes")</f>
        <v>No</v>
      </c>
      <c r="AF174" s="6109" t="str">
        <f>IF(ISNA(VLOOKUP($D174,'Jan 29'!$F:$F,1,0)),"No","Yes")</f>
        <v>No</v>
      </c>
      <c r="AG174" s="6108" t="str">
        <f>IF(ISNA(VLOOKUP(D174,'Jan 22'!F:F,1,0)),"No","Yes")</f>
        <v>No</v>
      </c>
    </row>
    <row r="175" spans="1:33" x14ac:dyDescent="0.25">
      <c r="A175" s="7153"/>
      <c r="B175" s="103" t="s">
        <v>1403</v>
      </c>
      <c r="C175" s="106"/>
      <c r="D175" s="106"/>
      <c r="E175" s="106"/>
      <c r="F175" s="106"/>
      <c r="G175" s="106"/>
      <c r="H175" s="124" t="str">
        <f>IF(ISNA(VLOOKUP($D175,'Jul 16'!$F:$F,1,0)),"No","Yes")</f>
        <v>No</v>
      </c>
      <c r="I175" s="6157" t="str">
        <f>IF(ISNA(VLOOKUP($D175,'Jul 9'!$F:$F,1,0)),"No","Yes")</f>
        <v>No</v>
      </c>
      <c r="J175" s="6156" t="str">
        <f>IF(ISNA(VLOOKUP($D175,'Jul 2'!$F:$F,1,0)),"No","Yes")</f>
        <v>No</v>
      </c>
      <c r="K175" s="6155" t="str">
        <f>IF(ISNA(VLOOKUP($D175,'Jun 25'!$F:$F,1,0)),"No","Yes")</f>
        <v>No</v>
      </c>
      <c r="L175" s="6154" t="str">
        <f>IF(ISNA(VLOOKUP($D175,'Jun 18'!$F:$F,1,0)),"No","Yes")</f>
        <v>No</v>
      </c>
      <c r="M175" s="6153" t="str">
        <f>IF(ISNA(VLOOKUP($D175,'Jun 11'!$F:$F,1,0)),"No","Yes")</f>
        <v>No</v>
      </c>
      <c r="N175" s="6152" t="str">
        <f>IF(ISNA(VLOOKUP($D175,'Jun 4'!$F:$F,1,0)),"No","Yes")</f>
        <v>No</v>
      </c>
      <c r="O175" s="6151" t="str">
        <f>IF(ISNA(VLOOKUP($D175,'May 28'!$F:$F,1,0)),"No","Yes")</f>
        <v>No</v>
      </c>
      <c r="P175" s="6150" t="str">
        <f>IF(ISNA(VLOOKUP($D175,'May 21'!$F:$F,1,0)),"No","Yes")</f>
        <v>No</v>
      </c>
      <c r="Q175" s="6149" t="str">
        <f>IF(ISNA(VLOOKUP($D175,'May 14'!$F:$F,1,0)),"No","Yes")</f>
        <v>No</v>
      </c>
      <c r="R175" s="6148" t="str">
        <f>IF(ISNA(VLOOKUP($D175,'May 9'!$F:$F,1,0)),"No","Yes")</f>
        <v>No</v>
      </c>
      <c r="S175" s="6147" t="str">
        <f>IF(ISNA(VLOOKUP($D175,'May 2'!$F:$F,1,0)),"No","Yes")</f>
        <v>No</v>
      </c>
      <c r="T175" s="6146" t="str">
        <f>IF(ISNA(VLOOKUP($D175,'Apr 23'!$F:$F,1,0)),"No","Yes")</f>
        <v>No</v>
      </c>
      <c r="U175" s="6145" t="str">
        <f>IF(ISNA(VLOOKUP($D175,'Apr 16'!$F:$F,1,0)),"No","Yes")</f>
        <v>No</v>
      </c>
      <c r="V175" s="6144" t="str">
        <f>IF(ISNA(VLOOKUP($D175,'Apr 9'!$F:$F,1,0)),"No","Yes")</f>
        <v>No</v>
      </c>
      <c r="W175" s="6143" t="str">
        <f>IF(ISNA(VLOOKUP($D175,'Apr 2'!$F:$F,1,0)),"No","Yes")</f>
        <v>No</v>
      </c>
      <c r="X175" s="6142" t="str">
        <f>IF(ISNA(VLOOKUP($D175,'Mar 26'!$F:$F,1,0)),"No","Yes")</f>
        <v>No</v>
      </c>
      <c r="Y175" s="6141" t="str">
        <f>IF(ISNA(VLOOKUP($D175,'Mar 19'!$F:$F,1,0)),"No","Yes")</f>
        <v>No</v>
      </c>
      <c r="Z175" s="6140" t="str">
        <f>IF(ISNA(VLOOKUP($D175,'Mar 12'!$F:$F,1,0)),"No","Yes")</f>
        <v>No</v>
      </c>
      <c r="AA175" s="6139" t="str">
        <f>IF(ISNA(VLOOKUP($D175,'Mar 5'!$F:$F,1,0)),"No","Yes")</f>
        <v>No</v>
      </c>
      <c r="AB175" s="6138" t="str">
        <f>IF(ISNA(VLOOKUP($D175,'Feb 26'!$F:$F,1,0)),"No","Yes")</f>
        <v>No</v>
      </c>
      <c r="AC175" s="6137" t="str">
        <f>IF(ISNA(VLOOKUP($D175,'Feb 26'!$F:$F,1,0)),"No","Yes")</f>
        <v>No</v>
      </c>
      <c r="AD175" s="6136" t="str">
        <f>IF(ISNA(VLOOKUP($D175,'Feb 12'!$F:$F,1,0)),"No","Yes")</f>
        <v>No</v>
      </c>
      <c r="AE175" s="6135" t="str">
        <f>IF(ISNA(VLOOKUP($D175,'Feb 5'!$F:$F,1,0)),"No","Yes")</f>
        <v>No</v>
      </c>
      <c r="AF175" s="6134" t="str">
        <f>IF(ISNA(VLOOKUP($D175,'Jan 29'!$F:$F,1,0)),"No","Yes")</f>
        <v>No</v>
      </c>
      <c r="AG175" s="6133" t="str">
        <f>IF(ISNA(VLOOKUP(D175,'Jan 22'!F:F,1,0)),"No","Yes")</f>
        <v>No</v>
      </c>
    </row>
    <row r="176" spans="1:33" x14ac:dyDescent="0.25">
      <c r="A176" s="7153"/>
      <c r="B176" s="103" t="s">
        <v>1404</v>
      </c>
      <c r="C176" s="106"/>
      <c r="D176" s="106"/>
      <c r="E176" s="106"/>
      <c r="F176" s="106"/>
      <c r="G176" s="106"/>
      <c r="H176" s="124" t="str">
        <f>IF(ISNA(VLOOKUP($D176,'Jul 16'!$F:$F,1,0)),"No","Yes")</f>
        <v>No</v>
      </c>
      <c r="I176" s="6182" t="str">
        <f>IF(ISNA(VLOOKUP($D176,'Jul 9'!$F:$F,1,0)),"No","Yes")</f>
        <v>No</v>
      </c>
      <c r="J176" s="6181" t="str">
        <f>IF(ISNA(VLOOKUP($D176,'Jul 2'!$F:$F,1,0)),"No","Yes")</f>
        <v>No</v>
      </c>
      <c r="K176" s="6180" t="str">
        <f>IF(ISNA(VLOOKUP($D176,'Jun 25'!$F:$F,1,0)),"No","Yes")</f>
        <v>No</v>
      </c>
      <c r="L176" s="6179" t="str">
        <f>IF(ISNA(VLOOKUP($D176,'Jun 18'!$F:$F,1,0)),"No","Yes")</f>
        <v>No</v>
      </c>
      <c r="M176" s="6178" t="str">
        <f>IF(ISNA(VLOOKUP($D176,'Jun 11'!$F:$F,1,0)),"No","Yes")</f>
        <v>No</v>
      </c>
      <c r="N176" s="6177" t="str">
        <f>IF(ISNA(VLOOKUP($D176,'Jun 4'!$F:$F,1,0)),"No","Yes")</f>
        <v>No</v>
      </c>
      <c r="O176" s="6176" t="str">
        <f>IF(ISNA(VLOOKUP($D176,'May 28'!$F:$F,1,0)),"No","Yes")</f>
        <v>No</v>
      </c>
      <c r="P176" s="6175" t="str">
        <f>IF(ISNA(VLOOKUP($D176,'May 21'!$F:$F,1,0)),"No","Yes")</f>
        <v>No</v>
      </c>
      <c r="Q176" s="6174" t="str">
        <f>IF(ISNA(VLOOKUP($D176,'May 14'!$F:$F,1,0)),"No","Yes")</f>
        <v>No</v>
      </c>
      <c r="R176" s="6173" t="str">
        <f>IF(ISNA(VLOOKUP($D176,'May 9'!$F:$F,1,0)),"No","Yes")</f>
        <v>No</v>
      </c>
      <c r="S176" s="6172" t="str">
        <f>IF(ISNA(VLOOKUP($D176,'May 2'!$F:$F,1,0)),"No","Yes")</f>
        <v>No</v>
      </c>
      <c r="T176" s="6171" t="str">
        <f>IF(ISNA(VLOOKUP($D176,'Apr 23'!$F:$F,1,0)),"No","Yes")</f>
        <v>No</v>
      </c>
      <c r="U176" s="6170" t="str">
        <f>IF(ISNA(VLOOKUP($D176,'Apr 16'!$F:$F,1,0)),"No","Yes")</f>
        <v>No</v>
      </c>
      <c r="V176" s="6169" t="str">
        <f>IF(ISNA(VLOOKUP($D176,'Apr 9'!$F:$F,1,0)),"No","Yes")</f>
        <v>No</v>
      </c>
      <c r="W176" s="6168" t="str">
        <f>IF(ISNA(VLOOKUP($D176,'Apr 2'!$F:$F,1,0)),"No","Yes")</f>
        <v>No</v>
      </c>
      <c r="X176" s="6167" t="str">
        <f>IF(ISNA(VLOOKUP($D176,'Mar 26'!$F:$F,1,0)),"No","Yes")</f>
        <v>No</v>
      </c>
      <c r="Y176" s="6166" t="str">
        <f>IF(ISNA(VLOOKUP($D176,'Mar 19'!$F:$F,1,0)),"No","Yes")</f>
        <v>No</v>
      </c>
      <c r="Z176" s="6165" t="str">
        <f>IF(ISNA(VLOOKUP($D176,'Mar 12'!$F:$F,1,0)),"No","Yes")</f>
        <v>No</v>
      </c>
      <c r="AA176" s="6164" t="str">
        <f>IF(ISNA(VLOOKUP($D176,'Mar 5'!$F:$F,1,0)),"No","Yes")</f>
        <v>No</v>
      </c>
      <c r="AB176" s="6163" t="str">
        <f>IF(ISNA(VLOOKUP($D176,'Feb 26'!$F:$F,1,0)),"No","Yes")</f>
        <v>No</v>
      </c>
      <c r="AC176" s="6162" t="str">
        <f>IF(ISNA(VLOOKUP($D176,'Feb 26'!$F:$F,1,0)),"No","Yes")</f>
        <v>No</v>
      </c>
      <c r="AD176" s="6161" t="str">
        <f>IF(ISNA(VLOOKUP($D176,'Feb 12'!$F:$F,1,0)),"No","Yes")</f>
        <v>No</v>
      </c>
      <c r="AE176" s="6160" t="str">
        <f>IF(ISNA(VLOOKUP($D176,'Feb 5'!$F:$F,1,0)),"No","Yes")</f>
        <v>No</v>
      </c>
      <c r="AF176" s="6159" t="str">
        <f>IF(ISNA(VLOOKUP($D176,'Jan 29'!$F:$F,1,0)),"No","Yes")</f>
        <v>No</v>
      </c>
      <c r="AG176" s="6158" t="str">
        <f>IF(ISNA(VLOOKUP(D176,'Jan 22'!F:F,1,0)),"No","Yes")</f>
        <v>No</v>
      </c>
    </row>
    <row r="177" spans="1:33" x14ac:dyDescent="0.25">
      <c r="A177" s="7153"/>
      <c r="B177" s="103" t="s">
        <v>1405</v>
      </c>
      <c r="C177" s="106"/>
      <c r="D177" s="106"/>
      <c r="E177" s="106"/>
      <c r="F177" s="106"/>
      <c r="G177" s="106"/>
      <c r="H177" s="124" t="str">
        <f>IF(ISNA(VLOOKUP($D177,'Jul 16'!$F:$F,1,0)),"No","Yes")</f>
        <v>No</v>
      </c>
      <c r="I177" s="6207" t="str">
        <f>IF(ISNA(VLOOKUP($D177,'Jul 9'!$F:$F,1,0)),"No","Yes")</f>
        <v>No</v>
      </c>
      <c r="J177" s="6206" t="str">
        <f>IF(ISNA(VLOOKUP($D177,'Jul 2'!$F:$F,1,0)),"No","Yes")</f>
        <v>No</v>
      </c>
      <c r="K177" s="6205" t="str">
        <f>IF(ISNA(VLOOKUP($D177,'Jun 25'!$F:$F,1,0)),"No","Yes")</f>
        <v>No</v>
      </c>
      <c r="L177" s="6204" t="str">
        <f>IF(ISNA(VLOOKUP($D177,'Jun 18'!$F:$F,1,0)),"No","Yes")</f>
        <v>No</v>
      </c>
      <c r="M177" s="6203" t="str">
        <f>IF(ISNA(VLOOKUP($D177,'Jun 11'!$F:$F,1,0)),"No","Yes")</f>
        <v>No</v>
      </c>
      <c r="N177" s="6202" t="str">
        <f>IF(ISNA(VLOOKUP($D177,'Jun 4'!$F:$F,1,0)),"No","Yes")</f>
        <v>No</v>
      </c>
      <c r="O177" s="6201" t="str">
        <f>IF(ISNA(VLOOKUP($D177,'May 28'!$F:$F,1,0)),"No","Yes")</f>
        <v>No</v>
      </c>
      <c r="P177" s="6200" t="str">
        <f>IF(ISNA(VLOOKUP($D177,'May 21'!$F:$F,1,0)),"No","Yes")</f>
        <v>No</v>
      </c>
      <c r="Q177" s="6199" t="str">
        <f>IF(ISNA(VLOOKUP($D177,'May 14'!$F:$F,1,0)),"No","Yes")</f>
        <v>No</v>
      </c>
      <c r="R177" s="6198" t="str">
        <f>IF(ISNA(VLOOKUP($D177,'May 9'!$F:$F,1,0)),"No","Yes")</f>
        <v>No</v>
      </c>
      <c r="S177" s="6197" t="str">
        <f>IF(ISNA(VLOOKUP($D177,'May 2'!$F:$F,1,0)),"No","Yes")</f>
        <v>No</v>
      </c>
      <c r="T177" s="6196" t="str">
        <f>IF(ISNA(VLOOKUP($D177,'Apr 23'!$F:$F,1,0)),"No","Yes")</f>
        <v>No</v>
      </c>
      <c r="U177" s="6195" t="str">
        <f>IF(ISNA(VLOOKUP($D177,'Apr 16'!$F:$F,1,0)),"No","Yes")</f>
        <v>No</v>
      </c>
      <c r="V177" s="6194" t="str">
        <f>IF(ISNA(VLOOKUP($D177,'Apr 9'!$F:$F,1,0)),"No","Yes")</f>
        <v>No</v>
      </c>
      <c r="W177" s="6193" t="str">
        <f>IF(ISNA(VLOOKUP($D177,'Apr 2'!$F:$F,1,0)),"No","Yes")</f>
        <v>No</v>
      </c>
      <c r="X177" s="6192" t="str">
        <f>IF(ISNA(VLOOKUP($D177,'Mar 26'!$F:$F,1,0)),"No","Yes")</f>
        <v>No</v>
      </c>
      <c r="Y177" s="6191" t="str">
        <f>IF(ISNA(VLOOKUP($D177,'Mar 19'!$F:$F,1,0)),"No","Yes")</f>
        <v>No</v>
      </c>
      <c r="Z177" s="6190" t="str">
        <f>IF(ISNA(VLOOKUP($D177,'Mar 12'!$F:$F,1,0)),"No","Yes")</f>
        <v>No</v>
      </c>
      <c r="AA177" s="6189" t="str">
        <f>IF(ISNA(VLOOKUP($D177,'Mar 5'!$F:$F,1,0)),"No","Yes")</f>
        <v>No</v>
      </c>
      <c r="AB177" s="6188" t="str">
        <f>IF(ISNA(VLOOKUP($D177,'Feb 26'!$F:$F,1,0)),"No","Yes")</f>
        <v>No</v>
      </c>
      <c r="AC177" s="6187" t="str">
        <f>IF(ISNA(VLOOKUP($D177,'Feb 26'!$F:$F,1,0)),"No","Yes")</f>
        <v>No</v>
      </c>
      <c r="AD177" s="6186" t="str">
        <f>IF(ISNA(VLOOKUP($D177,'Feb 12'!$F:$F,1,0)),"No","Yes")</f>
        <v>No</v>
      </c>
      <c r="AE177" s="6185" t="str">
        <f>IF(ISNA(VLOOKUP($D177,'Feb 5'!$F:$F,1,0)),"No","Yes")</f>
        <v>No</v>
      </c>
      <c r="AF177" s="6184" t="str">
        <f>IF(ISNA(VLOOKUP($D177,'Jan 29'!$F:$F,1,0)),"No","Yes")</f>
        <v>No</v>
      </c>
      <c r="AG177" s="6183" t="str">
        <f>IF(ISNA(VLOOKUP(D177,'Jan 22'!F:F,1,0)),"No","Yes")</f>
        <v>No</v>
      </c>
    </row>
    <row r="178" spans="1:33" x14ac:dyDescent="0.25">
      <c r="A178" s="7153"/>
      <c r="B178" s="103" t="s">
        <v>1406</v>
      </c>
      <c r="C178" s="106"/>
      <c r="D178" s="106"/>
      <c r="E178" s="106"/>
      <c r="F178" s="106"/>
      <c r="G178" s="106"/>
      <c r="H178" s="124" t="str">
        <f>IF(ISNA(VLOOKUP($D178,'Jul 16'!$F:$F,1,0)),"No","Yes")</f>
        <v>No</v>
      </c>
      <c r="I178" s="6232" t="str">
        <f>IF(ISNA(VLOOKUP($D178,'Jul 9'!$F:$F,1,0)),"No","Yes")</f>
        <v>No</v>
      </c>
      <c r="J178" s="6231" t="str">
        <f>IF(ISNA(VLOOKUP($D178,'Jul 2'!$F:$F,1,0)),"No","Yes")</f>
        <v>No</v>
      </c>
      <c r="K178" s="6230" t="str">
        <f>IF(ISNA(VLOOKUP($D178,'Jun 25'!$F:$F,1,0)),"No","Yes")</f>
        <v>No</v>
      </c>
      <c r="L178" s="6229" t="str">
        <f>IF(ISNA(VLOOKUP($D178,'Jun 18'!$F:$F,1,0)),"No","Yes")</f>
        <v>No</v>
      </c>
      <c r="M178" s="6228" t="str">
        <f>IF(ISNA(VLOOKUP($D178,'Jun 11'!$F:$F,1,0)),"No","Yes")</f>
        <v>No</v>
      </c>
      <c r="N178" s="6227" t="str">
        <f>IF(ISNA(VLOOKUP($D178,'Jun 4'!$F:$F,1,0)),"No","Yes")</f>
        <v>No</v>
      </c>
      <c r="O178" s="6226" t="str">
        <f>IF(ISNA(VLOOKUP($D178,'May 28'!$F:$F,1,0)),"No","Yes")</f>
        <v>No</v>
      </c>
      <c r="P178" s="6225" t="str">
        <f>IF(ISNA(VLOOKUP($D178,'May 21'!$F:$F,1,0)),"No","Yes")</f>
        <v>No</v>
      </c>
      <c r="Q178" s="6224" t="str">
        <f>IF(ISNA(VLOOKUP($D178,'May 14'!$F:$F,1,0)),"No","Yes")</f>
        <v>No</v>
      </c>
      <c r="R178" s="6223" t="str">
        <f>IF(ISNA(VLOOKUP($D178,'May 9'!$F:$F,1,0)),"No","Yes")</f>
        <v>No</v>
      </c>
      <c r="S178" s="6222" t="str">
        <f>IF(ISNA(VLOOKUP($D178,'May 2'!$F:$F,1,0)),"No","Yes")</f>
        <v>No</v>
      </c>
      <c r="T178" s="6221" t="str">
        <f>IF(ISNA(VLOOKUP($D178,'Apr 23'!$F:$F,1,0)),"No","Yes")</f>
        <v>No</v>
      </c>
      <c r="U178" s="6220" t="str">
        <f>IF(ISNA(VLOOKUP($D178,'Apr 16'!$F:$F,1,0)),"No","Yes")</f>
        <v>No</v>
      </c>
      <c r="V178" s="6219" t="str">
        <f>IF(ISNA(VLOOKUP($D178,'Apr 9'!$F:$F,1,0)),"No","Yes")</f>
        <v>No</v>
      </c>
      <c r="W178" s="6218" t="str">
        <f>IF(ISNA(VLOOKUP($D178,'Apr 2'!$F:$F,1,0)),"No","Yes")</f>
        <v>No</v>
      </c>
      <c r="X178" s="6217" t="str">
        <f>IF(ISNA(VLOOKUP($D178,'Mar 26'!$F:$F,1,0)),"No","Yes")</f>
        <v>No</v>
      </c>
      <c r="Y178" s="6216" t="str">
        <f>IF(ISNA(VLOOKUP($D178,'Mar 19'!$F:$F,1,0)),"No","Yes")</f>
        <v>No</v>
      </c>
      <c r="Z178" s="6215" t="str">
        <f>IF(ISNA(VLOOKUP($D178,'Mar 12'!$F:$F,1,0)),"No","Yes")</f>
        <v>No</v>
      </c>
      <c r="AA178" s="6214" t="str">
        <f>IF(ISNA(VLOOKUP($D178,'Mar 5'!$F:$F,1,0)),"No","Yes")</f>
        <v>No</v>
      </c>
      <c r="AB178" s="6213" t="str">
        <f>IF(ISNA(VLOOKUP($D178,'Feb 26'!$F:$F,1,0)),"No","Yes")</f>
        <v>No</v>
      </c>
      <c r="AC178" s="6212" t="str">
        <f>IF(ISNA(VLOOKUP($D178,'Feb 26'!$F:$F,1,0)),"No","Yes")</f>
        <v>No</v>
      </c>
      <c r="AD178" s="6211" t="str">
        <f>IF(ISNA(VLOOKUP($D178,'Feb 12'!$F:$F,1,0)),"No","Yes")</f>
        <v>No</v>
      </c>
      <c r="AE178" s="6210" t="str">
        <f>IF(ISNA(VLOOKUP($D178,'Feb 5'!$F:$F,1,0)),"No","Yes")</f>
        <v>No</v>
      </c>
      <c r="AF178" s="6209" t="str">
        <f>IF(ISNA(VLOOKUP($D178,'Jan 29'!$F:$F,1,0)),"No","Yes")</f>
        <v>No</v>
      </c>
      <c r="AG178" s="6208" t="str">
        <f>IF(ISNA(VLOOKUP(D178,'Jan 22'!F:F,1,0)),"No","Yes")</f>
        <v>No</v>
      </c>
    </row>
    <row r="179" spans="1:33" x14ac:dyDescent="0.25">
      <c r="A179" s="7153"/>
      <c r="B179" s="103" t="s">
        <v>1407</v>
      </c>
      <c r="C179" s="106"/>
      <c r="D179" s="106"/>
      <c r="E179" s="106"/>
      <c r="F179" s="106"/>
      <c r="G179" s="106"/>
      <c r="H179" s="124" t="str">
        <f>IF(ISNA(VLOOKUP($D179,'Jul 16'!$F:$F,1,0)),"No","Yes")</f>
        <v>No</v>
      </c>
      <c r="I179" s="6257" t="str">
        <f>IF(ISNA(VLOOKUP($D179,'Jul 9'!$F:$F,1,0)),"No","Yes")</f>
        <v>No</v>
      </c>
      <c r="J179" s="6256" t="str">
        <f>IF(ISNA(VLOOKUP($D179,'Jul 2'!$F:$F,1,0)),"No","Yes")</f>
        <v>No</v>
      </c>
      <c r="K179" s="6255" t="str">
        <f>IF(ISNA(VLOOKUP($D179,'Jun 25'!$F:$F,1,0)),"No","Yes")</f>
        <v>No</v>
      </c>
      <c r="L179" s="6254" t="str">
        <f>IF(ISNA(VLOOKUP($D179,'Jun 18'!$F:$F,1,0)),"No","Yes")</f>
        <v>No</v>
      </c>
      <c r="M179" s="6253" t="str">
        <f>IF(ISNA(VLOOKUP($D179,'Jun 11'!$F:$F,1,0)),"No","Yes")</f>
        <v>No</v>
      </c>
      <c r="N179" s="6252" t="str">
        <f>IF(ISNA(VLOOKUP($D179,'Jun 4'!$F:$F,1,0)),"No","Yes")</f>
        <v>No</v>
      </c>
      <c r="O179" s="6251" t="str">
        <f>IF(ISNA(VLOOKUP($D179,'May 28'!$F:$F,1,0)),"No","Yes")</f>
        <v>No</v>
      </c>
      <c r="P179" s="6250" t="str">
        <f>IF(ISNA(VLOOKUP($D179,'May 21'!$F:$F,1,0)),"No","Yes")</f>
        <v>No</v>
      </c>
      <c r="Q179" s="6249" t="str">
        <f>IF(ISNA(VLOOKUP($D179,'May 14'!$F:$F,1,0)),"No","Yes")</f>
        <v>No</v>
      </c>
      <c r="R179" s="6248" t="str">
        <f>IF(ISNA(VLOOKUP($D179,'May 9'!$F:$F,1,0)),"No","Yes")</f>
        <v>No</v>
      </c>
      <c r="S179" s="6247" t="str">
        <f>IF(ISNA(VLOOKUP($D179,'May 2'!$F:$F,1,0)),"No","Yes")</f>
        <v>No</v>
      </c>
      <c r="T179" s="6246" t="str">
        <f>IF(ISNA(VLOOKUP($D179,'Apr 23'!$F:$F,1,0)),"No","Yes")</f>
        <v>No</v>
      </c>
      <c r="U179" s="6245" t="str">
        <f>IF(ISNA(VLOOKUP($D179,'Apr 16'!$F:$F,1,0)),"No","Yes")</f>
        <v>No</v>
      </c>
      <c r="V179" s="6244" t="str">
        <f>IF(ISNA(VLOOKUP($D179,'Apr 9'!$F:$F,1,0)),"No","Yes")</f>
        <v>No</v>
      </c>
      <c r="W179" s="6243" t="str">
        <f>IF(ISNA(VLOOKUP($D179,'Apr 2'!$F:$F,1,0)),"No","Yes")</f>
        <v>No</v>
      </c>
      <c r="X179" s="6242" t="str">
        <f>IF(ISNA(VLOOKUP($D179,'Mar 26'!$F:$F,1,0)),"No","Yes")</f>
        <v>No</v>
      </c>
      <c r="Y179" s="6241" t="str">
        <f>IF(ISNA(VLOOKUP($D179,'Mar 19'!$F:$F,1,0)),"No","Yes")</f>
        <v>No</v>
      </c>
      <c r="Z179" s="6240" t="str">
        <f>IF(ISNA(VLOOKUP($D179,'Mar 12'!$F:$F,1,0)),"No","Yes")</f>
        <v>No</v>
      </c>
      <c r="AA179" s="6239" t="str">
        <f>IF(ISNA(VLOOKUP($D179,'Mar 5'!$F:$F,1,0)),"No","Yes")</f>
        <v>No</v>
      </c>
      <c r="AB179" s="6238" t="str">
        <f>IF(ISNA(VLOOKUP($D179,'Feb 26'!$F:$F,1,0)),"No","Yes")</f>
        <v>No</v>
      </c>
      <c r="AC179" s="6237" t="str">
        <f>IF(ISNA(VLOOKUP($D179,'Feb 26'!$F:$F,1,0)),"No","Yes")</f>
        <v>No</v>
      </c>
      <c r="AD179" s="6236" t="str">
        <f>IF(ISNA(VLOOKUP($D179,'Feb 12'!$F:$F,1,0)),"No","Yes")</f>
        <v>No</v>
      </c>
      <c r="AE179" s="6235" t="str">
        <f>IF(ISNA(VLOOKUP($D179,'Feb 5'!$F:$F,1,0)),"No","Yes")</f>
        <v>No</v>
      </c>
      <c r="AF179" s="6234" t="str">
        <f>IF(ISNA(VLOOKUP($D179,'Jan 29'!$F:$F,1,0)),"No","Yes")</f>
        <v>No</v>
      </c>
      <c r="AG179" s="6233" t="str">
        <f>IF(ISNA(VLOOKUP(D179,'Jan 22'!F:F,1,0)),"No","Yes")</f>
        <v>No</v>
      </c>
    </row>
    <row r="180" spans="1:33" x14ac:dyDescent="0.25">
      <c r="A180" s="7153"/>
      <c r="B180" s="103" t="s">
        <v>1408</v>
      </c>
      <c r="C180" s="106"/>
      <c r="D180" s="106"/>
      <c r="E180" s="106"/>
      <c r="F180" s="106"/>
      <c r="G180" s="106"/>
      <c r="H180" s="124" t="str">
        <f>IF(ISNA(VLOOKUP($D180,'Jul 16'!$F:$F,1,0)),"No","Yes")</f>
        <v>No</v>
      </c>
      <c r="I180" s="6282" t="str">
        <f>IF(ISNA(VLOOKUP($D180,'Jul 9'!$F:$F,1,0)),"No","Yes")</f>
        <v>No</v>
      </c>
      <c r="J180" s="6281" t="str">
        <f>IF(ISNA(VLOOKUP($D180,'Jul 2'!$F:$F,1,0)),"No","Yes")</f>
        <v>No</v>
      </c>
      <c r="K180" s="6280" t="str">
        <f>IF(ISNA(VLOOKUP($D180,'Jun 25'!$F:$F,1,0)),"No","Yes")</f>
        <v>No</v>
      </c>
      <c r="L180" s="6279" t="str">
        <f>IF(ISNA(VLOOKUP($D180,'Jun 18'!$F:$F,1,0)),"No","Yes")</f>
        <v>No</v>
      </c>
      <c r="M180" s="6278" t="str">
        <f>IF(ISNA(VLOOKUP($D180,'Jun 11'!$F:$F,1,0)),"No","Yes")</f>
        <v>No</v>
      </c>
      <c r="N180" s="6277" t="str">
        <f>IF(ISNA(VLOOKUP($D180,'Jun 4'!$F:$F,1,0)),"No","Yes")</f>
        <v>No</v>
      </c>
      <c r="O180" s="6276" t="str">
        <f>IF(ISNA(VLOOKUP($D180,'May 28'!$F:$F,1,0)),"No","Yes")</f>
        <v>No</v>
      </c>
      <c r="P180" s="6275" t="str">
        <f>IF(ISNA(VLOOKUP($D180,'May 21'!$F:$F,1,0)),"No","Yes")</f>
        <v>No</v>
      </c>
      <c r="Q180" s="6274" t="str">
        <f>IF(ISNA(VLOOKUP($D180,'May 14'!$F:$F,1,0)),"No","Yes")</f>
        <v>No</v>
      </c>
      <c r="R180" s="6273" t="str">
        <f>IF(ISNA(VLOOKUP($D180,'May 9'!$F:$F,1,0)),"No","Yes")</f>
        <v>No</v>
      </c>
      <c r="S180" s="6272" t="str">
        <f>IF(ISNA(VLOOKUP($D180,'May 2'!$F:$F,1,0)),"No","Yes")</f>
        <v>No</v>
      </c>
      <c r="T180" s="6271" t="str">
        <f>IF(ISNA(VLOOKUP($D180,'Apr 23'!$F:$F,1,0)),"No","Yes")</f>
        <v>No</v>
      </c>
      <c r="U180" s="6270" t="str">
        <f>IF(ISNA(VLOOKUP($D180,'Apr 16'!$F:$F,1,0)),"No","Yes")</f>
        <v>No</v>
      </c>
      <c r="V180" s="6269" t="str">
        <f>IF(ISNA(VLOOKUP($D180,'Apr 9'!$F:$F,1,0)),"No","Yes")</f>
        <v>No</v>
      </c>
      <c r="W180" s="6268" t="str">
        <f>IF(ISNA(VLOOKUP($D180,'Apr 2'!$F:$F,1,0)),"No","Yes")</f>
        <v>No</v>
      </c>
      <c r="X180" s="6267" t="str">
        <f>IF(ISNA(VLOOKUP($D180,'Mar 26'!$F:$F,1,0)),"No","Yes")</f>
        <v>No</v>
      </c>
      <c r="Y180" s="6266" t="str">
        <f>IF(ISNA(VLOOKUP($D180,'Mar 19'!$F:$F,1,0)),"No","Yes")</f>
        <v>No</v>
      </c>
      <c r="Z180" s="6265" t="str">
        <f>IF(ISNA(VLOOKUP($D180,'Mar 12'!$F:$F,1,0)),"No","Yes")</f>
        <v>No</v>
      </c>
      <c r="AA180" s="6264" t="str">
        <f>IF(ISNA(VLOOKUP($D180,'Mar 5'!$F:$F,1,0)),"No","Yes")</f>
        <v>No</v>
      </c>
      <c r="AB180" s="6263" t="str">
        <f>IF(ISNA(VLOOKUP($D180,'Feb 26'!$F:$F,1,0)),"No","Yes")</f>
        <v>No</v>
      </c>
      <c r="AC180" s="6262" t="str">
        <f>IF(ISNA(VLOOKUP($D180,'Feb 26'!$F:$F,1,0)),"No","Yes")</f>
        <v>No</v>
      </c>
      <c r="AD180" s="6261" t="str">
        <f>IF(ISNA(VLOOKUP($D180,'Feb 12'!$F:$F,1,0)),"No","Yes")</f>
        <v>No</v>
      </c>
      <c r="AE180" s="6260" t="str">
        <f>IF(ISNA(VLOOKUP($D180,'Feb 5'!$F:$F,1,0)),"No","Yes")</f>
        <v>No</v>
      </c>
      <c r="AF180" s="6259" t="str">
        <f>IF(ISNA(VLOOKUP($D180,'Jan 29'!$F:$F,1,0)),"No","Yes")</f>
        <v>No</v>
      </c>
      <c r="AG180" s="6258" t="str">
        <f>IF(ISNA(VLOOKUP(D180,'Jan 22'!F:F,1,0)),"No","Yes")</f>
        <v>No</v>
      </c>
    </row>
    <row r="181" spans="1:33" x14ac:dyDescent="0.25">
      <c r="A181" s="7153"/>
      <c r="B181" s="103" t="s">
        <v>1409</v>
      </c>
      <c r="C181" s="106"/>
      <c r="D181" s="106"/>
      <c r="E181" s="106"/>
      <c r="F181" s="106"/>
      <c r="G181" s="106"/>
      <c r="H181" s="124" t="str">
        <f>IF(ISNA(VLOOKUP($D181,'Jul 16'!$F:$F,1,0)),"No","Yes")</f>
        <v>No</v>
      </c>
      <c r="I181" s="6307" t="str">
        <f>IF(ISNA(VLOOKUP($D181,'Jul 9'!$F:$F,1,0)),"No","Yes")</f>
        <v>No</v>
      </c>
      <c r="J181" s="6306" t="str">
        <f>IF(ISNA(VLOOKUP($D181,'Jul 2'!$F:$F,1,0)),"No","Yes")</f>
        <v>No</v>
      </c>
      <c r="K181" s="6305" t="str">
        <f>IF(ISNA(VLOOKUP($D181,'Jun 25'!$F:$F,1,0)),"No","Yes")</f>
        <v>No</v>
      </c>
      <c r="L181" s="6304" t="str">
        <f>IF(ISNA(VLOOKUP($D181,'Jun 18'!$F:$F,1,0)),"No","Yes")</f>
        <v>No</v>
      </c>
      <c r="M181" s="6303" t="str">
        <f>IF(ISNA(VLOOKUP($D181,'Jun 11'!$F:$F,1,0)),"No","Yes")</f>
        <v>No</v>
      </c>
      <c r="N181" s="6302" t="str">
        <f>IF(ISNA(VLOOKUP($D181,'Jun 4'!$F:$F,1,0)),"No","Yes")</f>
        <v>No</v>
      </c>
      <c r="O181" s="6301" t="str">
        <f>IF(ISNA(VLOOKUP($D181,'May 28'!$F:$F,1,0)),"No","Yes")</f>
        <v>No</v>
      </c>
      <c r="P181" s="6300" t="str">
        <f>IF(ISNA(VLOOKUP($D181,'May 21'!$F:$F,1,0)),"No","Yes")</f>
        <v>No</v>
      </c>
      <c r="Q181" s="6299" t="str">
        <f>IF(ISNA(VLOOKUP($D181,'May 14'!$F:$F,1,0)),"No","Yes")</f>
        <v>No</v>
      </c>
      <c r="R181" s="6298" t="str">
        <f>IF(ISNA(VLOOKUP($D181,'May 9'!$F:$F,1,0)),"No","Yes")</f>
        <v>No</v>
      </c>
      <c r="S181" s="6297" t="str">
        <f>IF(ISNA(VLOOKUP($D181,'May 2'!$F:$F,1,0)),"No","Yes")</f>
        <v>No</v>
      </c>
      <c r="T181" s="6296" t="str">
        <f>IF(ISNA(VLOOKUP($D181,'Apr 23'!$F:$F,1,0)),"No","Yes")</f>
        <v>No</v>
      </c>
      <c r="U181" s="6295" t="str">
        <f>IF(ISNA(VLOOKUP($D181,'Apr 16'!$F:$F,1,0)),"No","Yes")</f>
        <v>No</v>
      </c>
      <c r="V181" s="6294" t="str">
        <f>IF(ISNA(VLOOKUP($D181,'Apr 9'!$F:$F,1,0)),"No","Yes")</f>
        <v>No</v>
      </c>
      <c r="W181" s="6293" t="str">
        <f>IF(ISNA(VLOOKUP($D181,'Apr 2'!$F:$F,1,0)),"No","Yes")</f>
        <v>No</v>
      </c>
      <c r="X181" s="6292" t="str">
        <f>IF(ISNA(VLOOKUP($D181,'Mar 26'!$F:$F,1,0)),"No","Yes")</f>
        <v>No</v>
      </c>
      <c r="Y181" s="6291" t="str">
        <f>IF(ISNA(VLOOKUP($D181,'Mar 19'!$F:$F,1,0)),"No","Yes")</f>
        <v>No</v>
      </c>
      <c r="Z181" s="6290" t="str">
        <f>IF(ISNA(VLOOKUP($D181,'Mar 12'!$F:$F,1,0)),"No","Yes")</f>
        <v>No</v>
      </c>
      <c r="AA181" s="6289" t="str">
        <f>IF(ISNA(VLOOKUP($D181,'Mar 5'!$F:$F,1,0)),"No","Yes")</f>
        <v>No</v>
      </c>
      <c r="AB181" s="6288" t="str">
        <f>IF(ISNA(VLOOKUP($D181,'Feb 26'!$F:$F,1,0)),"No","Yes")</f>
        <v>No</v>
      </c>
      <c r="AC181" s="6287" t="str">
        <f>IF(ISNA(VLOOKUP($D181,'Feb 26'!$F:$F,1,0)),"No","Yes")</f>
        <v>No</v>
      </c>
      <c r="AD181" s="6286" t="str">
        <f>IF(ISNA(VLOOKUP($D181,'Feb 12'!$F:$F,1,0)),"No","Yes")</f>
        <v>No</v>
      </c>
      <c r="AE181" s="6285" t="str">
        <f>IF(ISNA(VLOOKUP($D181,'Feb 5'!$F:$F,1,0)),"No","Yes")</f>
        <v>No</v>
      </c>
      <c r="AF181" s="6284" t="str">
        <f>IF(ISNA(VLOOKUP($D181,'Jan 29'!$F:$F,1,0)),"No","Yes")</f>
        <v>No</v>
      </c>
      <c r="AG181" s="6283" t="str">
        <f>IF(ISNA(VLOOKUP(D181,'Jan 22'!F:F,1,0)),"No","Yes")</f>
        <v>No</v>
      </c>
    </row>
    <row r="182" spans="1:33" x14ac:dyDescent="0.25">
      <c r="A182" s="7152" t="s">
        <v>1348</v>
      </c>
      <c r="B182" s="101" t="s">
        <v>1410</v>
      </c>
      <c r="C182" s="116" t="s">
        <v>1013</v>
      </c>
      <c r="D182" s="116" t="s">
        <v>1148</v>
      </c>
      <c r="E182" s="116" t="s">
        <v>1149</v>
      </c>
      <c r="F182" s="106"/>
      <c r="G182" s="117" t="s">
        <v>1136</v>
      </c>
      <c r="H182" s="124" t="str">
        <f>IF(ISNA(VLOOKUP($D182,'Jul 16'!$F:$F,1,0)),"No","Yes")</f>
        <v>Yes</v>
      </c>
      <c r="I182" s="6332" t="str">
        <f>IF(ISNA(VLOOKUP($D182,'Jul 9'!$F:$F,1,0)),"No","Yes")</f>
        <v>Yes</v>
      </c>
      <c r="J182" s="6331" t="str">
        <f>IF(ISNA(VLOOKUP($D182,'Jul 2'!$F:$F,1,0)),"No","Yes")</f>
        <v>Yes</v>
      </c>
      <c r="K182" s="6330" t="str">
        <f>IF(ISNA(VLOOKUP($D182,'Jun 25'!$F:$F,1,0)),"No","Yes")</f>
        <v>Yes</v>
      </c>
      <c r="L182" s="6329" t="str">
        <f>IF(ISNA(VLOOKUP($D182,'Jun 18'!$F:$F,1,0)),"No","Yes")</f>
        <v>Yes</v>
      </c>
      <c r="M182" s="6328" t="str">
        <f>IF(ISNA(VLOOKUP($D182,'Jun 11'!$F:$F,1,0)),"No","Yes")</f>
        <v>Yes</v>
      </c>
      <c r="N182" s="6327" t="str">
        <f>IF(ISNA(VLOOKUP($D182,'Jun 4'!$F:$F,1,0)),"No","Yes")</f>
        <v>Yes</v>
      </c>
      <c r="O182" s="6326" t="str">
        <f>IF(ISNA(VLOOKUP($D182,'May 28'!$F:$F,1,0)),"No","Yes")</f>
        <v>Yes</v>
      </c>
      <c r="P182" s="6325" t="str">
        <f>IF(ISNA(VLOOKUP($D182,'May 21'!$F:$F,1,0)),"No","Yes")</f>
        <v>Yes</v>
      </c>
      <c r="Q182" s="6324" t="str">
        <f>IF(ISNA(VLOOKUP($D182,'May 14'!$F:$F,1,0)),"No","Yes")</f>
        <v>Yes</v>
      </c>
      <c r="R182" s="6323" t="str">
        <f>IF(ISNA(VLOOKUP($D182,'May 9'!$F:$F,1,0)),"No","Yes")</f>
        <v>Yes</v>
      </c>
      <c r="S182" s="6322" t="str">
        <f>IF(ISNA(VLOOKUP($D182,'May 2'!$F:$F,1,0)),"No","Yes")</f>
        <v>Yes</v>
      </c>
      <c r="T182" s="6321" t="str">
        <f>IF(ISNA(VLOOKUP($D182,'Apr 23'!$F:$F,1,0)),"No","Yes")</f>
        <v>Yes</v>
      </c>
      <c r="U182" s="6320" t="str">
        <f>IF(ISNA(VLOOKUP($D182,'Apr 16'!$F:$F,1,0)),"No","Yes")</f>
        <v>Yes</v>
      </c>
      <c r="V182" s="6319" t="str">
        <f>IF(ISNA(VLOOKUP($D182,'Apr 9'!$F:$F,1,0)),"No","Yes")</f>
        <v>Yes</v>
      </c>
      <c r="W182" s="6318" t="str">
        <f>IF(ISNA(VLOOKUP($D182,'Apr 2'!$F:$F,1,0)),"No","Yes")</f>
        <v>Yes</v>
      </c>
      <c r="X182" s="6317" t="str">
        <f>IF(ISNA(VLOOKUP($D182,'Mar 26'!$F:$F,1,0)),"No","Yes")</f>
        <v>Yes</v>
      </c>
      <c r="Y182" s="6316" t="str">
        <f>IF(ISNA(VLOOKUP($D182,'Mar 19'!$F:$F,1,0)),"No","Yes")</f>
        <v>Yes</v>
      </c>
      <c r="Z182" s="6315" t="str">
        <f>IF(ISNA(VLOOKUP($D182,'Mar 12'!$F:$F,1,0)),"No","Yes")</f>
        <v>Yes</v>
      </c>
      <c r="AA182" s="6314" t="str">
        <f>IF(ISNA(VLOOKUP($D182,'Mar 5'!$F:$F,1,0)),"No","Yes")</f>
        <v>Yes</v>
      </c>
      <c r="AB182" s="6313" t="str">
        <f>IF(ISNA(VLOOKUP($D182,'Feb 26'!$F:$F,1,0)),"No","Yes")</f>
        <v>Yes</v>
      </c>
      <c r="AC182" s="6312" t="str">
        <f>IF(ISNA(VLOOKUP($D182,'Feb 26'!$F:$F,1,0)),"No","Yes")</f>
        <v>Yes</v>
      </c>
      <c r="AD182" s="6311" t="str">
        <f>IF(ISNA(VLOOKUP($D182,'Feb 12'!$F:$F,1,0)),"No","Yes")</f>
        <v>Yes</v>
      </c>
      <c r="AE182" s="6310" t="str">
        <f>IF(ISNA(VLOOKUP($D182,'Feb 5'!$F:$F,1,0)),"No","Yes")</f>
        <v>Yes</v>
      </c>
      <c r="AF182" s="6309" t="str">
        <f>IF(ISNA(VLOOKUP($D182,'Jan 29'!$F:$F,1,0)),"No","Yes")</f>
        <v>Yes</v>
      </c>
      <c r="AG182" s="6308" t="str">
        <f>IF(ISNA(VLOOKUP(D182,'Jan 22'!F:F,1,0)),"No","Yes")</f>
        <v>Yes</v>
      </c>
    </row>
    <row r="183" spans="1:33" x14ac:dyDescent="0.25">
      <c r="A183" s="7152"/>
      <c r="B183" s="225" t="s">
        <v>1553</v>
      </c>
      <c r="C183" s="116" t="s">
        <v>1013</v>
      </c>
      <c r="D183" s="116" t="s">
        <v>1158</v>
      </c>
      <c r="E183" s="116" t="s">
        <v>1159</v>
      </c>
      <c r="F183" s="234" t="s">
        <v>960</v>
      </c>
      <c r="G183" s="234" t="s">
        <v>1257</v>
      </c>
      <c r="H183" s="124" t="str">
        <f>IF(ISNA(VLOOKUP($D183,'Jul 16'!$F:$F,1,0)),"No","Yes")</f>
        <v>Yes</v>
      </c>
      <c r="I183" s="6357" t="str">
        <f>IF(ISNA(VLOOKUP($D183,'Jul 9'!$F:$F,1,0)),"No","Yes")</f>
        <v>Yes</v>
      </c>
      <c r="J183" s="6356" t="str">
        <f>IF(ISNA(VLOOKUP($D183,'Jul 2'!$F:$F,1,0)),"No","Yes")</f>
        <v>Yes</v>
      </c>
      <c r="K183" s="6355" t="str">
        <f>IF(ISNA(VLOOKUP($D183,'Jun 25'!$F:$F,1,0)),"No","Yes")</f>
        <v>No</v>
      </c>
      <c r="L183" s="6354" t="str">
        <f>IF(ISNA(VLOOKUP($D183,'Jun 18'!$F:$F,1,0)),"No","Yes")</f>
        <v>No</v>
      </c>
      <c r="M183" s="6353" t="str">
        <f>IF(ISNA(VLOOKUP($D183,'Jun 11'!$F:$F,1,0)),"No","Yes")</f>
        <v>No</v>
      </c>
      <c r="N183" s="6352" t="str">
        <f>IF(ISNA(VLOOKUP($D183,'Jun 4'!$F:$F,1,0)),"No","Yes")</f>
        <v>No</v>
      </c>
      <c r="O183" s="6351" t="str">
        <f>IF(ISNA(VLOOKUP($D183,'May 28'!$F:$F,1,0)),"No","Yes")</f>
        <v>No</v>
      </c>
      <c r="P183" s="6350" t="str">
        <f>IF(ISNA(VLOOKUP($D183,'May 21'!$F:$F,1,0)),"No","Yes")</f>
        <v>No</v>
      </c>
      <c r="Q183" s="6349" t="str">
        <f>IF(ISNA(VLOOKUP($D183,'May 14'!$F:$F,1,0)),"No","Yes")</f>
        <v>No</v>
      </c>
      <c r="R183" s="6348" t="str">
        <f>IF(ISNA(VLOOKUP($D183,'May 9'!$F:$F,1,0)),"No","Yes")</f>
        <v>No</v>
      </c>
      <c r="S183" s="6347" t="str">
        <f>IF(ISNA(VLOOKUP($D183,'May 2'!$F:$F,1,0)),"No","Yes")</f>
        <v>No</v>
      </c>
      <c r="T183" s="6346" t="str">
        <f>IF(ISNA(VLOOKUP($D183,'Apr 23'!$F:$F,1,0)),"No","Yes")</f>
        <v>No</v>
      </c>
      <c r="U183" s="6345" t="str">
        <f>IF(ISNA(VLOOKUP($D183,'Apr 16'!$F:$F,1,0)),"No","Yes")</f>
        <v>No</v>
      </c>
      <c r="V183" s="6344" t="str">
        <f>IF(ISNA(VLOOKUP($D183,'Apr 9'!$F:$F,1,0)),"No","Yes")</f>
        <v>No</v>
      </c>
      <c r="W183" s="6343" t="str">
        <f>IF(ISNA(VLOOKUP($D183,'Apr 2'!$F:$F,1,0)),"No","Yes")</f>
        <v>No</v>
      </c>
      <c r="X183" s="6342" t="str">
        <f>IF(ISNA(VLOOKUP($D183,'Mar 26'!$F:$F,1,0)),"No","Yes")</f>
        <v>No</v>
      </c>
      <c r="Y183" s="6341" t="str">
        <f>IF(ISNA(VLOOKUP($D183,'Mar 19'!$F:$F,1,0)),"No","Yes")</f>
        <v>No</v>
      </c>
      <c r="Z183" s="6340" t="str">
        <f>IF(ISNA(VLOOKUP($D183,'Mar 12'!$F:$F,1,0)),"No","Yes")</f>
        <v>No</v>
      </c>
      <c r="AA183" s="6339" t="str">
        <f>IF(ISNA(VLOOKUP($D183,'Mar 5'!$F:$F,1,0)),"No","Yes")</f>
        <v>No</v>
      </c>
      <c r="AB183" s="6338" t="str">
        <f>IF(ISNA(VLOOKUP($D183,'Feb 26'!$F:$F,1,0)),"No","Yes")</f>
        <v>Yes</v>
      </c>
      <c r="AC183" s="6337" t="str">
        <f>IF(ISNA(VLOOKUP($D183,'Feb 26'!$F:$F,1,0)),"No","Yes")</f>
        <v>Yes</v>
      </c>
      <c r="AD183" s="6336" t="str">
        <f>IF(ISNA(VLOOKUP($D183,'Feb 12'!$F:$F,1,0)),"No","Yes")</f>
        <v>Yes</v>
      </c>
      <c r="AE183" s="6335" t="str">
        <f>IF(ISNA(VLOOKUP($D183,'Feb 5'!$F:$F,1,0)),"No","Yes")</f>
        <v>Yes</v>
      </c>
      <c r="AF183" s="6334" t="str">
        <f>IF(ISNA(VLOOKUP($D183,'Jan 29'!$F:$F,1,0)),"No","Yes")</f>
        <v>Yes</v>
      </c>
      <c r="AG183" s="6333" t="str">
        <f>IF(ISNA(VLOOKUP(D183,'Jan 22'!F:F,1,0)),"No","Yes")</f>
        <v>Yes</v>
      </c>
    </row>
    <row r="184" spans="1:33" x14ac:dyDescent="0.25">
      <c r="A184" s="7152"/>
      <c r="B184" s="101" t="s">
        <v>1288</v>
      </c>
      <c r="C184" s="116" t="s">
        <v>1013</v>
      </c>
      <c r="D184" s="116" t="s">
        <v>1085</v>
      </c>
      <c r="E184" s="116" t="s">
        <v>1086</v>
      </c>
      <c r="F184" s="106"/>
      <c r="G184" s="117" t="s">
        <v>1136</v>
      </c>
      <c r="H184" s="124" t="str">
        <f>IF(ISNA(VLOOKUP($D184,'Jul 16'!$F:$F,1,0)),"No","Yes")</f>
        <v>Yes</v>
      </c>
      <c r="I184" s="6382" t="str">
        <f>IF(ISNA(VLOOKUP($D184,'Jul 9'!$F:$F,1,0)),"No","Yes")</f>
        <v>Yes</v>
      </c>
      <c r="J184" s="6381" t="str">
        <f>IF(ISNA(VLOOKUP($D184,'Jul 2'!$F:$F,1,0)),"No","Yes")</f>
        <v>Yes</v>
      </c>
      <c r="K184" s="6380" t="str">
        <f>IF(ISNA(VLOOKUP($D184,'Jun 25'!$F:$F,1,0)),"No","Yes")</f>
        <v>Yes</v>
      </c>
      <c r="L184" s="6379" t="str">
        <f>IF(ISNA(VLOOKUP($D184,'Jun 18'!$F:$F,1,0)),"No","Yes")</f>
        <v>Yes</v>
      </c>
      <c r="M184" s="6378" t="str">
        <f>IF(ISNA(VLOOKUP($D184,'Jun 11'!$F:$F,1,0)),"No","Yes")</f>
        <v>Yes</v>
      </c>
      <c r="N184" s="6377" t="str">
        <f>IF(ISNA(VLOOKUP($D184,'Jun 4'!$F:$F,1,0)),"No","Yes")</f>
        <v>Yes</v>
      </c>
      <c r="O184" s="6376" t="str">
        <f>IF(ISNA(VLOOKUP($D184,'May 28'!$F:$F,1,0)),"No","Yes")</f>
        <v>Yes</v>
      </c>
      <c r="P184" s="6375" t="str">
        <f>IF(ISNA(VLOOKUP($D184,'May 21'!$F:$F,1,0)),"No","Yes")</f>
        <v>Yes</v>
      </c>
      <c r="Q184" s="6374" t="str">
        <f>IF(ISNA(VLOOKUP($D184,'May 14'!$F:$F,1,0)),"No","Yes")</f>
        <v>Yes</v>
      </c>
      <c r="R184" s="6373" t="str">
        <f>IF(ISNA(VLOOKUP($D184,'May 9'!$F:$F,1,0)),"No","Yes")</f>
        <v>Yes</v>
      </c>
      <c r="S184" s="6372" t="str">
        <f>IF(ISNA(VLOOKUP($D184,'May 2'!$F:$F,1,0)),"No","Yes")</f>
        <v>Yes</v>
      </c>
      <c r="T184" s="6371" t="str">
        <f>IF(ISNA(VLOOKUP($D184,'Apr 23'!$F:$F,1,0)),"No","Yes")</f>
        <v>Yes</v>
      </c>
      <c r="U184" s="6370" t="str">
        <f>IF(ISNA(VLOOKUP($D184,'Apr 16'!$F:$F,1,0)),"No","Yes")</f>
        <v>Yes</v>
      </c>
      <c r="V184" s="6369" t="str">
        <f>IF(ISNA(VLOOKUP($D184,'Apr 9'!$F:$F,1,0)),"No","Yes")</f>
        <v>Yes</v>
      </c>
      <c r="W184" s="6368" t="str">
        <f>IF(ISNA(VLOOKUP($D184,'Apr 2'!$F:$F,1,0)),"No","Yes")</f>
        <v>Yes</v>
      </c>
      <c r="X184" s="6367" t="str">
        <f>IF(ISNA(VLOOKUP($D184,'Mar 26'!$F:$F,1,0)),"No","Yes")</f>
        <v>Yes</v>
      </c>
      <c r="Y184" s="6366" t="str">
        <f>IF(ISNA(VLOOKUP($D184,'Mar 19'!$F:$F,1,0)),"No","Yes")</f>
        <v>Yes</v>
      </c>
      <c r="Z184" s="6365" t="str">
        <f>IF(ISNA(VLOOKUP($D184,'Mar 12'!$F:$F,1,0)),"No","Yes")</f>
        <v>Yes</v>
      </c>
      <c r="AA184" s="6364" t="str">
        <f>IF(ISNA(VLOOKUP($D184,'Mar 5'!$F:$F,1,0)),"No","Yes")</f>
        <v>Yes</v>
      </c>
      <c r="AB184" s="6363" t="str">
        <f>IF(ISNA(VLOOKUP($D184,'Feb 26'!$F:$F,1,0)),"No","Yes")</f>
        <v>Yes</v>
      </c>
      <c r="AC184" s="6362" t="str">
        <f>IF(ISNA(VLOOKUP($D184,'Feb 26'!$F:$F,1,0)),"No","Yes")</f>
        <v>Yes</v>
      </c>
      <c r="AD184" s="6361" t="str">
        <f>IF(ISNA(VLOOKUP($D184,'Feb 12'!$F:$F,1,0)),"No","Yes")</f>
        <v>Yes</v>
      </c>
      <c r="AE184" s="6360" t="str">
        <f>IF(ISNA(VLOOKUP($D184,'Feb 5'!$F:$F,1,0)),"No","Yes")</f>
        <v>Yes</v>
      </c>
      <c r="AF184" s="6359" t="str">
        <f>IF(ISNA(VLOOKUP($D184,'Jan 29'!$F:$F,1,0)),"No","Yes")</f>
        <v>Yes</v>
      </c>
      <c r="AG184" s="6358" t="str">
        <f>IF(ISNA(VLOOKUP(D184,'Jan 22'!F:F,1,0)),"No","Yes")</f>
        <v>Yes</v>
      </c>
    </row>
    <row r="185" spans="1:33" x14ac:dyDescent="0.25">
      <c r="A185" s="7152"/>
      <c r="B185" s="101" t="s">
        <v>1412</v>
      </c>
      <c r="C185" s="115" t="s">
        <v>1013</v>
      </c>
      <c r="D185" s="115" t="s">
        <v>1247</v>
      </c>
      <c r="E185" s="115" t="s">
        <v>1248</v>
      </c>
      <c r="F185" s="106"/>
      <c r="G185" s="117" t="s">
        <v>960</v>
      </c>
      <c r="H185" s="124" t="str">
        <f>IF(ISNA(VLOOKUP($D185,'Jul 16'!$F:$F,1,0)),"No","Yes")</f>
        <v>No</v>
      </c>
      <c r="I185" s="6407" t="str">
        <f>IF(ISNA(VLOOKUP($D185,'Jul 9'!$F:$F,1,0)),"No","Yes")</f>
        <v>No</v>
      </c>
      <c r="J185" s="6406" t="str">
        <f>IF(ISNA(VLOOKUP($D185,'Jul 2'!$F:$F,1,0)),"No","Yes")</f>
        <v>No</v>
      </c>
      <c r="K185" s="6405" t="str">
        <f>IF(ISNA(VLOOKUP($D185,'Jun 25'!$F:$F,1,0)),"No","Yes")</f>
        <v>No</v>
      </c>
      <c r="L185" s="6404" t="str">
        <f>IF(ISNA(VLOOKUP($D185,'Jun 18'!$F:$F,1,0)),"No","Yes")</f>
        <v>No</v>
      </c>
      <c r="M185" s="6403" t="str">
        <f>IF(ISNA(VLOOKUP($D185,'Jun 11'!$F:$F,1,0)),"No","Yes")</f>
        <v>No</v>
      </c>
      <c r="N185" s="6402" t="str">
        <f>IF(ISNA(VLOOKUP($D185,'Jun 4'!$F:$F,1,0)),"No","Yes")</f>
        <v>No</v>
      </c>
      <c r="O185" s="6401" t="str">
        <f>IF(ISNA(VLOOKUP($D185,'May 28'!$F:$F,1,0)),"No","Yes")</f>
        <v>No</v>
      </c>
      <c r="P185" s="6400" t="str">
        <f>IF(ISNA(VLOOKUP($D185,'May 21'!$F:$F,1,0)),"No","Yes")</f>
        <v>No</v>
      </c>
      <c r="Q185" s="6399" t="str">
        <f>IF(ISNA(VLOOKUP($D185,'May 14'!$F:$F,1,0)),"No","Yes")</f>
        <v>No</v>
      </c>
      <c r="R185" s="6398" t="str">
        <f>IF(ISNA(VLOOKUP($D185,'May 9'!$F:$F,1,0)),"No","Yes")</f>
        <v>No</v>
      </c>
      <c r="S185" s="6397" t="str">
        <f>IF(ISNA(VLOOKUP($D185,'May 2'!$F:$F,1,0)),"No","Yes")</f>
        <v>No</v>
      </c>
      <c r="T185" s="6396" t="str">
        <f>IF(ISNA(VLOOKUP($D185,'Apr 23'!$F:$F,1,0)),"No","Yes")</f>
        <v>No</v>
      </c>
      <c r="U185" s="6395" t="str">
        <f>IF(ISNA(VLOOKUP($D185,'Apr 16'!$F:$F,1,0)),"No","Yes")</f>
        <v>No</v>
      </c>
      <c r="V185" s="6394" t="str">
        <f>IF(ISNA(VLOOKUP($D185,'Apr 9'!$F:$F,1,0)),"No","Yes")</f>
        <v>No</v>
      </c>
      <c r="W185" s="6393" t="str">
        <f>IF(ISNA(VLOOKUP($D185,'Apr 2'!$F:$F,1,0)),"No","Yes")</f>
        <v>No</v>
      </c>
      <c r="X185" s="6392" t="str">
        <f>IF(ISNA(VLOOKUP($D185,'Mar 26'!$F:$F,1,0)),"No","Yes")</f>
        <v>No</v>
      </c>
      <c r="Y185" s="6391" t="str">
        <f>IF(ISNA(VLOOKUP($D185,'Mar 19'!$F:$F,1,0)),"No","Yes")</f>
        <v>No</v>
      </c>
      <c r="Z185" s="6390" t="str">
        <f>IF(ISNA(VLOOKUP($D185,'Mar 12'!$F:$F,1,0)),"No","Yes")</f>
        <v>No</v>
      </c>
      <c r="AA185" s="6389" t="str">
        <f>IF(ISNA(VLOOKUP($D185,'Mar 5'!$F:$F,1,0)),"No","Yes")</f>
        <v>No</v>
      </c>
      <c r="AB185" s="6388" t="str">
        <f>IF(ISNA(VLOOKUP($D185,'Feb 26'!$F:$F,1,0)),"No","Yes")</f>
        <v>No</v>
      </c>
      <c r="AC185" s="6387" t="str">
        <f>IF(ISNA(VLOOKUP($D185,'Feb 26'!$F:$F,1,0)),"No","Yes")</f>
        <v>No</v>
      </c>
      <c r="AD185" s="6386" t="str">
        <f>IF(ISNA(VLOOKUP($D185,'Feb 12'!$F:$F,1,0)),"No","Yes")</f>
        <v>No</v>
      </c>
      <c r="AE185" s="6385" t="str">
        <f>IF(ISNA(VLOOKUP($D185,'Feb 5'!$F:$F,1,0)),"No","Yes")</f>
        <v>No</v>
      </c>
      <c r="AF185" s="6384" t="str">
        <f>IF(ISNA(VLOOKUP($D185,'Jan 29'!$F:$F,1,0)),"No","Yes")</f>
        <v>No</v>
      </c>
      <c r="AG185" s="6383" t="str">
        <f>IF(ISNA(VLOOKUP(D185,'Jan 22'!F:F,1,0)),"No","Yes")</f>
        <v>No</v>
      </c>
    </row>
    <row r="186" spans="1:33" x14ac:dyDescent="0.25">
      <c r="A186" s="7152"/>
      <c r="B186" s="101" t="s">
        <v>1413</v>
      </c>
      <c r="C186" s="116" t="s">
        <v>1013</v>
      </c>
      <c r="D186" s="116" t="s">
        <v>1091</v>
      </c>
      <c r="E186" s="116" t="s">
        <v>1092</v>
      </c>
      <c r="F186" s="106"/>
      <c r="G186" s="117" t="s">
        <v>960</v>
      </c>
      <c r="H186" s="124" t="str">
        <f>IF(ISNA(VLOOKUP($D186,'Jul 16'!$F:$F,1,0)),"No","Yes")</f>
        <v>Yes</v>
      </c>
      <c r="I186" s="6432" t="str">
        <f>IF(ISNA(VLOOKUP($D186,'Jul 9'!$F:$F,1,0)),"No","Yes")</f>
        <v>No</v>
      </c>
      <c r="J186" s="6431" t="str">
        <f>IF(ISNA(VLOOKUP($D186,'Jul 2'!$F:$F,1,0)),"No","Yes")</f>
        <v>No</v>
      </c>
      <c r="K186" s="6430" t="str">
        <f>IF(ISNA(VLOOKUP($D186,'Jun 25'!$F:$F,1,0)),"No","Yes")</f>
        <v>No</v>
      </c>
      <c r="L186" s="6429" t="str">
        <f>IF(ISNA(VLOOKUP($D186,'Jun 18'!$F:$F,1,0)),"No","Yes")</f>
        <v>No</v>
      </c>
      <c r="M186" s="6428" t="str">
        <f>IF(ISNA(VLOOKUP($D186,'Jun 11'!$F:$F,1,0)),"No","Yes")</f>
        <v>No</v>
      </c>
      <c r="N186" s="6427" t="str">
        <f>IF(ISNA(VLOOKUP($D186,'Jun 4'!$F:$F,1,0)),"No","Yes")</f>
        <v>No</v>
      </c>
      <c r="O186" s="6426" t="str">
        <f>IF(ISNA(VLOOKUP($D186,'May 28'!$F:$F,1,0)),"No","Yes")</f>
        <v>No</v>
      </c>
      <c r="P186" s="6425" t="str">
        <f>IF(ISNA(VLOOKUP($D186,'May 21'!$F:$F,1,0)),"No","Yes")</f>
        <v>No</v>
      </c>
      <c r="Q186" s="6424" t="str">
        <f>IF(ISNA(VLOOKUP($D186,'May 14'!$F:$F,1,0)),"No","Yes")</f>
        <v>No</v>
      </c>
      <c r="R186" s="6423" t="str">
        <f>IF(ISNA(VLOOKUP($D186,'May 9'!$F:$F,1,0)),"No","Yes")</f>
        <v>No</v>
      </c>
      <c r="S186" s="6422" t="str">
        <f>IF(ISNA(VLOOKUP($D186,'May 2'!$F:$F,1,0)),"No","Yes")</f>
        <v>No</v>
      </c>
      <c r="T186" s="6421" t="str">
        <f>IF(ISNA(VLOOKUP($D186,'Apr 23'!$F:$F,1,0)),"No","Yes")</f>
        <v>No</v>
      </c>
      <c r="U186" s="6420" t="str">
        <f>IF(ISNA(VLOOKUP($D186,'Apr 16'!$F:$F,1,0)),"No","Yes")</f>
        <v>No</v>
      </c>
      <c r="V186" s="6419" t="str">
        <f>IF(ISNA(VLOOKUP($D186,'Apr 9'!$F:$F,1,0)),"No","Yes")</f>
        <v>No</v>
      </c>
      <c r="W186" s="6418" t="str">
        <f>IF(ISNA(VLOOKUP($D186,'Apr 2'!$F:$F,1,0)),"No","Yes")</f>
        <v>No</v>
      </c>
      <c r="X186" s="6417" t="str">
        <f>IF(ISNA(VLOOKUP($D186,'Mar 26'!$F:$F,1,0)),"No","Yes")</f>
        <v>No</v>
      </c>
      <c r="Y186" s="6416" t="str">
        <f>IF(ISNA(VLOOKUP($D186,'Mar 19'!$F:$F,1,0)),"No","Yes")</f>
        <v>No</v>
      </c>
      <c r="Z186" s="6415" t="str">
        <f>IF(ISNA(VLOOKUP($D186,'Mar 12'!$F:$F,1,0)),"No","Yes")</f>
        <v>No</v>
      </c>
      <c r="AA186" s="6414" t="str">
        <f>IF(ISNA(VLOOKUP($D186,'Mar 5'!$F:$F,1,0)),"No","Yes")</f>
        <v>No</v>
      </c>
      <c r="AB186" s="6413" t="str">
        <f>IF(ISNA(VLOOKUP($D186,'Feb 26'!$F:$F,1,0)),"No","Yes")</f>
        <v>No</v>
      </c>
      <c r="AC186" s="6412" t="str">
        <f>IF(ISNA(VLOOKUP($D186,'Feb 26'!$F:$F,1,0)),"No","Yes")</f>
        <v>No</v>
      </c>
      <c r="AD186" s="6411" t="str">
        <f>IF(ISNA(VLOOKUP($D186,'Feb 12'!$F:$F,1,0)),"No","Yes")</f>
        <v>No</v>
      </c>
      <c r="AE186" s="6410" t="str">
        <f>IF(ISNA(VLOOKUP($D186,'Feb 5'!$F:$F,1,0)),"No","Yes")</f>
        <v>No</v>
      </c>
      <c r="AF186" s="6409" t="str">
        <f>IF(ISNA(VLOOKUP($D186,'Jan 29'!$F:$F,1,0)),"No","Yes")</f>
        <v>No</v>
      </c>
      <c r="AG186" s="6408" t="str">
        <f>IF(ISNA(VLOOKUP(D186,'Jan 22'!F:F,1,0)),"No","Yes")</f>
        <v>No</v>
      </c>
    </row>
    <row r="187" spans="1:33" x14ac:dyDescent="0.25">
      <c r="A187" s="7152"/>
      <c r="B187" s="101" t="s">
        <v>1414</v>
      </c>
      <c r="C187" s="116" t="s">
        <v>1013</v>
      </c>
      <c r="D187" s="116" t="s">
        <v>1154</v>
      </c>
      <c r="E187" s="116" t="s">
        <v>1155</v>
      </c>
      <c r="F187" s="106"/>
      <c r="G187" s="117" t="s">
        <v>1136</v>
      </c>
      <c r="H187" s="124" t="str">
        <f>IF(ISNA(VLOOKUP($D187,'Jul 16'!$F:$F,1,0)),"No","Yes")</f>
        <v>No</v>
      </c>
      <c r="I187" s="6457" t="str">
        <f>IF(ISNA(VLOOKUP($D187,'Jul 9'!$F:$F,1,0)),"No","Yes")</f>
        <v>No</v>
      </c>
      <c r="J187" s="6456" t="str">
        <f>IF(ISNA(VLOOKUP($D187,'Jul 2'!$F:$F,1,0)),"No","Yes")</f>
        <v>No</v>
      </c>
      <c r="K187" s="6455" t="str">
        <f>IF(ISNA(VLOOKUP($D187,'Jun 25'!$F:$F,1,0)),"No","Yes")</f>
        <v>No</v>
      </c>
      <c r="L187" s="6454" t="str">
        <f>IF(ISNA(VLOOKUP($D187,'Jun 18'!$F:$F,1,0)),"No","Yes")</f>
        <v>No</v>
      </c>
      <c r="M187" s="6453" t="str">
        <f>IF(ISNA(VLOOKUP($D187,'Jun 11'!$F:$F,1,0)),"No","Yes")</f>
        <v>No</v>
      </c>
      <c r="N187" s="6452" t="str">
        <f>IF(ISNA(VLOOKUP($D187,'Jun 4'!$F:$F,1,0)),"No","Yes")</f>
        <v>No</v>
      </c>
      <c r="O187" s="6451" t="str">
        <f>IF(ISNA(VLOOKUP($D187,'May 28'!$F:$F,1,0)),"No","Yes")</f>
        <v>No</v>
      </c>
      <c r="P187" s="6450" t="str">
        <f>IF(ISNA(VLOOKUP($D187,'May 21'!$F:$F,1,0)),"No","Yes")</f>
        <v>No</v>
      </c>
      <c r="Q187" s="6449" t="str">
        <f>IF(ISNA(VLOOKUP($D187,'May 14'!$F:$F,1,0)),"No","Yes")</f>
        <v>No</v>
      </c>
      <c r="R187" s="6448" t="str">
        <f>IF(ISNA(VLOOKUP($D187,'May 9'!$F:$F,1,0)),"No","Yes")</f>
        <v>No</v>
      </c>
      <c r="S187" s="6447" t="str">
        <f>IF(ISNA(VLOOKUP($D187,'May 2'!$F:$F,1,0)),"No","Yes")</f>
        <v>No</v>
      </c>
      <c r="T187" s="6446" t="str">
        <f>IF(ISNA(VLOOKUP($D187,'Apr 23'!$F:$F,1,0)),"No","Yes")</f>
        <v>No</v>
      </c>
      <c r="U187" s="6445" t="str">
        <f>IF(ISNA(VLOOKUP($D187,'Apr 16'!$F:$F,1,0)),"No","Yes")</f>
        <v>No</v>
      </c>
      <c r="V187" s="6444" t="str">
        <f>IF(ISNA(VLOOKUP($D187,'Apr 9'!$F:$F,1,0)),"No","Yes")</f>
        <v>No</v>
      </c>
      <c r="W187" s="6443" t="str">
        <f>IF(ISNA(VLOOKUP($D187,'Apr 2'!$F:$F,1,0)),"No","Yes")</f>
        <v>No</v>
      </c>
      <c r="X187" s="6442" t="str">
        <f>IF(ISNA(VLOOKUP($D187,'Mar 26'!$F:$F,1,0)),"No","Yes")</f>
        <v>No</v>
      </c>
      <c r="Y187" s="6441" t="str">
        <f>IF(ISNA(VLOOKUP($D187,'Mar 19'!$F:$F,1,0)),"No","Yes")</f>
        <v>No</v>
      </c>
      <c r="Z187" s="6440" t="str">
        <f>IF(ISNA(VLOOKUP($D187,'Mar 12'!$F:$F,1,0)),"No","Yes")</f>
        <v>No</v>
      </c>
      <c r="AA187" s="6439" t="str">
        <f>IF(ISNA(VLOOKUP($D187,'Mar 5'!$F:$F,1,0)),"No","Yes")</f>
        <v>No</v>
      </c>
      <c r="AB187" s="6438" t="str">
        <f>IF(ISNA(VLOOKUP($D187,'Feb 26'!$F:$F,1,0)),"No","Yes")</f>
        <v>No</v>
      </c>
      <c r="AC187" s="6437" t="str">
        <f>IF(ISNA(VLOOKUP($D187,'Feb 26'!$F:$F,1,0)),"No","Yes")</f>
        <v>No</v>
      </c>
      <c r="AD187" s="6436" t="str">
        <f>IF(ISNA(VLOOKUP($D187,'Feb 12'!$F:$F,1,0)),"No","Yes")</f>
        <v>No</v>
      </c>
      <c r="AE187" s="6435" t="str">
        <f>IF(ISNA(VLOOKUP($D187,'Feb 5'!$F:$F,1,0)),"No","Yes")</f>
        <v>No</v>
      </c>
      <c r="AF187" s="6434" t="str">
        <f>IF(ISNA(VLOOKUP($D187,'Jan 29'!$F:$F,1,0)),"No","Yes")</f>
        <v>Yes</v>
      </c>
      <c r="AG187" s="6433" t="str">
        <f>IF(ISNA(VLOOKUP(D187,'Jan 22'!F:F,1,0)),"No","Yes")</f>
        <v>Yes</v>
      </c>
    </row>
    <row r="188" spans="1:33" x14ac:dyDescent="0.25">
      <c r="A188" s="7152"/>
      <c r="B188" s="225" t="s">
        <v>1415</v>
      </c>
      <c r="C188" s="116" t="s">
        <v>1013</v>
      </c>
      <c r="D188" s="116" t="s">
        <v>1143</v>
      </c>
      <c r="E188" s="116" t="s">
        <v>1144</v>
      </c>
      <c r="F188" s="234" t="s">
        <v>960</v>
      </c>
      <c r="G188" s="234" t="s">
        <v>1469</v>
      </c>
      <c r="H188" s="124" t="str">
        <f>IF(ISNA(VLOOKUP($D188,'Jul 16'!$F:$F,1,0)),"No","Yes")</f>
        <v>Yes</v>
      </c>
      <c r="I188" s="6482" t="str">
        <f>IF(ISNA(VLOOKUP($D188,'Jul 9'!$F:$F,1,0)),"No","Yes")</f>
        <v>Yes</v>
      </c>
      <c r="J188" s="6481" t="str">
        <f>IF(ISNA(VLOOKUP($D188,'Jul 2'!$F:$F,1,0)),"No","Yes")</f>
        <v>Yes</v>
      </c>
      <c r="K188" s="6480" t="str">
        <f>IF(ISNA(VLOOKUP($D188,'Jun 25'!$F:$F,1,0)),"No","Yes")</f>
        <v>No</v>
      </c>
      <c r="L188" s="6479" t="str">
        <f>IF(ISNA(VLOOKUP($D188,'Jun 18'!$F:$F,1,0)),"No","Yes")</f>
        <v>Yes</v>
      </c>
      <c r="M188" s="6478" t="str">
        <f>IF(ISNA(VLOOKUP($D188,'Jun 11'!$F:$F,1,0)),"No","Yes")</f>
        <v>Yes</v>
      </c>
      <c r="N188" s="6477" t="str">
        <f>IF(ISNA(VLOOKUP($D188,'Jun 4'!$F:$F,1,0)),"No","Yes")</f>
        <v>Yes</v>
      </c>
      <c r="O188" s="6476" t="str">
        <f>IF(ISNA(VLOOKUP($D188,'May 28'!$F:$F,1,0)),"No","Yes")</f>
        <v>Yes</v>
      </c>
      <c r="P188" s="6475" t="str">
        <f>IF(ISNA(VLOOKUP($D188,'May 21'!$F:$F,1,0)),"No","Yes")</f>
        <v>Yes</v>
      </c>
      <c r="Q188" s="6474" t="str">
        <f>IF(ISNA(VLOOKUP($D188,'May 14'!$F:$F,1,0)),"No","Yes")</f>
        <v>Yes</v>
      </c>
      <c r="R188" s="6473" t="str">
        <f>IF(ISNA(VLOOKUP($D188,'May 9'!$F:$F,1,0)),"No","Yes")</f>
        <v>Yes</v>
      </c>
      <c r="S188" s="6472" t="str">
        <f>IF(ISNA(VLOOKUP($D188,'May 2'!$F:$F,1,0)),"No","Yes")</f>
        <v>Yes</v>
      </c>
      <c r="T188" s="6471" t="str">
        <f>IF(ISNA(VLOOKUP($D188,'Apr 23'!$F:$F,1,0)),"No","Yes")</f>
        <v>Yes</v>
      </c>
      <c r="U188" s="6470" t="str">
        <f>IF(ISNA(VLOOKUP($D188,'Apr 16'!$F:$F,1,0)),"No","Yes")</f>
        <v>Yes</v>
      </c>
      <c r="V188" s="6469" t="str">
        <f>IF(ISNA(VLOOKUP($D188,'Apr 9'!$F:$F,1,0)),"No","Yes")</f>
        <v>Yes</v>
      </c>
      <c r="W188" s="6468" t="str">
        <f>IF(ISNA(VLOOKUP($D188,'Apr 2'!$F:$F,1,0)),"No","Yes")</f>
        <v>Yes</v>
      </c>
      <c r="X188" s="6467" t="str">
        <f>IF(ISNA(VLOOKUP($D188,'Mar 26'!$F:$F,1,0)),"No","Yes")</f>
        <v>Yes</v>
      </c>
      <c r="Y188" s="6466" t="str">
        <f>IF(ISNA(VLOOKUP($D188,'Mar 19'!$F:$F,1,0)),"No","Yes")</f>
        <v>Yes</v>
      </c>
      <c r="Z188" s="6465" t="str">
        <f>IF(ISNA(VLOOKUP($D188,'Mar 12'!$F:$F,1,0)),"No","Yes")</f>
        <v>Yes</v>
      </c>
      <c r="AA188" s="6464" t="str">
        <f>IF(ISNA(VLOOKUP($D188,'Mar 5'!$F:$F,1,0)),"No","Yes")</f>
        <v>Yes</v>
      </c>
      <c r="AB188" s="6463" t="str">
        <f>IF(ISNA(VLOOKUP($D188,'Feb 26'!$F:$F,1,0)),"No","Yes")</f>
        <v>Yes</v>
      </c>
      <c r="AC188" s="6462" t="str">
        <f>IF(ISNA(VLOOKUP($D188,'Feb 26'!$F:$F,1,0)),"No","Yes")</f>
        <v>Yes</v>
      </c>
      <c r="AD188" s="6461" t="str">
        <f>IF(ISNA(VLOOKUP($D188,'Feb 12'!$F:$F,1,0)),"No","Yes")</f>
        <v>Yes</v>
      </c>
      <c r="AE188" s="6460" t="str">
        <f>IF(ISNA(VLOOKUP($D188,'Feb 5'!$F:$F,1,0)),"No","Yes")</f>
        <v>Yes</v>
      </c>
      <c r="AF188" s="6459" t="str">
        <f>IF(ISNA(VLOOKUP($D188,'Jan 29'!$F:$F,1,0)),"No","Yes")</f>
        <v>No</v>
      </c>
      <c r="AG188" s="6458" t="str">
        <f>IF(ISNA(VLOOKUP(D188,'Jan 22'!F:F,1,0)),"No","Yes")</f>
        <v>No</v>
      </c>
    </row>
    <row r="189" spans="1:33" x14ac:dyDescent="0.25">
      <c r="A189" s="7152"/>
      <c r="B189" s="225" t="s">
        <v>1416</v>
      </c>
      <c r="C189" s="116" t="s">
        <v>1013</v>
      </c>
      <c r="D189" s="116" t="s">
        <v>1112</v>
      </c>
      <c r="E189" s="116" t="s">
        <v>1113</v>
      </c>
      <c r="F189" s="234" t="s">
        <v>960</v>
      </c>
      <c r="G189" s="234" t="s">
        <v>1469</v>
      </c>
      <c r="H189" s="124" t="str">
        <f>IF(ISNA(VLOOKUP($D189,'Jul 16'!$F:$F,1,0)),"No","Yes")</f>
        <v>Yes</v>
      </c>
      <c r="I189" s="6507" t="str">
        <f>IF(ISNA(VLOOKUP($D189,'Jul 9'!$F:$F,1,0)),"No","Yes")</f>
        <v>Yes</v>
      </c>
      <c r="J189" s="6506" t="str">
        <f>IF(ISNA(VLOOKUP($D189,'Jul 2'!$F:$F,1,0)),"No","Yes")</f>
        <v>Yes</v>
      </c>
      <c r="K189" s="6505" t="str">
        <f>IF(ISNA(VLOOKUP($D189,'Jun 25'!$F:$F,1,0)),"No","Yes")</f>
        <v>No</v>
      </c>
      <c r="L189" s="6504" t="str">
        <f>IF(ISNA(VLOOKUP($D189,'Jun 18'!$F:$F,1,0)),"No","Yes")</f>
        <v>Yes</v>
      </c>
      <c r="M189" s="6503" t="str">
        <f>IF(ISNA(VLOOKUP($D189,'Jun 11'!$F:$F,1,0)),"No","Yes")</f>
        <v>Yes</v>
      </c>
      <c r="N189" s="6502" t="str">
        <f>IF(ISNA(VLOOKUP($D189,'Jun 4'!$F:$F,1,0)),"No","Yes")</f>
        <v>Yes</v>
      </c>
      <c r="O189" s="6501" t="str">
        <f>IF(ISNA(VLOOKUP($D189,'May 28'!$F:$F,1,0)),"No","Yes")</f>
        <v>Yes</v>
      </c>
      <c r="P189" s="6500" t="str">
        <f>IF(ISNA(VLOOKUP($D189,'May 21'!$F:$F,1,0)),"No","Yes")</f>
        <v>Yes</v>
      </c>
      <c r="Q189" s="6499" t="str">
        <f>IF(ISNA(VLOOKUP($D189,'May 14'!$F:$F,1,0)),"No","Yes")</f>
        <v>Yes</v>
      </c>
      <c r="R189" s="6498" t="str">
        <f>IF(ISNA(VLOOKUP($D189,'May 9'!$F:$F,1,0)),"No","Yes")</f>
        <v>Yes</v>
      </c>
      <c r="S189" s="6497" t="str">
        <f>IF(ISNA(VLOOKUP($D189,'May 2'!$F:$F,1,0)),"No","Yes")</f>
        <v>Yes</v>
      </c>
      <c r="T189" s="6496" t="str">
        <f>IF(ISNA(VLOOKUP($D189,'Apr 23'!$F:$F,1,0)),"No","Yes")</f>
        <v>Yes</v>
      </c>
      <c r="U189" s="6495" t="str">
        <f>IF(ISNA(VLOOKUP($D189,'Apr 16'!$F:$F,1,0)),"No","Yes")</f>
        <v>Yes</v>
      </c>
      <c r="V189" s="6494" t="str">
        <f>IF(ISNA(VLOOKUP($D189,'Apr 9'!$F:$F,1,0)),"No","Yes")</f>
        <v>Yes</v>
      </c>
      <c r="W189" s="6493" t="str">
        <f>IF(ISNA(VLOOKUP($D189,'Apr 2'!$F:$F,1,0)),"No","Yes")</f>
        <v>Yes</v>
      </c>
      <c r="X189" s="6492" t="str">
        <f>IF(ISNA(VLOOKUP($D189,'Mar 26'!$F:$F,1,0)),"No","Yes")</f>
        <v>Yes</v>
      </c>
      <c r="Y189" s="6491" t="str">
        <f>IF(ISNA(VLOOKUP($D189,'Mar 19'!$F:$F,1,0)),"No","Yes")</f>
        <v>Yes</v>
      </c>
      <c r="Z189" s="6490" t="str">
        <f>IF(ISNA(VLOOKUP($D189,'Mar 12'!$F:$F,1,0)),"No","Yes")</f>
        <v>Yes</v>
      </c>
      <c r="AA189" s="6489" t="str">
        <f>IF(ISNA(VLOOKUP($D189,'Mar 5'!$F:$F,1,0)),"No","Yes")</f>
        <v>Yes</v>
      </c>
      <c r="AB189" s="6488" t="str">
        <f>IF(ISNA(VLOOKUP($D189,'Feb 26'!$F:$F,1,0)),"No","Yes")</f>
        <v>Yes</v>
      </c>
      <c r="AC189" s="6487" t="str">
        <f>IF(ISNA(VLOOKUP($D189,'Feb 26'!$F:$F,1,0)),"No","Yes")</f>
        <v>Yes</v>
      </c>
      <c r="AD189" s="6486" t="str">
        <f>IF(ISNA(VLOOKUP($D189,'Feb 12'!$F:$F,1,0)),"No","Yes")</f>
        <v>Yes</v>
      </c>
      <c r="AE189" s="6485" t="str">
        <f>IF(ISNA(VLOOKUP($D189,'Feb 5'!$F:$F,1,0)),"No","Yes")</f>
        <v>Yes</v>
      </c>
      <c r="AF189" s="6484" t="str">
        <f>IF(ISNA(VLOOKUP($D189,'Jan 29'!$F:$F,1,0)),"No","Yes")</f>
        <v>Yes</v>
      </c>
      <c r="AG189" s="6483" t="str">
        <f>IF(ISNA(VLOOKUP(D189,'Jan 22'!F:F,1,0)),"No","Yes")</f>
        <v>Yes</v>
      </c>
    </row>
    <row r="190" spans="1:33" x14ac:dyDescent="0.25">
      <c r="A190" s="7152"/>
      <c r="B190" s="226" t="s">
        <v>1417</v>
      </c>
      <c r="C190" s="116" t="s">
        <v>1013</v>
      </c>
      <c r="D190" s="116" t="s">
        <v>1184</v>
      </c>
      <c r="E190" s="116" t="s">
        <v>1185</v>
      </c>
      <c r="F190" s="117" t="s">
        <v>1136</v>
      </c>
      <c r="H190" s="124" t="str">
        <f>IF(ISNA(VLOOKUP($D190,'Jul 16'!$F:$F,1,0)),"No","Yes")</f>
        <v>No</v>
      </c>
      <c r="I190" s="6531" t="str">
        <f>IF(ISNA(VLOOKUP($D190,'Jul 9'!$F:$F,1,0)),"No","Yes")</f>
        <v>No</v>
      </c>
      <c r="J190" s="6530" t="str">
        <f>IF(ISNA(VLOOKUP($D190,'Jul 2'!$F:$F,1,0)),"No","Yes")</f>
        <v>No</v>
      </c>
      <c r="K190" s="6529" t="str">
        <f>IF(ISNA(VLOOKUP($D190,'Jun 25'!$F:$F,1,0)),"No","Yes")</f>
        <v>No</v>
      </c>
      <c r="L190" s="6528" t="str">
        <f>IF(ISNA(VLOOKUP($D190,'Jun 18'!$F:$F,1,0)),"No","Yes")</f>
        <v>Yes</v>
      </c>
      <c r="M190" s="6527" t="str">
        <f>IF(ISNA(VLOOKUP($D190,'Jun 11'!$F:$F,1,0)),"No","Yes")</f>
        <v>Yes</v>
      </c>
      <c r="N190" s="6526" t="str">
        <f>IF(ISNA(VLOOKUP($D190,'Jun 4'!$F:$F,1,0)),"No","Yes")</f>
        <v>Yes</v>
      </c>
      <c r="O190" s="6525" t="str">
        <f>IF(ISNA(VLOOKUP($D190,'May 28'!$F:$F,1,0)),"No","Yes")</f>
        <v>Yes</v>
      </c>
      <c r="P190" s="6524" t="str">
        <f>IF(ISNA(VLOOKUP($D190,'May 21'!$F:$F,1,0)),"No","Yes")</f>
        <v>Yes</v>
      </c>
      <c r="Q190" s="6523" t="str">
        <f>IF(ISNA(VLOOKUP($D190,'May 14'!$F:$F,1,0)),"No","Yes")</f>
        <v>Yes</v>
      </c>
      <c r="R190" s="6522" t="str">
        <f>IF(ISNA(VLOOKUP($D190,'May 9'!$F:$F,1,0)),"No","Yes")</f>
        <v>Yes</v>
      </c>
      <c r="S190" s="6521" t="str">
        <f>IF(ISNA(VLOOKUP($D190,'May 2'!$F:$F,1,0)),"No","Yes")</f>
        <v>Yes</v>
      </c>
      <c r="T190" s="6520" t="str">
        <f>IF(ISNA(VLOOKUP($D190,'Apr 23'!$F:$F,1,0)),"No","Yes")</f>
        <v>Yes</v>
      </c>
      <c r="U190" s="6519" t="str">
        <f>IF(ISNA(VLOOKUP($D190,'Apr 16'!$F:$F,1,0)),"No","Yes")</f>
        <v>Yes</v>
      </c>
      <c r="V190" s="6518" t="str">
        <f>IF(ISNA(VLOOKUP($D190,'Apr 9'!$F:$F,1,0)),"No","Yes")</f>
        <v>Yes</v>
      </c>
      <c r="W190" s="6517" t="str">
        <f>IF(ISNA(VLOOKUP($D190,'Apr 2'!$F:$F,1,0)),"No","Yes")</f>
        <v>Yes</v>
      </c>
      <c r="X190" s="6516" t="str">
        <f>IF(ISNA(VLOOKUP($D190,'Mar 26'!$F:$F,1,0)),"No","Yes")</f>
        <v>Yes</v>
      </c>
      <c r="Y190" s="6515" t="str">
        <f>IF(ISNA(VLOOKUP($D190,'Mar 19'!$F:$F,1,0)),"No","Yes")</f>
        <v>Yes</v>
      </c>
      <c r="Z190" s="6514" t="str">
        <f>IF(ISNA(VLOOKUP($D190,'Mar 12'!$F:$F,1,0)),"No","Yes")</f>
        <v>Yes</v>
      </c>
      <c r="AA190" s="6513" t="str">
        <f>IF(ISNA(VLOOKUP($D190,'Mar 5'!$F:$F,1,0)),"No","Yes")</f>
        <v>Yes</v>
      </c>
      <c r="AB190" s="6512" t="str">
        <f>IF(ISNA(VLOOKUP($D190,'Feb 26'!$F:$F,1,0)),"No","Yes")</f>
        <v>Yes</v>
      </c>
      <c r="AC190" s="6511" t="str">
        <f>IF(ISNA(VLOOKUP($D190,'Feb 26'!$F:$F,1,0)),"No","Yes")</f>
        <v>Yes</v>
      </c>
      <c r="AD190" s="6510" t="str">
        <f>IF(ISNA(VLOOKUP($D190,'Feb 12'!$F:$F,1,0)),"No","Yes")</f>
        <v>Yes</v>
      </c>
      <c r="AE190" s="6509" t="str">
        <f>IF(ISNA(VLOOKUP($D190,'Feb 5'!$F:$F,1,0)),"No","Yes")</f>
        <v>Yes</v>
      </c>
      <c r="AF190" s="6508" t="str">
        <f>IF(ISNA(VLOOKUP($D190,'Jan 29'!$F:$F,1,0)),"No","Yes")</f>
        <v>Yes</v>
      </c>
    </row>
    <row r="191" spans="1:33" x14ac:dyDescent="0.25">
      <c r="A191" s="7152"/>
      <c r="B191" s="101" t="s">
        <v>1418</v>
      </c>
      <c r="C191" s="116" t="s">
        <v>1013</v>
      </c>
      <c r="D191" s="116" t="s">
        <v>1190</v>
      </c>
      <c r="E191" s="116" t="s">
        <v>1191</v>
      </c>
      <c r="F191" s="106"/>
      <c r="G191" s="117" t="s">
        <v>1136</v>
      </c>
      <c r="H191" s="124" t="str">
        <f>IF(ISNA(VLOOKUP($D191,'Jul 16'!$F:$F,1,0)),"No","Yes")</f>
        <v>Yes</v>
      </c>
      <c r="I191" s="6556" t="str">
        <f>IF(ISNA(VLOOKUP($D191,'Jul 9'!$F:$F,1,0)),"No","Yes")</f>
        <v>Yes</v>
      </c>
      <c r="J191" s="6555" t="str">
        <f>IF(ISNA(VLOOKUP($D191,'Jul 2'!$F:$F,1,0)),"No","Yes")</f>
        <v>Yes</v>
      </c>
      <c r="K191" s="6554" t="str">
        <f>IF(ISNA(VLOOKUP($D191,'Jun 25'!$F:$F,1,0)),"No","Yes")</f>
        <v>Yes</v>
      </c>
      <c r="L191" s="6553" t="str">
        <f>IF(ISNA(VLOOKUP($D191,'Jun 18'!$F:$F,1,0)),"No","Yes")</f>
        <v>Yes</v>
      </c>
      <c r="M191" s="6552" t="str">
        <f>IF(ISNA(VLOOKUP($D191,'Jun 11'!$F:$F,1,0)),"No","Yes")</f>
        <v>Yes</v>
      </c>
      <c r="N191" s="6551" t="str">
        <f>IF(ISNA(VLOOKUP($D191,'Jun 4'!$F:$F,1,0)),"No","Yes")</f>
        <v>Yes</v>
      </c>
      <c r="O191" s="6550" t="str">
        <f>IF(ISNA(VLOOKUP($D191,'May 28'!$F:$F,1,0)),"No","Yes")</f>
        <v>Yes</v>
      </c>
      <c r="P191" s="6549" t="str">
        <f>IF(ISNA(VLOOKUP($D191,'May 21'!$F:$F,1,0)),"No","Yes")</f>
        <v>Yes</v>
      </c>
      <c r="Q191" s="6548" t="str">
        <f>IF(ISNA(VLOOKUP($D191,'May 14'!$F:$F,1,0)),"No","Yes")</f>
        <v>Yes</v>
      </c>
      <c r="R191" s="6547" t="str">
        <f>IF(ISNA(VLOOKUP($D191,'May 9'!$F:$F,1,0)),"No","Yes")</f>
        <v>Yes</v>
      </c>
      <c r="S191" s="6546" t="str">
        <f>IF(ISNA(VLOOKUP($D191,'May 2'!$F:$F,1,0)),"No","Yes")</f>
        <v>Yes</v>
      </c>
      <c r="T191" s="6545" t="str">
        <f>IF(ISNA(VLOOKUP($D191,'Apr 23'!$F:$F,1,0)),"No","Yes")</f>
        <v>Yes</v>
      </c>
      <c r="U191" s="6544" t="str">
        <f>IF(ISNA(VLOOKUP($D191,'Apr 16'!$F:$F,1,0)),"No","Yes")</f>
        <v>Yes</v>
      </c>
      <c r="V191" s="6543" t="str">
        <f>IF(ISNA(VLOOKUP($D191,'Apr 9'!$F:$F,1,0)),"No","Yes")</f>
        <v>Yes</v>
      </c>
      <c r="W191" s="6542" t="str">
        <f>IF(ISNA(VLOOKUP($D191,'Apr 2'!$F:$F,1,0)),"No","Yes")</f>
        <v>Yes</v>
      </c>
      <c r="X191" s="6541" t="str">
        <f>IF(ISNA(VLOOKUP($D191,'Mar 26'!$F:$F,1,0)),"No","Yes")</f>
        <v>Yes</v>
      </c>
      <c r="Y191" s="6540" t="str">
        <f>IF(ISNA(VLOOKUP($D191,'Mar 19'!$F:$F,1,0)),"No","Yes")</f>
        <v>Yes</v>
      </c>
      <c r="Z191" s="6539" t="str">
        <f>IF(ISNA(VLOOKUP($D191,'Mar 12'!$F:$F,1,0)),"No","Yes")</f>
        <v>Yes</v>
      </c>
      <c r="AA191" s="6538" t="str">
        <f>IF(ISNA(VLOOKUP($D191,'Mar 5'!$F:$F,1,0)),"No","Yes")</f>
        <v>Yes</v>
      </c>
      <c r="AB191" s="6537" t="str">
        <f>IF(ISNA(VLOOKUP($D191,'Feb 26'!$F:$F,1,0)),"No","Yes")</f>
        <v>Yes</v>
      </c>
      <c r="AC191" s="6536" t="str">
        <f>IF(ISNA(VLOOKUP($D191,'Feb 26'!$F:$F,1,0)),"No","Yes")</f>
        <v>Yes</v>
      </c>
      <c r="AD191" s="6535" t="str">
        <f>IF(ISNA(VLOOKUP($D191,'Feb 12'!$F:$F,1,0)),"No","Yes")</f>
        <v>Yes</v>
      </c>
      <c r="AE191" s="6534" t="str">
        <f>IF(ISNA(VLOOKUP($D191,'Feb 5'!$F:$F,1,0)),"No","Yes")</f>
        <v>Yes</v>
      </c>
      <c r="AF191" s="6533" t="str">
        <f>IF(ISNA(VLOOKUP($D191,'Jan 29'!$F:$F,1,0)),"No","Yes")</f>
        <v>Yes</v>
      </c>
      <c r="AG191" s="6532" t="str">
        <f>IF(ISNA(VLOOKUP(D191,'Jan 22'!F:F,1,0)),"No","Yes")</f>
        <v>Yes</v>
      </c>
    </row>
    <row r="192" spans="1:33" x14ac:dyDescent="0.25">
      <c r="A192" s="7152"/>
      <c r="B192" s="101" t="s">
        <v>1324</v>
      </c>
      <c r="C192" s="116" t="s">
        <v>1013</v>
      </c>
      <c r="D192" s="116" t="s">
        <v>1100</v>
      </c>
      <c r="E192" s="116" t="s">
        <v>1101</v>
      </c>
      <c r="F192" s="106"/>
      <c r="G192" s="117" t="s">
        <v>1233</v>
      </c>
      <c r="H192" s="124" t="str">
        <f>IF(ISNA(VLOOKUP($D192,'Jul 16'!$F:$F,1,0)),"No","Yes")</f>
        <v>Yes</v>
      </c>
      <c r="I192" s="6581" t="str">
        <f>IF(ISNA(VLOOKUP($D192,'Jul 9'!$F:$F,1,0)),"No","Yes")</f>
        <v>Yes</v>
      </c>
      <c r="J192" s="6580" t="str">
        <f>IF(ISNA(VLOOKUP($D192,'Jul 2'!$F:$F,1,0)),"No","Yes")</f>
        <v>Yes</v>
      </c>
      <c r="K192" s="6579" t="str">
        <f>IF(ISNA(VLOOKUP($D192,'Jun 25'!$F:$F,1,0)),"No","Yes")</f>
        <v>Yes</v>
      </c>
      <c r="L192" s="6578" t="str">
        <f>IF(ISNA(VLOOKUP($D192,'Jun 18'!$F:$F,1,0)),"No","Yes")</f>
        <v>Yes</v>
      </c>
      <c r="M192" s="6577" t="str">
        <f>IF(ISNA(VLOOKUP($D192,'Jun 11'!$F:$F,1,0)),"No","Yes")</f>
        <v>Yes</v>
      </c>
      <c r="N192" s="6576" t="str">
        <f>IF(ISNA(VLOOKUP($D192,'Jun 4'!$F:$F,1,0)),"No","Yes")</f>
        <v>Yes</v>
      </c>
      <c r="O192" s="6575" t="str">
        <f>IF(ISNA(VLOOKUP($D192,'May 28'!$F:$F,1,0)),"No","Yes")</f>
        <v>Yes</v>
      </c>
      <c r="P192" s="6574" t="str">
        <f>IF(ISNA(VLOOKUP($D192,'May 21'!$F:$F,1,0)),"No","Yes")</f>
        <v>Yes</v>
      </c>
      <c r="Q192" s="6573" t="str">
        <f>IF(ISNA(VLOOKUP($D192,'May 14'!$F:$F,1,0)),"No","Yes")</f>
        <v>Yes</v>
      </c>
      <c r="R192" s="6572" t="str">
        <f>IF(ISNA(VLOOKUP($D192,'May 9'!$F:$F,1,0)),"No","Yes")</f>
        <v>Yes</v>
      </c>
      <c r="S192" s="6571" t="str">
        <f>IF(ISNA(VLOOKUP($D192,'May 2'!$F:$F,1,0)),"No","Yes")</f>
        <v>Yes</v>
      </c>
      <c r="T192" s="6570" t="str">
        <f>IF(ISNA(VLOOKUP($D192,'Apr 23'!$F:$F,1,0)),"No","Yes")</f>
        <v>Yes</v>
      </c>
      <c r="U192" s="6569" t="str">
        <f>IF(ISNA(VLOOKUP($D192,'Apr 16'!$F:$F,1,0)),"No","Yes")</f>
        <v>Yes</v>
      </c>
      <c r="V192" s="6568" t="str">
        <f>IF(ISNA(VLOOKUP($D192,'Apr 9'!$F:$F,1,0)),"No","Yes")</f>
        <v>Yes</v>
      </c>
      <c r="W192" s="6567" t="str">
        <f>IF(ISNA(VLOOKUP($D192,'Apr 2'!$F:$F,1,0)),"No","Yes")</f>
        <v>Yes</v>
      </c>
      <c r="X192" s="6566" t="str">
        <f>IF(ISNA(VLOOKUP($D192,'Mar 26'!$F:$F,1,0)),"No","Yes")</f>
        <v>Yes</v>
      </c>
      <c r="Y192" s="6565" t="str">
        <f>IF(ISNA(VLOOKUP($D192,'Mar 19'!$F:$F,1,0)),"No","Yes")</f>
        <v>Yes</v>
      </c>
      <c r="Z192" s="6564" t="str">
        <f>IF(ISNA(VLOOKUP($D192,'Mar 12'!$F:$F,1,0)),"No","Yes")</f>
        <v>Yes</v>
      </c>
      <c r="AA192" s="6563" t="str">
        <f>IF(ISNA(VLOOKUP($D192,'Mar 5'!$F:$F,1,0)),"No","Yes")</f>
        <v>Yes</v>
      </c>
      <c r="AB192" s="6562" t="str">
        <f>IF(ISNA(VLOOKUP($D192,'Feb 26'!$F:$F,1,0)),"No","Yes")</f>
        <v>Yes</v>
      </c>
      <c r="AC192" s="6561" t="str">
        <f>IF(ISNA(VLOOKUP($D192,'Feb 26'!$F:$F,1,0)),"No","Yes")</f>
        <v>Yes</v>
      </c>
      <c r="AD192" s="6560" t="str">
        <f>IF(ISNA(VLOOKUP($D192,'Feb 12'!$F:$F,1,0)),"No","Yes")</f>
        <v>Yes</v>
      </c>
      <c r="AE192" s="6559" t="str">
        <f>IF(ISNA(VLOOKUP($D192,'Feb 5'!$F:$F,1,0)),"No","Yes")</f>
        <v>Yes</v>
      </c>
      <c r="AF192" s="6558" t="str">
        <f>IF(ISNA(VLOOKUP($D192,'Jan 29'!$F:$F,1,0)),"No","Yes")</f>
        <v>Yes</v>
      </c>
      <c r="AG192" s="6557" t="str">
        <f>IF(ISNA(VLOOKUP(D192,'Jan 22'!F:F,1,0)),"No","Yes")</f>
        <v>Yes</v>
      </c>
    </row>
    <row r="193" spans="1:33" x14ac:dyDescent="0.25">
      <c r="A193" s="7152"/>
      <c r="B193" s="101" t="s">
        <v>1306</v>
      </c>
      <c r="C193" s="116" t="s">
        <v>1013</v>
      </c>
      <c r="D193" s="116" t="s">
        <v>1133</v>
      </c>
      <c r="E193" s="116" t="s">
        <v>1134</v>
      </c>
      <c r="F193" s="106"/>
      <c r="G193" s="117" t="s">
        <v>1136</v>
      </c>
      <c r="H193" s="124" t="str">
        <f>IF(ISNA(VLOOKUP($D193,'Jul 16'!$F:$F,1,0)),"No","Yes")</f>
        <v>No</v>
      </c>
      <c r="I193" s="6606" t="str">
        <f>IF(ISNA(VLOOKUP($D193,'Jul 9'!$F:$F,1,0)),"No","Yes")</f>
        <v>No</v>
      </c>
      <c r="J193" s="6605" t="str">
        <f>IF(ISNA(VLOOKUP($D193,'Jul 2'!$F:$F,1,0)),"No","Yes")</f>
        <v>No</v>
      </c>
      <c r="K193" s="6604" t="str">
        <f>IF(ISNA(VLOOKUP($D193,'Jun 25'!$F:$F,1,0)),"No","Yes")</f>
        <v>No</v>
      </c>
      <c r="L193" s="6603" t="str">
        <f>IF(ISNA(VLOOKUP($D193,'Jun 18'!$F:$F,1,0)),"No","Yes")</f>
        <v>No</v>
      </c>
      <c r="M193" s="6602" t="str">
        <f>IF(ISNA(VLOOKUP($D193,'Jun 11'!$F:$F,1,0)),"No","Yes")</f>
        <v>No</v>
      </c>
      <c r="N193" s="6601" t="str">
        <f>IF(ISNA(VLOOKUP($D193,'Jun 4'!$F:$F,1,0)),"No","Yes")</f>
        <v>No</v>
      </c>
      <c r="O193" s="6600" t="str">
        <f>IF(ISNA(VLOOKUP($D193,'May 28'!$F:$F,1,0)),"No","Yes")</f>
        <v>No</v>
      </c>
      <c r="P193" s="6599" t="str">
        <f>IF(ISNA(VLOOKUP($D193,'May 21'!$F:$F,1,0)),"No","Yes")</f>
        <v>No</v>
      </c>
      <c r="Q193" s="6598" t="str">
        <f>IF(ISNA(VLOOKUP($D193,'May 14'!$F:$F,1,0)),"No","Yes")</f>
        <v>No</v>
      </c>
      <c r="R193" s="6597" t="str">
        <f>IF(ISNA(VLOOKUP($D193,'May 9'!$F:$F,1,0)),"No","Yes")</f>
        <v>No</v>
      </c>
      <c r="S193" s="6596" t="str">
        <f>IF(ISNA(VLOOKUP($D193,'May 2'!$F:$F,1,0)),"No","Yes")</f>
        <v>No</v>
      </c>
      <c r="T193" s="6595" t="str">
        <f>IF(ISNA(VLOOKUP($D193,'Apr 23'!$F:$F,1,0)),"No","Yes")</f>
        <v>No</v>
      </c>
      <c r="U193" s="6594" t="str">
        <f>IF(ISNA(VLOOKUP($D193,'Apr 16'!$F:$F,1,0)),"No","Yes")</f>
        <v>No</v>
      </c>
      <c r="V193" s="6593" t="str">
        <f>IF(ISNA(VLOOKUP($D193,'Apr 9'!$F:$F,1,0)),"No","Yes")</f>
        <v>No</v>
      </c>
      <c r="W193" s="6592" t="str">
        <f>IF(ISNA(VLOOKUP($D193,'Apr 2'!$F:$F,1,0)),"No","Yes")</f>
        <v>No</v>
      </c>
      <c r="X193" s="6591" t="str">
        <f>IF(ISNA(VLOOKUP($D193,'Mar 26'!$F:$F,1,0)),"No","Yes")</f>
        <v>No</v>
      </c>
      <c r="Y193" s="6590" t="str">
        <f>IF(ISNA(VLOOKUP($D193,'Mar 19'!$F:$F,1,0)),"No","Yes")</f>
        <v>Yes</v>
      </c>
      <c r="Z193" s="6589" t="str">
        <f>IF(ISNA(VLOOKUP($D193,'Mar 12'!$F:$F,1,0)),"No","Yes")</f>
        <v>Yes</v>
      </c>
      <c r="AA193" s="6588" t="str">
        <f>IF(ISNA(VLOOKUP($D193,'Mar 5'!$F:$F,1,0)),"No","Yes")</f>
        <v>Yes</v>
      </c>
      <c r="AB193" s="6587" t="str">
        <f>IF(ISNA(VLOOKUP($D193,'Feb 26'!$F:$F,1,0)),"No","Yes")</f>
        <v>Yes</v>
      </c>
      <c r="AC193" s="6586" t="str">
        <f>IF(ISNA(VLOOKUP($D193,'Feb 26'!$F:$F,1,0)),"No","Yes")</f>
        <v>Yes</v>
      </c>
      <c r="AD193" s="6585" t="str">
        <f>IF(ISNA(VLOOKUP($D193,'Feb 12'!$F:$F,1,0)),"No","Yes")</f>
        <v>Yes</v>
      </c>
      <c r="AE193" s="6584" t="str">
        <f>IF(ISNA(VLOOKUP($D193,'Feb 5'!$F:$F,1,0)),"No","Yes")</f>
        <v>Yes</v>
      </c>
      <c r="AF193" s="6583" t="str">
        <f>IF(ISNA(VLOOKUP($D193,'Jan 29'!$F:$F,1,0)),"No","Yes")</f>
        <v>Yes</v>
      </c>
      <c r="AG193" s="6582" t="str">
        <f>IF(ISNA(VLOOKUP(D193,'Jan 22'!F:F,1,0)),"No","Yes")</f>
        <v>Yes</v>
      </c>
    </row>
    <row r="194" spans="1:33" x14ac:dyDescent="0.25">
      <c r="A194" s="7152"/>
      <c r="B194" s="101" t="s">
        <v>1419</v>
      </c>
      <c r="C194" s="116" t="s">
        <v>1013</v>
      </c>
      <c r="D194" s="116" t="s">
        <v>1096</v>
      </c>
      <c r="E194" s="116" t="s">
        <v>1097</v>
      </c>
      <c r="F194" s="106"/>
      <c r="G194" s="117" t="s">
        <v>1136</v>
      </c>
      <c r="H194" s="124" t="str">
        <f>IF(ISNA(VLOOKUP($D194,'Jul 16'!$F:$F,1,0)),"No","Yes")</f>
        <v>No</v>
      </c>
      <c r="I194" s="6631" t="str">
        <f>IF(ISNA(VLOOKUP($D194,'Jul 9'!$F:$F,1,0)),"No","Yes")</f>
        <v>No</v>
      </c>
      <c r="J194" s="6630" t="str">
        <f>IF(ISNA(VLOOKUP($D194,'Jul 2'!$F:$F,1,0)),"No","Yes")</f>
        <v>No</v>
      </c>
      <c r="K194" s="6629" t="str">
        <f>IF(ISNA(VLOOKUP($D194,'Jun 25'!$F:$F,1,0)),"No","Yes")</f>
        <v>No</v>
      </c>
      <c r="L194" s="6628" t="str">
        <f>IF(ISNA(VLOOKUP($D194,'Jun 18'!$F:$F,1,0)),"No","Yes")</f>
        <v>No</v>
      </c>
      <c r="M194" s="6627" t="str">
        <f>IF(ISNA(VLOOKUP($D194,'Jun 11'!$F:$F,1,0)),"No","Yes")</f>
        <v>No</v>
      </c>
      <c r="N194" s="6626" t="str">
        <f>IF(ISNA(VLOOKUP($D194,'Jun 4'!$F:$F,1,0)),"No","Yes")</f>
        <v>No</v>
      </c>
      <c r="O194" s="6625" t="str">
        <f>IF(ISNA(VLOOKUP($D194,'May 28'!$F:$F,1,0)),"No","Yes")</f>
        <v>No</v>
      </c>
      <c r="P194" s="6624" t="str">
        <f>IF(ISNA(VLOOKUP($D194,'May 21'!$F:$F,1,0)),"No","Yes")</f>
        <v>No</v>
      </c>
      <c r="Q194" s="6623" t="str">
        <f>IF(ISNA(VLOOKUP($D194,'May 14'!$F:$F,1,0)),"No","Yes")</f>
        <v>No</v>
      </c>
      <c r="R194" s="6622" t="str">
        <f>IF(ISNA(VLOOKUP($D194,'May 9'!$F:$F,1,0)),"No","Yes")</f>
        <v>No</v>
      </c>
      <c r="S194" s="6621" t="str">
        <f>IF(ISNA(VLOOKUP($D194,'May 2'!$F:$F,1,0)),"No","Yes")</f>
        <v>No</v>
      </c>
      <c r="T194" s="6620" t="str">
        <f>IF(ISNA(VLOOKUP($D194,'Apr 23'!$F:$F,1,0)),"No","Yes")</f>
        <v>No</v>
      </c>
      <c r="U194" s="6619" t="str">
        <f>IF(ISNA(VLOOKUP($D194,'Apr 16'!$F:$F,1,0)),"No","Yes")</f>
        <v>No</v>
      </c>
      <c r="V194" s="6618" t="str">
        <f>IF(ISNA(VLOOKUP($D194,'Apr 9'!$F:$F,1,0)),"No","Yes")</f>
        <v>No</v>
      </c>
      <c r="W194" s="6617" t="str">
        <f>IF(ISNA(VLOOKUP($D194,'Apr 2'!$F:$F,1,0)),"No","Yes")</f>
        <v>No</v>
      </c>
      <c r="X194" s="6616" t="str">
        <f>IF(ISNA(VLOOKUP($D194,'Mar 26'!$F:$F,1,0)),"No","Yes")</f>
        <v>No</v>
      </c>
      <c r="Y194" s="6615" t="str">
        <f>IF(ISNA(VLOOKUP($D194,'Mar 19'!$F:$F,1,0)),"No","Yes")</f>
        <v>No</v>
      </c>
      <c r="Z194" s="6614" t="str">
        <f>IF(ISNA(VLOOKUP($D194,'Mar 12'!$F:$F,1,0)),"No","Yes")</f>
        <v>No</v>
      </c>
      <c r="AA194" s="6613" t="str">
        <f>IF(ISNA(VLOOKUP($D194,'Mar 5'!$F:$F,1,0)),"No","Yes")</f>
        <v>No</v>
      </c>
      <c r="AB194" s="6612" t="str">
        <f>IF(ISNA(VLOOKUP($D194,'Feb 26'!$F:$F,1,0)),"No","Yes")</f>
        <v>No</v>
      </c>
      <c r="AC194" s="6611" t="str">
        <f>IF(ISNA(VLOOKUP($D194,'Feb 26'!$F:$F,1,0)),"No","Yes")</f>
        <v>No</v>
      </c>
      <c r="AD194" s="6610" t="str">
        <f>IF(ISNA(VLOOKUP($D194,'Feb 12'!$F:$F,1,0)),"No","Yes")</f>
        <v>No</v>
      </c>
      <c r="AE194" s="6609" t="str">
        <f>IF(ISNA(VLOOKUP($D194,'Feb 5'!$F:$F,1,0)),"No","Yes")</f>
        <v>Yes</v>
      </c>
      <c r="AF194" s="6608" t="str">
        <f>IF(ISNA(VLOOKUP($D194,'Jan 29'!$F:$F,1,0)),"No","Yes")</f>
        <v>Yes</v>
      </c>
      <c r="AG194" s="6607" t="str">
        <f>IF(ISNA(VLOOKUP(D194,'Jan 22'!F:F,1,0)),"No","Yes")</f>
        <v>Yes</v>
      </c>
    </row>
    <row r="195" spans="1:33" s="167" customFormat="1" x14ac:dyDescent="0.25">
      <c r="A195" s="7152"/>
      <c r="B195" s="225" t="s">
        <v>1497</v>
      </c>
      <c r="C195" s="106" t="s">
        <v>1013</v>
      </c>
      <c r="D195" s="106" t="s">
        <v>1492</v>
      </c>
      <c r="E195" s="106" t="s">
        <v>1493</v>
      </c>
      <c r="F195" s="106" t="s">
        <v>960</v>
      </c>
      <c r="G195" s="106" t="s">
        <v>960</v>
      </c>
      <c r="H195" s="124" t="str">
        <f>IF(ISNA(VLOOKUP($D195,'Jul 16'!$F:$F,1,0)),"No","Yes")</f>
        <v>Yes</v>
      </c>
      <c r="I195" s="6656" t="str">
        <f>IF(ISNA(VLOOKUP($D195,'Jul 9'!$F:$F,1,0)),"No","Yes")</f>
        <v>Yes</v>
      </c>
      <c r="J195" s="6655" t="str">
        <f>IF(ISNA(VLOOKUP($D195,'Jul 2'!$F:$F,1,0)),"No","Yes")</f>
        <v>Yes</v>
      </c>
      <c r="K195" s="6654" t="str">
        <f>IF(ISNA(VLOOKUP($D195,'Jun 25'!$F:$F,1,0)),"No","Yes")</f>
        <v>Yes</v>
      </c>
      <c r="L195" s="6653" t="str">
        <f>IF(ISNA(VLOOKUP($D195,'Jun 18'!$F:$F,1,0)),"No","Yes")</f>
        <v>Yes</v>
      </c>
      <c r="M195" s="6652" t="str">
        <f>IF(ISNA(VLOOKUP($D195,'Jun 11'!$F:$F,1,0)),"No","Yes")</f>
        <v>Yes</v>
      </c>
      <c r="N195" s="6651" t="str">
        <f>IF(ISNA(VLOOKUP($D195,'Jun 4'!$F:$F,1,0)),"No","Yes")</f>
        <v>No</v>
      </c>
      <c r="O195" s="6650" t="str">
        <f>IF(ISNA(VLOOKUP($D195,'May 28'!$F:$F,1,0)),"No","Yes")</f>
        <v>Yes</v>
      </c>
      <c r="P195" s="6649" t="str">
        <f>IF(ISNA(VLOOKUP($D195,'May 21'!$F:$F,1,0)),"No","Yes")</f>
        <v>Yes</v>
      </c>
      <c r="Q195" s="6648" t="str">
        <f>IF(ISNA(VLOOKUP($D195,'May 14'!$F:$F,1,0)),"No","Yes")</f>
        <v>No</v>
      </c>
      <c r="R195" s="6647" t="str">
        <f>IF(ISNA(VLOOKUP($D195,'May 9'!$F:$F,1,0)),"No","Yes")</f>
        <v>No</v>
      </c>
      <c r="S195" s="6646" t="str">
        <f>IF(ISNA(VLOOKUP($D195,'May 2'!$F:$F,1,0)),"No","Yes")</f>
        <v>No</v>
      </c>
      <c r="T195" s="6645" t="str">
        <f>IF(ISNA(VLOOKUP($D195,'Apr 23'!$F:$F,1,0)),"No","Yes")</f>
        <v>No</v>
      </c>
      <c r="U195" s="6644" t="str">
        <f>IF(ISNA(VLOOKUP($D195,'Apr 16'!$F:$F,1,0)),"No","Yes")</f>
        <v>No</v>
      </c>
      <c r="V195" s="6643" t="str">
        <f>IF(ISNA(VLOOKUP($D195,'Apr 9'!$F:$F,1,0)),"No","Yes")</f>
        <v>No</v>
      </c>
      <c r="W195" s="6642" t="str">
        <f>IF(ISNA(VLOOKUP($D195,'Apr 2'!$F:$F,1,0)),"No","Yes")</f>
        <v>No</v>
      </c>
      <c r="X195" s="6641" t="str">
        <f>IF(ISNA(VLOOKUP($D195,'Mar 26'!$F:$F,1,0)),"No","Yes")</f>
        <v>No</v>
      </c>
      <c r="Y195" s="6640" t="str">
        <f>IF(ISNA(VLOOKUP($D195,'Mar 19'!$F:$F,1,0)),"No","Yes")</f>
        <v>No</v>
      </c>
      <c r="Z195" s="6639" t="str">
        <f>IF(ISNA(VLOOKUP($D195,'Mar 12'!$F:$F,1,0)),"No","Yes")</f>
        <v>No</v>
      </c>
      <c r="AA195" s="6638" t="str">
        <f>IF(ISNA(VLOOKUP($D195,'Mar 5'!$F:$F,1,0)),"No","Yes")</f>
        <v>No</v>
      </c>
      <c r="AB195" s="6637" t="str">
        <f>IF(ISNA(VLOOKUP($D195,'Feb 26'!$F:$F,1,0)),"No","Yes")</f>
        <v>No</v>
      </c>
      <c r="AC195" s="6636" t="str">
        <f>IF(ISNA(VLOOKUP($D195,'Feb 26'!$F:$F,1,0)),"No","Yes")</f>
        <v>No</v>
      </c>
      <c r="AD195" s="6635" t="str">
        <f>IF(ISNA(VLOOKUP($D195,'Feb 12'!$F:$F,1,0)),"No","Yes")</f>
        <v>No</v>
      </c>
      <c r="AE195" s="6634" t="str">
        <f>IF(ISNA(VLOOKUP($D195,'Feb 5'!$F:$F,1,0)),"No","Yes")</f>
        <v>No</v>
      </c>
      <c r="AF195" s="6633" t="str">
        <f>IF(ISNA(VLOOKUP($D195,'Jan 29'!$F:$F,1,0)),"No","Yes")</f>
        <v>No</v>
      </c>
      <c r="AG195" s="6632" t="str">
        <f>IF(ISNA(VLOOKUP(D195,'Jan 22'!F:F,1,0)),"No","Yes")</f>
        <v>No</v>
      </c>
    </row>
    <row r="196" spans="1:33" x14ac:dyDescent="0.25">
      <c r="A196" s="7152"/>
      <c r="B196" s="101" t="s">
        <v>1420</v>
      </c>
      <c r="C196" s="116" t="s">
        <v>1013</v>
      </c>
      <c r="D196" s="116" t="s">
        <v>1178</v>
      </c>
      <c r="E196" s="116" t="s">
        <v>1179</v>
      </c>
      <c r="F196" s="106"/>
      <c r="G196" s="117" t="s">
        <v>1136</v>
      </c>
      <c r="H196" s="124" t="str">
        <f>IF(ISNA(VLOOKUP($D196,'Jul 16'!$F:$F,1,0)),"No","Yes")</f>
        <v>Yes</v>
      </c>
      <c r="I196" s="6681" t="str">
        <f>IF(ISNA(VLOOKUP($D196,'Jul 9'!$F:$F,1,0)),"No","Yes")</f>
        <v>Yes</v>
      </c>
      <c r="J196" s="6680" t="str">
        <f>IF(ISNA(VLOOKUP($D196,'Jul 2'!$F:$F,1,0)),"No","Yes")</f>
        <v>Yes</v>
      </c>
      <c r="K196" s="6679" t="str">
        <f>IF(ISNA(VLOOKUP($D196,'Jun 25'!$F:$F,1,0)),"No","Yes")</f>
        <v>Yes</v>
      </c>
      <c r="L196" s="6678" t="str">
        <f>IF(ISNA(VLOOKUP($D196,'Jun 18'!$F:$F,1,0)),"No","Yes")</f>
        <v>Yes</v>
      </c>
      <c r="M196" s="6677" t="str">
        <f>IF(ISNA(VLOOKUP($D196,'Jun 11'!$F:$F,1,0)),"No","Yes")</f>
        <v>Yes</v>
      </c>
      <c r="N196" s="6676" t="str">
        <f>IF(ISNA(VLOOKUP($D196,'Jun 4'!$F:$F,1,0)),"No","Yes")</f>
        <v>Yes</v>
      </c>
      <c r="O196" s="6675" t="str">
        <f>IF(ISNA(VLOOKUP($D196,'May 28'!$F:$F,1,0)),"No","Yes")</f>
        <v>Yes</v>
      </c>
      <c r="P196" s="6674" t="str">
        <f>IF(ISNA(VLOOKUP($D196,'May 21'!$F:$F,1,0)),"No","Yes")</f>
        <v>Yes</v>
      </c>
      <c r="Q196" s="6673" t="str">
        <f>IF(ISNA(VLOOKUP($D196,'May 14'!$F:$F,1,0)),"No","Yes")</f>
        <v>Yes</v>
      </c>
      <c r="R196" s="6672" t="str">
        <f>IF(ISNA(VLOOKUP($D196,'May 9'!$F:$F,1,0)),"No","Yes")</f>
        <v>Yes</v>
      </c>
      <c r="S196" s="6671" t="str">
        <f>IF(ISNA(VLOOKUP($D196,'May 2'!$F:$F,1,0)),"No","Yes")</f>
        <v>Yes</v>
      </c>
      <c r="T196" s="6670" t="str">
        <f>IF(ISNA(VLOOKUP($D196,'Apr 23'!$F:$F,1,0)),"No","Yes")</f>
        <v>Yes</v>
      </c>
      <c r="U196" s="6669" t="str">
        <f>IF(ISNA(VLOOKUP($D196,'Apr 16'!$F:$F,1,0)),"No","Yes")</f>
        <v>Yes</v>
      </c>
      <c r="V196" s="6668" t="str">
        <f>IF(ISNA(VLOOKUP($D196,'Apr 9'!$F:$F,1,0)),"No","Yes")</f>
        <v>Yes</v>
      </c>
      <c r="W196" s="6667" t="str">
        <f>IF(ISNA(VLOOKUP($D196,'Apr 2'!$F:$F,1,0)),"No","Yes")</f>
        <v>Yes</v>
      </c>
      <c r="X196" s="6666" t="str">
        <f>IF(ISNA(VLOOKUP($D196,'Mar 26'!$F:$F,1,0)),"No","Yes")</f>
        <v>No</v>
      </c>
      <c r="Y196" s="6665" t="str">
        <f>IF(ISNA(VLOOKUP($D196,'Mar 19'!$F:$F,1,0)),"No","Yes")</f>
        <v>No</v>
      </c>
      <c r="Z196" s="6664" t="str">
        <f>IF(ISNA(VLOOKUP($D196,'Mar 12'!$F:$F,1,0)),"No","Yes")</f>
        <v>No</v>
      </c>
      <c r="AA196" s="6663" t="str">
        <f>IF(ISNA(VLOOKUP($D196,'Mar 5'!$F:$F,1,0)),"No","Yes")</f>
        <v>Yes</v>
      </c>
      <c r="AB196" s="6662" t="str">
        <f>IF(ISNA(VLOOKUP($D196,'Feb 26'!$F:$F,1,0)),"No","Yes")</f>
        <v>Yes</v>
      </c>
      <c r="AC196" s="6661" t="str">
        <f>IF(ISNA(VLOOKUP($D196,'Feb 26'!$F:$F,1,0)),"No","Yes")</f>
        <v>Yes</v>
      </c>
      <c r="AD196" s="6660" t="str">
        <f>IF(ISNA(VLOOKUP($D196,'Feb 12'!$F:$F,1,0)),"No","Yes")</f>
        <v>Yes</v>
      </c>
      <c r="AE196" s="6659" t="str">
        <f>IF(ISNA(VLOOKUP($D196,'Feb 5'!$F:$F,1,0)),"No","Yes")</f>
        <v>Yes</v>
      </c>
      <c r="AF196" s="6658" t="str">
        <f>IF(ISNA(VLOOKUP($D196,'Jan 29'!$F:$F,1,0)),"No","Yes")</f>
        <v>Yes</v>
      </c>
      <c r="AG196" s="6657" t="str">
        <f>IF(ISNA(VLOOKUP(D196,'Jan 22'!F:F,1,0)),"No","Yes")</f>
        <v>Yes</v>
      </c>
    </row>
    <row r="197" spans="1:33" x14ac:dyDescent="0.25">
      <c r="A197" s="7152"/>
      <c r="B197" s="101" t="s">
        <v>1383</v>
      </c>
      <c r="C197" s="116" t="s">
        <v>1013</v>
      </c>
      <c r="D197" s="116" t="s">
        <v>1121</v>
      </c>
      <c r="E197" s="116" t="s">
        <v>1122</v>
      </c>
      <c r="F197" s="106"/>
      <c r="G197" s="117" t="s">
        <v>1136</v>
      </c>
      <c r="H197" s="124" t="str">
        <f>IF(ISNA(VLOOKUP($D197,'Jul 16'!$F:$F,1,0)),"No","Yes")</f>
        <v>Yes</v>
      </c>
      <c r="I197" s="6706" t="str">
        <f>IF(ISNA(VLOOKUP($D197,'Jul 9'!$F:$F,1,0)),"No","Yes")</f>
        <v>Yes</v>
      </c>
      <c r="J197" s="6705" t="str">
        <f>IF(ISNA(VLOOKUP($D197,'Jul 2'!$F:$F,1,0)),"No","Yes")</f>
        <v>Yes</v>
      </c>
      <c r="K197" s="6704" t="str">
        <f>IF(ISNA(VLOOKUP($D197,'Jun 25'!$F:$F,1,0)),"No","Yes")</f>
        <v>Yes</v>
      </c>
      <c r="L197" s="6703" t="str">
        <f>IF(ISNA(VLOOKUP($D197,'Jun 18'!$F:$F,1,0)),"No","Yes")</f>
        <v>Yes</v>
      </c>
      <c r="M197" s="6702" t="str">
        <f>IF(ISNA(VLOOKUP($D197,'Jun 11'!$F:$F,1,0)),"No","Yes")</f>
        <v>Yes</v>
      </c>
      <c r="N197" s="6701" t="str">
        <f>IF(ISNA(VLOOKUP($D197,'Jun 4'!$F:$F,1,0)),"No","Yes")</f>
        <v>Yes</v>
      </c>
      <c r="O197" s="6700" t="str">
        <f>IF(ISNA(VLOOKUP($D197,'May 28'!$F:$F,1,0)),"No","Yes")</f>
        <v>Yes</v>
      </c>
      <c r="P197" s="6699" t="str">
        <f>IF(ISNA(VLOOKUP($D197,'May 21'!$F:$F,1,0)),"No","Yes")</f>
        <v>Yes</v>
      </c>
      <c r="Q197" s="6698" t="str">
        <f>IF(ISNA(VLOOKUP($D197,'May 14'!$F:$F,1,0)),"No","Yes")</f>
        <v>Yes</v>
      </c>
      <c r="R197" s="6697" t="str">
        <f>IF(ISNA(VLOOKUP($D197,'May 9'!$F:$F,1,0)),"No","Yes")</f>
        <v>Yes</v>
      </c>
      <c r="S197" s="6696" t="str">
        <f>IF(ISNA(VLOOKUP($D197,'May 2'!$F:$F,1,0)),"No","Yes")</f>
        <v>Yes</v>
      </c>
      <c r="T197" s="6695" t="str">
        <f>IF(ISNA(VLOOKUP($D197,'Apr 23'!$F:$F,1,0)),"No","Yes")</f>
        <v>Yes</v>
      </c>
      <c r="U197" s="6694" t="str">
        <f>IF(ISNA(VLOOKUP($D197,'Apr 16'!$F:$F,1,0)),"No","Yes")</f>
        <v>Yes</v>
      </c>
      <c r="V197" s="6693" t="str">
        <f>IF(ISNA(VLOOKUP($D197,'Apr 9'!$F:$F,1,0)),"No","Yes")</f>
        <v>Yes</v>
      </c>
      <c r="W197" s="6692" t="str">
        <f>IF(ISNA(VLOOKUP($D197,'Apr 2'!$F:$F,1,0)),"No","Yes")</f>
        <v>No</v>
      </c>
      <c r="X197" s="6691" t="str">
        <f>IF(ISNA(VLOOKUP($D197,'Mar 26'!$F:$F,1,0)),"No","Yes")</f>
        <v>Yes</v>
      </c>
      <c r="Y197" s="6690" t="str">
        <f>IF(ISNA(VLOOKUP($D197,'Mar 19'!$F:$F,1,0)),"No","Yes")</f>
        <v>Yes</v>
      </c>
      <c r="Z197" s="6689" t="str">
        <f>IF(ISNA(VLOOKUP($D197,'Mar 12'!$F:$F,1,0)),"No","Yes")</f>
        <v>Yes</v>
      </c>
      <c r="AA197" s="6688" t="str">
        <f>IF(ISNA(VLOOKUP($D197,'Mar 5'!$F:$F,1,0)),"No","Yes")</f>
        <v>Yes</v>
      </c>
      <c r="AB197" s="6687" t="str">
        <f>IF(ISNA(VLOOKUP($D197,'Feb 26'!$F:$F,1,0)),"No","Yes")</f>
        <v>Yes</v>
      </c>
      <c r="AC197" s="6686" t="str">
        <f>IF(ISNA(VLOOKUP($D197,'Feb 26'!$F:$F,1,0)),"No","Yes")</f>
        <v>Yes</v>
      </c>
      <c r="AD197" s="6685" t="str">
        <f>IF(ISNA(VLOOKUP($D197,'Feb 12'!$F:$F,1,0)),"No","Yes")</f>
        <v>Yes</v>
      </c>
      <c r="AE197" s="6684" t="str">
        <f>IF(ISNA(VLOOKUP($D197,'Feb 5'!$F:$F,1,0)),"No","Yes")</f>
        <v>Yes</v>
      </c>
      <c r="AF197" s="6683" t="str">
        <f>IF(ISNA(VLOOKUP($D197,'Jan 29'!$F:$F,1,0)),"No","Yes")</f>
        <v>Yes</v>
      </c>
      <c r="AG197" s="6682" t="str">
        <f>IF(ISNA(VLOOKUP(D197,'Jan 22'!F:F,1,0)),"No","Yes")</f>
        <v>Yes</v>
      </c>
    </row>
    <row r="198" spans="1:33" x14ac:dyDescent="0.25">
      <c r="A198" s="7152"/>
      <c r="B198" s="101" t="s">
        <v>1421</v>
      </c>
      <c r="C198" s="116" t="s">
        <v>1013</v>
      </c>
      <c r="D198" s="116" t="s">
        <v>1118</v>
      </c>
      <c r="E198" s="116" t="s">
        <v>1119</v>
      </c>
      <c r="F198" s="106"/>
      <c r="G198" s="117" t="s">
        <v>1136</v>
      </c>
      <c r="H198" s="124" t="str">
        <f>IF(ISNA(VLOOKUP($D198,'Jul 16'!$F:$F,1,0)),"No","Yes")</f>
        <v>No</v>
      </c>
      <c r="I198" s="6731" t="str">
        <f>IF(ISNA(VLOOKUP($D198,'Jul 9'!$F:$F,1,0)),"No","Yes")</f>
        <v>No</v>
      </c>
      <c r="J198" s="6730" t="str">
        <f>IF(ISNA(VLOOKUP($D198,'Jul 2'!$F:$F,1,0)),"No","Yes")</f>
        <v>No</v>
      </c>
      <c r="K198" s="6729" t="str">
        <f>IF(ISNA(VLOOKUP($D198,'Jun 25'!$F:$F,1,0)),"No","Yes")</f>
        <v>No</v>
      </c>
      <c r="L198" s="6728" t="str">
        <f>IF(ISNA(VLOOKUP($D198,'Jun 18'!$F:$F,1,0)),"No","Yes")</f>
        <v>No</v>
      </c>
      <c r="M198" s="6727" t="str">
        <f>IF(ISNA(VLOOKUP($D198,'Jun 11'!$F:$F,1,0)),"No","Yes")</f>
        <v>No</v>
      </c>
      <c r="N198" s="6726" t="str">
        <f>IF(ISNA(VLOOKUP($D198,'Jun 4'!$F:$F,1,0)),"No","Yes")</f>
        <v>No</v>
      </c>
      <c r="O198" s="6725" t="str">
        <f>IF(ISNA(VLOOKUP($D198,'May 28'!$F:$F,1,0)),"No","Yes")</f>
        <v>No</v>
      </c>
      <c r="P198" s="6724" t="str">
        <f>IF(ISNA(VLOOKUP($D198,'May 21'!$F:$F,1,0)),"No","Yes")</f>
        <v>No</v>
      </c>
      <c r="Q198" s="6723" t="str">
        <f>IF(ISNA(VLOOKUP($D198,'May 14'!$F:$F,1,0)),"No","Yes")</f>
        <v>No</v>
      </c>
      <c r="R198" s="6722" t="str">
        <f>IF(ISNA(VLOOKUP($D198,'May 9'!$F:$F,1,0)),"No","Yes")</f>
        <v>No</v>
      </c>
      <c r="S198" s="6721" t="str">
        <f>IF(ISNA(VLOOKUP($D198,'May 2'!$F:$F,1,0)),"No","Yes")</f>
        <v>Yes</v>
      </c>
      <c r="T198" s="6720" t="str">
        <f>IF(ISNA(VLOOKUP($D198,'Apr 23'!$F:$F,1,0)),"No","Yes")</f>
        <v>Yes</v>
      </c>
      <c r="U198" s="6719" t="str">
        <f>IF(ISNA(VLOOKUP($D198,'Apr 16'!$F:$F,1,0)),"No","Yes")</f>
        <v>Yes</v>
      </c>
      <c r="V198" s="6718" t="str">
        <f>IF(ISNA(VLOOKUP($D198,'Apr 9'!$F:$F,1,0)),"No","Yes")</f>
        <v>Yes</v>
      </c>
      <c r="W198" s="6717" t="str">
        <f>IF(ISNA(VLOOKUP($D198,'Apr 2'!$F:$F,1,0)),"No","Yes")</f>
        <v>Yes</v>
      </c>
      <c r="X198" s="6716" t="str">
        <f>IF(ISNA(VLOOKUP($D198,'Mar 26'!$F:$F,1,0)),"No","Yes")</f>
        <v>Yes</v>
      </c>
      <c r="Y198" s="6715" t="str">
        <f>IF(ISNA(VLOOKUP($D198,'Mar 19'!$F:$F,1,0)),"No","Yes")</f>
        <v>Yes</v>
      </c>
      <c r="Z198" s="6714" t="str">
        <f>IF(ISNA(VLOOKUP($D198,'Mar 12'!$F:$F,1,0)),"No","Yes")</f>
        <v>Yes</v>
      </c>
      <c r="AA198" s="6713" t="str">
        <f>IF(ISNA(VLOOKUP($D198,'Mar 5'!$F:$F,1,0)),"No","Yes")</f>
        <v>Yes</v>
      </c>
      <c r="AB198" s="6712" t="str">
        <f>IF(ISNA(VLOOKUP($D198,'Feb 26'!$F:$F,1,0)),"No","Yes")</f>
        <v>Yes</v>
      </c>
      <c r="AC198" s="6711" t="str">
        <f>IF(ISNA(VLOOKUP($D198,'Feb 26'!$F:$F,1,0)),"No","Yes")</f>
        <v>Yes</v>
      </c>
      <c r="AD198" s="6710" t="str">
        <f>IF(ISNA(VLOOKUP($D198,'Feb 12'!$F:$F,1,0)),"No","Yes")</f>
        <v>Yes</v>
      </c>
      <c r="AE198" s="6709" t="str">
        <f>IF(ISNA(VLOOKUP($D198,'Feb 5'!$F:$F,1,0)),"No","Yes")</f>
        <v>Yes</v>
      </c>
      <c r="AF198" s="6708" t="str">
        <f>IF(ISNA(VLOOKUP($D198,'Jan 29'!$F:$F,1,0)),"No","Yes")</f>
        <v>Yes</v>
      </c>
      <c r="AG198" s="6707" t="str">
        <f>IF(ISNA(VLOOKUP(D198,'Jan 22'!F:F,1,0)),"No","Yes")</f>
        <v>Yes</v>
      </c>
    </row>
    <row r="199" spans="1:33" x14ac:dyDescent="0.25">
      <c r="A199" s="7152"/>
      <c r="B199" s="101" t="s">
        <v>1422</v>
      </c>
      <c r="C199" s="116" t="s">
        <v>1013</v>
      </c>
      <c r="D199" s="116" t="s">
        <v>1173</v>
      </c>
      <c r="E199" s="116" t="s">
        <v>1174</v>
      </c>
      <c r="F199" s="106"/>
      <c r="G199" s="117" t="s">
        <v>1136</v>
      </c>
      <c r="H199" s="124" t="str">
        <f>IF(ISNA(VLOOKUP($D199,'Jul 16'!$F:$F,1,0)),"No","Yes")</f>
        <v>No</v>
      </c>
      <c r="I199" s="6756" t="str">
        <f>IF(ISNA(VLOOKUP($D199,'Jul 9'!$F:$F,1,0)),"No","Yes")</f>
        <v>No</v>
      </c>
      <c r="J199" s="6755" t="str">
        <f>IF(ISNA(VLOOKUP($D199,'Jul 2'!$F:$F,1,0)),"No","Yes")</f>
        <v>No</v>
      </c>
      <c r="K199" s="6754" t="str">
        <f>IF(ISNA(VLOOKUP($D199,'Jun 25'!$F:$F,1,0)),"No","Yes")</f>
        <v>No</v>
      </c>
      <c r="L199" s="6753" t="str">
        <f>IF(ISNA(VLOOKUP($D199,'Jun 18'!$F:$F,1,0)),"No","Yes")</f>
        <v>No</v>
      </c>
      <c r="M199" s="6752" t="str">
        <f>IF(ISNA(VLOOKUP($D199,'Jun 11'!$F:$F,1,0)),"No","Yes")</f>
        <v>No</v>
      </c>
      <c r="N199" s="6751" t="str">
        <f>IF(ISNA(VLOOKUP($D199,'Jun 4'!$F:$F,1,0)),"No","Yes")</f>
        <v>No</v>
      </c>
      <c r="O199" s="6750" t="str">
        <f>IF(ISNA(VLOOKUP($D199,'May 28'!$F:$F,1,0)),"No","Yes")</f>
        <v>No</v>
      </c>
      <c r="P199" s="6749" t="str">
        <f>IF(ISNA(VLOOKUP($D199,'May 21'!$F:$F,1,0)),"No","Yes")</f>
        <v>No</v>
      </c>
      <c r="Q199" s="6748" t="str">
        <f>IF(ISNA(VLOOKUP($D199,'May 14'!$F:$F,1,0)),"No","Yes")</f>
        <v>No</v>
      </c>
      <c r="R199" s="6747" t="str">
        <f>IF(ISNA(VLOOKUP($D199,'May 9'!$F:$F,1,0)),"No","Yes")</f>
        <v>No</v>
      </c>
      <c r="S199" s="6746" t="str">
        <f>IF(ISNA(VLOOKUP($D199,'May 2'!$F:$F,1,0)),"No","Yes")</f>
        <v>No</v>
      </c>
      <c r="T199" s="6745" t="str">
        <f>IF(ISNA(VLOOKUP($D199,'Apr 23'!$F:$F,1,0)),"No","Yes")</f>
        <v>No</v>
      </c>
      <c r="U199" s="6744" t="str">
        <f>IF(ISNA(VLOOKUP($D199,'Apr 16'!$F:$F,1,0)),"No","Yes")</f>
        <v>No</v>
      </c>
      <c r="V199" s="6743" t="str">
        <f>IF(ISNA(VLOOKUP($D199,'Apr 9'!$F:$F,1,0)),"No","Yes")</f>
        <v>No</v>
      </c>
      <c r="W199" s="6742" t="str">
        <f>IF(ISNA(VLOOKUP($D199,'Apr 2'!$F:$F,1,0)),"No","Yes")</f>
        <v>No</v>
      </c>
      <c r="X199" s="6741" t="str">
        <f>IF(ISNA(VLOOKUP($D199,'Mar 26'!$F:$F,1,0)),"No","Yes")</f>
        <v>No</v>
      </c>
      <c r="Y199" s="6740" t="str">
        <f>IF(ISNA(VLOOKUP($D199,'Mar 19'!$F:$F,1,0)),"No","Yes")</f>
        <v>No</v>
      </c>
      <c r="Z199" s="6739" t="str">
        <f>IF(ISNA(VLOOKUP($D199,'Mar 12'!$F:$F,1,0)),"No","Yes")</f>
        <v>No</v>
      </c>
      <c r="AA199" s="6738" t="str">
        <f>IF(ISNA(VLOOKUP($D199,'Mar 5'!$F:$F,1,0)),"No","Yes")</f>
        <v>No</v>
      </c>
      <c r="AB199" s="6737" t="str">
        <f>IF(ISNA(VLOOKUP($D199,'Feb 26'!$F:$F,1,0)),"No","Yes")</f>
        <v>No</v>
      </c>
      <c r="AC199" s="6736" t="str">
        <f>IF(ISNA(VLOOKUP($D199,'Feb 26'!$F:$F,1,0)),"No","Yes")</f>
        <v>No</v>
      </c>
      <c r="AD199" s="6735" t="str">
        <f>IF(ISNA(VLOOKUP($D199,'Feb 12'!$F:$F,1,0)),"No","Yes")</f>
        <v>Yes</v>
      </c>
      <c r="AE199" s="6734" t="str">
        <f>IF(ISNA(VLOOKUP($D199,'Feb 5'!$F:$F,1,0)),"No","Yes")</f>
        <v>Yes</v>
      </c>
      <c r="AF199" s="6733" t="str">
        <f>IF(ISNA(VLOOKUP($D199,'Jan 29'!$F:$F,1,0)),"No","Yes")</f>
        <v>Yes</v>
      </c>
      <c r="AG199" s="6732" t="str">
        <f>IF(ISNA(VLOOKUP(D199,'Jan 22'!F:F,1,0)),"No","Yes")</f>
        <v>Yes</v>
      </c>
    </row>
    <row r="200" spans="1:33" x14ac:dyDescent="0.25">
      <c r="A200" s="7152"/>
      <c r="B200" s="101" t="s">
        <v>1423</v>
      </c>
      <c r="C200" s="116" t="s">
        <v>1013</v>
      </c>
      <c r="D200" s="116" t="s">
        <v>1197</v>
      </c>
      <c r="E200" s="116" t="s">
        <v>1198</v>
      </c>
      <c r="F200" s="106"/>
      <c r="G200" s="117" t="s">
        <v>960</v>
      </c>
      <c r="H200" s="124" t="str">
        <f>IF(ISNA(VLOOKUP($D200,'Jul 16'!$F:$F,1,0)),"No","Yes")</f>
        <v>Yes</v>
      </c>
      <c r="I200" s="6781" t="str">
        <f>IF(ISNA(VLOOKUP($D200,'Jul 9'!$F:$F,1,0)),"No","Yes")</f>
        <v>Yes</v>
      </c>
      <c r="J200" s="6780" t="str">
        <f>IF(ISNA(VLOOKUP($D200,'Jul 2'!$F:$F,1,0)),"No","Yes")</f>
        <v>Yes</v>
      </c>
      <c r="K200" s="6779" t="str">
        <f>IF(ISNA(VLOOKUP($D200,'Jun 25'!$F:$F,1,0)),"No","Yes")</f>
        <v>Yes</v>
      </c>
      <c r="L200" s="6778" t="str">
        <f>IF(ISNA(VLOOKUP($D200,'Jun 18'!$F:$F,1,0)),"No","Yes")</f>
        <v>Yes</v>
      </c>
      <c r="M200" s="6777" t="str">
        <f>IF(ISNA(VLOOKUP($D200,'Jun 11'!$F:$F,1,0)),"No","Yes")</f>
        <v>Yes</v>
      </c>
      <c r="N200" s="6776" t="str">
        <f>IF(ISNA(VLOOKUP($D200,'Jun 4'!$F:$F,1,0)),"No","Yes")</f>
        <v>Yes</v>
      </c>
      <c r="O200" s="6775" t="str">
        <f>IF(ISNA(VLOOKUP($D200,'May 28'!$F:$F,1,0)),"No","Yes")</f>
        <v>Yes</v>
      </c>
      <c r="P200" s="6774" t="str">
        <f>IF(ISNA(VLOOKUP($D200,'May 21'!$F:$F,1,0)),"No","Yes")</f>
        <v>Yes</v>
      </c>
      <c r="Q200" s="6773" t="str">
        <f>IF(ISNA(VLOOKUP($D200,'May 14'!$F:$F,1,0)),"No","Yes")</f>
        <v>Yes</v>
      </c>
      <c r="R200" s="6772" t="str">
        <f>IF(ISNA(VLOOKUP($D200,'May 9'!$F:$F,1,0)),"No","Yes")</f>
        <v>Yes</v>
      </c>
      <c r="S200" s="6771" t="str">
        <f>IF(ISNA(VLOOKUP($D200,'May 2'!$F:$F,1,0)),"No","Yes")</f>
        <v>Yes</v>
      </c>
      <c r="T200" s="6770" t="str">
        <f>IF(ISNA(VLOOKUP($D200,'Apr 23'!$F:$F,1,0)),"No","Yes")</f>
        <v>Yes</v>
      </c>
      <c r="U200" s="6769" t="str">
        <f>IF(ISNA(VLOOKUP($D200,'Apr 16'!$F:$F,1,0)),"No","Yes")</f>
        <v>Yes</v>
      </c>
      <c r="V200" s="6768" t="str">
        <f>IF(ISNA(VLOOKUP($D200,'Apr 9'!$F:$F,1,0)),"No","Yes")</f>
        <v>Yes</v>
      </c>
      <c r="W200" s="6767" t="str">
        <f>IF(ISNA(VLOOKUP($D200,'Apr 2'!$F:$F,1,0)),"No","Yes")</f>
        <v>Yes</v>
      </c>
      <c r="X200" s="6766" t="str">
        <f>IF(ISNA(VLOOKUP($D200,'Mar 26'!$F:$F,1,0)),"No","Yes")</f>
        <v>Yes</v>
      </c>
      <c r="Y200" s="6765" t="str">
        <f>IF(ISNA(VLOOKUP($D200,'Mar 19'!$F:$F,1,0)),"No","Yes")</f>
        <v>Yes</v>
      </c>
      <c r="Z200" s="6764" t="str">
        <f>IF(ISNA(VLOOKUP($D200,'Mar 12'!$F:$F,1,0)),"No","Yes")</f>
        <v>Yes</v>
      </c>
      <c r="AA200" s="6763" t="str">
        <f>IF(ISNA(VLOOKUP($D200,'Mar 5'!$F:$F,1,0)),"No","Yes")</f>
        <v>Yes</v>
      </c>
      <c r="AB200" s="6762" t="str">
        <f>IF(ISNA(VLOOKUP($D200,'Feb 26'!$F:$F,1,0)),"No","Yes")</f>
        <v>Yes</v>
      </c>
      <c r="AC200" s="6761" t="str">
        <f>IF(ISNA(VLOOKUP($D200,'Feb 26'!$F:$F,1,0)),"No","Yes")</f>
        <v>Yes</v>
      </c>
      <c r="AD200" s="6760" t="str">
        <f>IF(ISNA(VLOOKUP($D200,'Feb 12'!$F:$F,1,0)),"No","Yes")</f>
        <v>Yes</v>
      </c>
      <c r="AE200" s="6759" t="str">
        <f>IF(ISNA(VLOOKUP($D200,'Feb 5'!$F:$F,1,0)),"No","Yes")</f>
        <v>Yes</v>
      </c>
      <c r="AF200" s="6758" t="str">
        <f>IF(ISNA(VLOOKUP($D200,'Jan 29'!$F:$F,1,0)),"No","Yes")</f>
        <v>Yes</v>
      </c>
      <c r="AG200" s="6757" t="str">
        <f>IF(ISNA(VLOOKUP(D200,'Jan 22'!F:F,1,0)),"No","Yes")</f>
        <v>Yes</v>
      </c>
    </row>
    <row r="201" spans="1:33" x14ac:dyDescent="0.25">
      <c r="A201" s="7152"/>
      <c r="B201" s="185" t="s">
        <v>1310</v>
      </c>
      <c r="C201" s="116" t="s">
        <v>1013</v>
      </c>
      <c r="D201" s="116" t="s">
        <v>1103</v>
      </c>
      <c r="E201" s="116" t="s">
        <v>1104</v>
      </c>
      <c r="F201" s="106"/>
      <c r="G201" s="117" t="s">
        <v>1136</v>
      </c>
      <c r="H201" s="124" t="str">
        <f>IF(ISNA(VLOOKUP($D201,'Jul 16'!$F:$F,1,0)),"No","Yes")</f>
        <v>No</v>
      </c>
      <c r="I201" s="6806" t="str">
        <f>IF(ISNA(VLOOKUP($D201,'Jul 9'!$F:$F,1,0)),"No","Yes")</f>
        <v>No</v>
      </c>
      <c r="J201" s="6805" t="str">
        <f>IF(ISNA(VLOOKUP($D201,'Jul 2'!$F:$F,1,0)),"No","Yes")</f>
        <v>No</v>
      </c>
      <c r="K201" s="6804" t="str">
        <f>IF(ISNA(VLOOKUP($D201,'Jun 25'!$F:$F,1,0)),"No","Yes")</f>
        <v>No</v>
      </c>
      <c r="L201" s="6803" t="str">
        <f>IF(ISNA(VLOOKUP($D201,'Jun 18'!$F:$F,1,0)),"No","Yes")</f>
        <v>No</v>
      </c>
      <c r="M201" s="6802" t="str">
        <f>IF(ISNA(VLOOKUP($D201,'Jun 11'!$F:$F,1,0)),"No","Yes")</f>
        <v>No</v>
      </c>
      <c r="N201" s="6801" t="str">
        <f>IF(ISNA(VLOOKUP($D201,'Jun 4'!$F:$F,1,0)),"No","Yes")</f>
        <v>No</v>
      </c>
      <c r="O201" s="6800" t="str">
        <f>IF(ISNA(VLOOKUP($D201,'May 28'!$F:$F,1,0)),"No","Yes")</f>
        <v>No</v>
      </c>
      <c r="P201" s="6799" t="str">
        <f>IF(ISNA(VLOOKUP($D201,'May 21'!$F:$F,1,0)),"No","Yes")</f>
        <v>No</v>
      </c>
      <c r="Q201" s="6798" t="str">
        <f>IF(ISNA(VLOOKUP($D201,'May 14'!$F:$F,1,0)),"No","Yes")</f>
        <v>Yes</v>
      </c>
      <c r="R201" s="6797" t="str">
        <f>IF(ISNA(VLOOKUP($D201,'May 9'!$F:$F,1,0)),"No","Yes")</f>
        <v>Yes</v>
      </c>
      <c r="S201" s="6796" t="str">
        <f>IF(ISNA(VLOOKUP($D201,'May 2'!$F:$F,1,0)),"No","Yes")</f>
        <v>Yes</v>
      </c>
      <c r="T201" s="6795" t="str">
        <f>IF(ISNA(VLOOKUP($D201,'Apr 23'!$F:$F,1,0)),"No","Yes")</f>
        <v>Yes</v>
      </c>
      <c r="U201" s="6794" t="str">
        <f>IF(ISNA(VLOOKUP($D201,'Apr 16'!$F:$F,1,0)),"No","Yes")</f>
        <v>Yes</v>
      </c>
      <c r="V201" s="6793" t="str">
        <f>IF(ISNA(VLOOKUP($D201,'Apr 9'!$F:$F,1,0)),"No","Yes")</f>
        <v>Yes</v>
      </c>
      <c r="W201" s="6792" t="str">
        <f>IF(ISNA(VLOOKUP($D201,'Apr 2'!$F:$F,1,0)),"No","Yes")</f>
        <v>Yes</v>
      </c>
      <c r="X201" s="6791" t="str">
        <f>IF(ISNA(VLOOKUP($D201,'Mar 26'!$F:$F,1,0)),"No","Yes")</f>
        <v>No</v>
      </c>
      <c r="Y201" s="6790" t="str">
        <f>IF(ISNA(VLOOKUP($D201,'Mar 19'!$F:$F,1,0)),"No","Yes")</f>
        <v>Yes</v>
      </c>
      <c r="Z201" s="6789" t="str">
        <f>IF(ISNA(VLOOKUP($D201,'Mar 12'!$F:$F,1,0)),"No","Yes")</f>
        <v>Yes</v>
      </c>
      <c r="AA201" s="6788" t="str">
        <f>IF(ISNA(VLOOKUP($D201,'Mar 5'!$F:$F,1,0)),"No","Yes")</f>
        <v>Yes</v>
      </c>
      <c r="AB201" s="6787" t="str">
        <f>IF(ISNA(VLOOKUP($D201,'Feb 26'!$F:$F,1,0)),"No","Yes")</f>
        <v>Yes</v>
      </c>
      <c r="AC201" s="6786" t="str">
        <f>IF(ISNA(VLOOKUP($D201,'Feb 26'!$F:$F,1,0)),"No","Yes")</f>
        <v>Yes</v>
      </c>
      <c r="AD201" s="6785" t="str">
        <f>IF(ISNA(VLOOKUP($D201,'Feb 12'!$F:$F,1,0)),"No","Yes")</f>
        <v>Yes</v>
      </c>
      <c r="AE201" s="6784" t="str">
        <f>IF(ISNA(VLOOKUP($D201,'Feb 5'!$F:$F,1,0)),"No","Yes")</f>
        <v>Yes</v>
      </c>
      <c r="AF201" s="6783" t="str">
        <f>IF(ISNA(VLOOKUP($D201,'Jan 29'!$F:$F,1,0)),"No","Yes")</f>
        <v>Yes</v>
      </c>
      <c r="AG201" s="6782" t="str">
        <f>IF(ISNA(VLOOKUP(D201,'Jan 22'!F:F,1,0)),"No","Yes")</f>
        <v>Yes</v>
      </c>
    </row>
    <row r="202" spans="1:33" x14ac:dyDescent="0.25">
      <c r="A202" s="7152"/>
      <c r="B202" s="101" t="s">
        <v>1366</v>
      </c>
      <c r="C202" s="115" t="s">
        <v>1013</v>
      </c>
      <c r="D202" s="115" t="s">
        <v>1232</v>
      </c>
      <c r="E202" s="115" t="s">
        <v>1234</v>
      </c>
      <c r="F202" s="106"/>
      <c r="G202" s="117" t="s">
        <v>1257</v>
      </c>
      <c r="H202" s="124" t="str">
        <f>IF(ISNA(VLOOKUP($D202,'Jul 16'!$F:$F,1,0)),"No","Yes")</f>
        <v>Yes</v>
      </c>
      <c r="I202" s="6831" t="str">
        <f>IF(ISNA(VLOOKUP($D202,'Jul 9'!$F:$F,1,0)),"No","Yes")</f>
        <v>Yes</v>
      </c>
      <c r="J202" s="6830" t="str">
        <f>IF(ISNA(VLOOKUP($D202,'Jul 2'!$F:$F,1,0)),"No","Yes")</f>
        <v>Yes</v>
      </c>
      <c r="K202" s="6829" t="str">
        <f>IF(ISNA(VLOOKUP($D202,'Jun 25'!$F:$F,1,0)),"No","Yes")</f>
        <v>Yes</v>
      </c>
      <c r="L202" s="6828" t="str">
        <f>IF(ISNA(VLOOKUP($D202,'Jun 18'!$F:$F,1,0)),"No","Yes")</f>
        <v>Yes</v>
      </c>
      <c r="M202" s="6827" t="str">
        <f>IF(ISNA(VLOOKUP($D202,'Jun 11'!$F:$F,1,0)),"No","Yes")</f>
        <v>Yes</v>
      </c>
      <c r="N202" s="6826" t="str">
        <f>IF(ISNA(VLOOKUP($D202,'Jun 4'!$F:$F,1,0)),"No","Yes")</f>
        <v>Yes</v>
      </c>
      <c r="O202" s="6825" t="str">
        <f>IF(ISNA(VLOOKUP($D202,'May 28'!$F:$F,1,0)),"No","Yes")</f>
        <v>Yes</v>
      </c>
      <c r="P202" s="6824" t="str">
        <f>IF(ISNA(VLOOKUP($D202,'May 21'!$F:$F,1,0)),"No","Yes")</f>
        <v>Yes</v>
      </c>
      <c r="Q202" s="6823" t="str">
        <f>IF(ISNA(VLOOKUP($D202,'May 14'!$F:$F,1,0)),"No","Yes")</f>
        <v>Yes</v>
      </c>
      <c r="R202" s="6822" t="str">
        <f>IF(ISNA(VLOOKUP($D202,'May 9'!$F:$F,1,0)),"No","Yes")</f>
        <v>Yes</v>
      </c>
      <c r="S202" s="6821" t="str">
        <f>IF(ISNA(VLOOKUP($D202,'May 2'!$F:$F,1,0)),"No","Yes")</f>
        <v>Yes</v>
      </c>
      <c r="T202" s="6820" t="str">
        <f>IF(ISNA(VLOOKUP($D202,'Apr 23'!$F:$F,1,0)),"No","Yes")</f>
        <v>Yes</v>
      </c>
      <c r="U202" s="6819" t="str">
        <f>IF(ISNA(VLOOKUP($D202,'Apr 16'!$F:$F,1,0)),"No","Yes")</f>
        <v>Yes</v>
      </c>
      <c r="V202" s="6818" t="str">
        <f>IF(ISNA(VLOOKUP($D202,'Apr 9'!$F:$F,1,0)),"No","Yes")</f>
        <v>Yes</v>
      </c>
      <c r="W202" s="6817" t="str">
        <f>IF(ISNA(VLOOKUP($D202,'Apr 2'!$F:$F,1,0)),"No","Yes")</f>
        <v>Yes</v>
      </c>
      <c r="X202" s="6816" t="str">
        <f>IF(ISNA(VLOOKUP($D202,'Mar 26'!$F:$F,1,0)),"No","Yes")</f>
        <v>Yes</v>
      </c>
      <c r="Y202" s="6815" t="str">
        <f>IF(ISNA(VLOOKUP($D202,'Mar 19'!$F:$F,1,0)),"No","Yes")</f>
        <v>Yes</v>
      </c>
      <c r="Z202" s="6814" t="str">
        <f>IF(ISNA(VLOOKUP($D202,'Mar 12'!$F:$F,1,0)),"No","Yes")</f>
        <v>Yes</v>
      </c>
      <c r="AA202" s="6813" t="str">
        <f>IF(ISNA(VLOOKUP($D202,'Mar 5'!$F:$F,1,0)),"No","Yes")</f>
        <v>Yes</v>
      </c>
      <c r="AB202" s="6812" t="str">
        <f>IF(ISNA(VLOOKUP($D202,'Feb 26'!$F:$F,1,0)),"No","Yes")</f>
        <v>Yes</v>
      </c>
      <c r="AC202" s="6811" t="str">
        <f>IF(ISNA(VLOOKUP($D202,'Feb 26'!$F:$F,1,0)),"No","Yes")</f>
        <v>Yes</v>
      </c>
      <c r="AD202" s="6810" t="str">
        <f>IF(ISNA(VLOOKUP($D202,'Feb 12'!$F:$F,1,0)),"No","Yes")</f>
        <v>No</v>
      </c>
      <c r="AE202" s="6809" t="str">
        <f>IF(ISNA(VLOOKUP($D202,'Feb 5'!$F:$F,1,0)),"No","Yes")</f>
        <v>Yes</v>
      </c>
      <c r="AF202" s="6808" t="str">
        <f>IF(ISNA(VLOOKUP($D202,'Jan 29'!$F:$F,1,0)),"No","Yes")</f>
        <v>Yes</v>
      </c>
      <c r="AG202" s="6807" t="str">
        <f>IF(ISNA(VLOOKUP(D202,'Jan 22'!F:F,1,0)),"No","Yes")</f>
        <v>Yes</v>
      </c>
    </row>
    <row r="203" spans="1:33" s="145" customFormat="1" x14ac:dyDescent="0.25">
      <c r="A203" s="7152"/>
      <c r="B203" s="225" t="s">
        <v>1463</v>
      </c>
      <c r="C203" s="170" t="s">
        <v>1013</v>
      </c>
      <c r="D203" s="115" t="s">
        <v>1460</v>
      </c>
      <c r="E203" s="115" t="s">
        <v>1461</v>
      </c>
      <c r="F203" s="106"/>
      <c r="G203" s="170" t="s">
        <v>1469</v>
      </c>
      <c r="H203" s="124" t="str">
        <f>IF(ISNA(VLOOKUP($D203,'Jul 16'!$F:$F,1,0)),"No","Yes")</f>
        <v>Yes</v>
      </c>
      <c r="I203" s="6856" t="str">
        <f>IF(ISNA(VLOOKUP($D203,'Jul 9'!$F:$F,1,0)),"No","Yes")</f>
        <v>Yes</v>
      </c>
      <c r="J203" s="6855" t="str">
        <f>IF(ISNA(VLOOKUP($D203,'Jul 2'!$F:$F,1,0)),"No","Yes")</f>
        <v>Yes</v>
      </c>
      <c r="K203" s="6854" t="str">
        <f>IF(ISNA(VLOOKUP($D203,'Jun 25'!$F:$F,1,0)),"No","Yes")</f>
        <v>Yes</v>
      </c>
      <c r="L203" s="6853" t="str">
        <f>IF(ISNA(VLOOKUP($D203,'Jun 18'!$F:$F,1,0)),"No","Yes")</f>
        <v>Yes</v>
      </c>
      <c r="M203" s="6852" t="str">
        <f>IF(ISNA(VLOOKUP($D203,'Jun 11'!$F:$F,1,0)),"No","Yes")</f>
        <v>No</v>
      </c>
      <c r="N203" s="6851" t="str">
        <f>IF(ISNA(VLOOKUP($D203,'Jun 4'!$F:$F,1,0)),"No","Yes")</f>
        <v>Yes</v>
      </c>
      <c r="O203" s="6850" t="str">
        <f>IF(ISNA(VLOOKUP($D203,'May 28'!$F:$F,1,0)),"No","Yes")</f>
        <v>Yes</v>
      </c>
      <c r="P203" s="6849" t="str">
        <f>IF(ISNA(VLOOKUP($D203,'May 21'!$F:$F,1,0)),"No","Yes")</f>
        <v>Yes</v>
      </c>
      <c r="Q203" s="6848" t="str">
        <f>IF(ISNA(VLOOKUP($D203,'May 14'!$F:$F,1,0)),"No","Yes")</f>
        <v>Yes</v>
      </c>
      <c r="R203" s="6847" t="str">
        <f>IF(ISNA(VLOOKUP($D203,'May 9'!$F:$F,1,0)),"No","Yes")</f>
        <v>Yes</v>
      </c>
      <c r="S203" s="6846" t="str">
        <f>IF(ISNA(VLOOKUP($D203,'May 2'!$F:$F,1,0)),"No","Yes")</f>
        <v>Yes</v>
      </c>
      <c r="T203" s="6845" t="str">
        <f>IF(ISNA(VLOOKUP($D203,'Apr 23'!$F:$F,1,0)),"No","Yes")</f>
        <v>No</v>
      </c>
      <c r="U203" s="6844" t="str">
        <f>IF(ISNA(VLOOKUP($D203,'Apr 16'!$F:$F,1,0)),"No","Yes")</f>
        <v>No</v>
      </c>
      <c r="V203" s="6843" t="str">
        <f>IF(ISNA(VLOOKUP($D203,'Apr 9'!$F:$F,1,0)),"No","Yes")</f>
        <v>Yes</v>
      </c>
      <c r="W203" s="6842" t="str">
        <f>IF(ISNA(VLOOKUP($D203,'Apr 2'!$F:$F,1,0)),"No","Yes")</f>
        <v>Yes</v>
      </c>
      <c r="X203" s="6841" t="str">
        <f>IF(ISNA(VLOOKUP($D203,'Mar 26'!$F:$F,1,0)),"No","Yes")</f>
        <v>Yes</v>
      </c>
      <c r="Y203" s="6840" t="str">
        <f>IF(ISNA(VLOOKUP($D203,'Mar 19'!$F:$F,1,0)),"No","Yes")</f>
        <v>Yes</v>
      </c>
      <c r="Z203" s="6839" t="str">
        <f>IF(ISNA(VLOOKUP($D203,'Mar 12'!$F:$F,1,0)),"No","Yes")</f>
        <v>Yes</v>
      </c>
      <c r="AA203" s="6838" t="str">
        <f>IF(ISNA(VLOOKUP($D203,'Mar 5'!$F:$F,1,0)),"No","Yes")</f>
        <v>Yes</v>
      </c>
      <c r="AB203" s="6837" t="str">
        <f>IF(ISNA(VLOOKUP($D203,'Feb 26'!$F:$F,1,0)),"No","Yes")</f>
        <v>No</v>
      </c>
      <c r="AC203" s="6836" t="str">
        <f>IF(ISNA(VLOOKUP($D203,'Feb 26'!$F:$F,1,0)),"No","Yes")</f>
        <v>No</v>
      </c>
      <c r="AD203" s="6835" t="str">
        <f>IF(ISNA(VLOOKUP($D203,'Feb 12'!$F:$F,1,0)),"No","Yes")</f>
        <v>No</v>
      </c>
      <c r="AE203" s="6834" t="str">
        <f>IF(ISNA(VLOOKUP($D203,'Feb 5'!$F:$F,1,0)),"No","Yes")</f>
        <v>No</v>
      </c>
      <c r="AF203" s="6833" t="str">
        <f>IF(ISNA(VLOOKUP($D203,'Jan 29'!$F:$F,1,0)),"No","Yes")</f>
        <v>No</v>
      </c>
      <c r="AG203" s="6832" t="str">
        <f>IF(ISNA(VLOOKUP(D203,'Jan 22'!F:F,1,0)),"No","Yes")</f>
        <v>No</v>
      </c>
    </row>
    <row r="204" spans="1:33" x14ac:dyDescent="0.25">
      <c r="A204" s="7152"/>
      <c r="B204" s="101" t="s">
        <v>1366</v>
      </c>
      <c r="C204" s="116" t="s">
        <v>1013</v>
      </c>
      <c r="D204" s="116" t="s">
        <v>1124</v>
      </c>
      <c r="E204" s="116" t="s">
        <v>1125</v>
      </c>
      <c r="F204" s="106"/>
      <c r="G204" s="117" t="s">
        <v>1136</v>
      </c>
      <c r="H204" s="124" t="str">
        <f>IF(ISNA(VLOOKUP($D204,'Jul 16'!$F:$F,1,0)),"No","Yes")</f>
        <v>No</v>
      </c>
      <c r="I204" s="6881" t="str">
        <f>IF(ISNA(VLOOKUP($D204,'Jul 9'!$F:$F,1,0)),"No","Yes")</f>
        <v>No</v>
      </c>
      <c r="J204" s="6880" t="str">
        <f>IF(ISNA(VLOOKUP($D204,'Jul 2'!$F:$F,1,0)),"No","Yes")</f>
        <v>No</v>
      </c>
      <c r="K204" s="6879" t="str">
        <f>IF(ISNA(VLOOKUP($D204,'Jun 25'!$F:$F,1,0)),"No","Yes")</f>
        <v>No</v>
      </c>
      <c r="L204" s="6878" t="str">
        <f>IF(ISNA(VLOOKUP($D204,'Jun 18'!$F:$F,1,0)),"No","Yes")</f>
        <v>No</v>
      </c>
      <c r="M204" s="6877" t="str">
        <f>IF(ISNA(VLOOKUP($D204,'Jun 11'!$F:$F,1,0)),"No","Yes")</f>
        <v>No</v>
      </c>
      <c r="N204" s="6876" t="str">
        <f>IF(ISNA(VLOOKUP($D204,'Jun 4'!$F:$F,1,0)),"No","Yes")</f>
        <v>No</v>
      </c>
      <c r="O204" s="6875" t="str">
        <f>IF(ISNA(VLOOKUP($D204,'May 28'!$F:$F,1,0)),"No","Yes")</f>
        <v>No</v>
      </c>
      <c r="P204" s="6874" t="str">
        <f>IF(ISNA(VLOOKUP($D204,'May 21'!$F:$F,1,0)),"No","Yes")</f>
        <v>No</v>
      </c>
      <c r="Q204" s="6873" t="str">
        <f>IF(ISNA(VLOOKUP($D204,'May 14'!$F:$F,1,0)),"No","Yes")</f>
        <v>No</v>
      </c>
      <c r="R204" s="6872" t="str">
        <f>IF(ISNA(VLOOKUP($D204,'May 9'!$F:$F,1,0)),"No","Yes")</f>
        <v>No</v>
      </c>
      <c r="S204" s="6871" t="str">
        <f>IF(ISNA(VLOOKUP($D204,'May 2'!$F:$F,1,0)),"No","Yes")</f>
        <v>No</v>
      </c>
      <c r="T204" s="6870" t="str">
        <f>IF(ISNA(VLOOKUP($D204,'Apr 23'!$F:$F,1,0)),"No","Yes")</f>
        <v>No</v>
      </c>
      <c r="U204" s="6869" t="str">
        <f>IF(ISNA(VLOOKUP($D204,'Apr 16'!$F:$F,1,0)),"No","Yes")</f>
        <v>No</v>
      </c>
      <c r="V204" s="6868" t="str">
        <f>IF(ISNA(VLOOKUP($D204,'Apr 9'!$F:$F,1,0)),"No","Yes")</f>
        <v>No</v>
      </c>
      <c r="W204" s="6867" t="str">
        <f>IF(ISNA(VLOOKUP($D204,'Apr 2'!$F:$F,1,0)),"No","Yes")</f>
        <v>No</v>
      </c>
      <c r="X204" s="6866" t="str">
        <f>IF(ISNA(VLOOKUP($D204,'Mar 26'!$F:$F,1,0)),"No","Yes")</f>
        <v>No</v>
      </c>
      <c r="Y204" s="6865" t="str">
        <f>IF(ISNA(VLOOKUP($D204,'Mar 19'!$F:$F,1,0)),"No","Yes")</f>
        <v>No</v>
      </c>
      <c r="Z204" s="6864" t="str">
        <f>IF(ISNA(VLOOKUP($D204,'Mar 12'!$F:$F,1,0)),"No","Yes")</f>
        <v>No</v>
      </c>
      <c r="AA204" s="6863" t="str">
        <f>IF(ISNA(VLOOKUP($D204,'Mar 5'!$F:$F,1,0)),"No","Yes")</f>
        <v>No</v>
      </c>
      <c r="AB204" s="6862" t="str">
        <f>IF(ISNA(VLOOKUP($D204,'Feb 26'!$F:$F,1,0)),"No","Yes")</f>
        <v>No</v>
      </c>
      <c r="AC204" s="6861" t="str">
        <f>IF(ISNA(VLOOKUP($D204,'Feb 26'!$F:$F,1,0)),"No","Yes")</f>
        <v>No</v>
      </c>
      <c r="AD204" s="6860" t="str">
        <f>IF(ISNA(VLOOKUP($D204,'Feb 12'!$F:$F,1,0)),"No","Yes")</f>
        <v>No</v>
      </c>
      <c r="AE204" s="6859" t="str">
        <f>IF(ISNA(VLOOKUP($D204,'Feb 5'!$F:$F,1,0)),"No","Yes")</f>
        <v>No</v>
      </c>
      <c r="AF204" s="6858" t="str">
        <f>IF(ISNA(VLOOKUP($D204,'Jan 29'!$F:$F,1,0)),"No","Yes")</f>
        <v>No</v>
      </c>
      <c r="AG204" s="6857" t="str">
        <f>IF(ISNA(VLOOKUP(D204,'Jan 22'!F:F,1,0)),"No","Yes")</f>
        <v>No</v>
      </c>
    </row>
    <row r="205" spans="1:33" x14ac:dyDescent="0.25">
      <c r="A205" s="7152"/>
      <c r="B205" s="101" t="s">
        <v>1424</v>
      </c>
      <c r="C205" s="115" t="s">
        <v>1013</v>
      </c>
      <c r="D205" s="115" t="s">
        <v>1218</v>
      </c>
      <c r="E205" s="115" t="s">
        <v>1219</v>
      </c>
      <c r="F205" s="106"/>
      <c r="G205" s="117" t="s">
        <v>1257</v>
      </c>
      <c r="H205" s="124" t="str">
        <f>IF(ISNA(VLOOKUP($D205,'Jul 16'!$F:$F,1,0)),"No","Yes")</f>
        <v>Yes</v>
      </c>
      <c r="I205" s="6906" t="str">
        <f>IF(ISNA(VLOOKUP($D205,'Jul 9'!$F:$F,1,0)),"No","Yes")</f>
        <v>Yes</v>
      </c>
      <c r="J205" s="6905" t="str">
        <f>IF(ISNA(VLOOKUP($D205,'Jul 2'!$F:$F,1,0)),"No","Yes")</f>
        <v>Yes</v>
      </c>
      <c r="K205" s="6904" t="str">
        <f>IF(ISNA(VLOOKUP($D205,'Jun 25'!$F:$F,1,0)),"No","Yes")</f>
        <v>Yes</v>
      </c>
      <c r="L205" s="6903" t="str">
        <f>IF(ISNA(VLOOKUP($D205,'Jun 18'!$F:$F,1,0)),"No","Yes")</f>
        <v>Yes</v>
      </c>
      <c r="M205" s="6902" t="str">
        <f>IF(ISNA(VLOOKUP($D205,'Jun 11'!$F:$F,1,0)),"No","Yes")</f>
        <v>Yes</v>
      </c>
      <c r="N205" s="6901" t="str">
        <f>IF(ISNA(VLOOKUP($D205,'Jun 4'!$F:$F,1,0)),"No","Yes")</f>
        <v>Yes</v>
      </c>
      <c r="O205" s="6900" t="str">
        <f>IF(ISNA(VLOOKUP($D205,'May 28'!$F:$F,1,0)),"No","Yes")</f>
        <v>Yes</v>
      </c>
      <c r="P205" s="6899" t="str">
        <f>IF(ISNA(VLOOKUP($D205,'May 21'!$F:$F,1,0)),"No","Yes")</f>
        <v>Yes</v>
      </c>
      <c r="Q205" s="6898" t="str">
        <f>IF(ISNA(VLOOKUP($D205,'May 14'!$F:$F,1,0)),"No","Yes")</f>
        <v>Yes</v>
      </c>
      <c r="R205" s="6897" t="str">
        <f>IF(ISNA(VLOOKUP($D205,'May 9'!$F:$F,1,0)),"No","Yes")</f>
        <v>Yes</v>
      </c>
      <c r="S205" s="6896" t="str">
        <f>IF(ISNA(VLOOKUP($D205,'May 2'!$F:$F,1,0)),"No","Yes")</f>
        <v>Yes</v>
      </c>
      <c r="T205" s="6895" t="str">
        <f>IF(ISNA(VLOOKUP($D205,'Apr 23'!$F:$F,1,0)),"No","Yes")</f>
        <v>Yes</v>
      </c>
      <c r="U205" s="6894" t="str">
        <f>IF(ISNA(VLOOKUP($D205,'Apr 16'!$F:$F,1,0)),"No","Yes")</f>
        <v>Yes</v>
      </c>
      <c r="V205" s="6893" t="str">
        <f>IF(ISNA(VLOOKUP($D205,'Apr 9'!$F:$F,1,0)),"No","Yes")</f>
        <v>Yes</v>
      </c>
      <c r="W205" s="6892" t="str">
        <f>IF(ISNA(VLOOKUP($D205,'Apr 2'!$F:$F,1,0)),"No","Yes")</f>
        <v>Yes</v>
      </c>
      <c r="X205" s="6891" t="str">
        <f>IF(ISNA(VLOOKUP($D205,'Mar 26'!$F:$F,1,0)),"No","Yes")</f>
        <v>Yes</v>
      </c>
      <c r="Y205" s="6890" t="str">
        <f>IF(ISNA(VLOOKUP($D205,'Mar 19'!$F:$F,1,0)),"No","Yes")</f>
        <v>Yes</v>
      </c>
      <c r="Z205" s="6889" t="str">
        <f>IF(ISNA(VLOOKUP($D205,'Mar 12'!$F:$F,1,0)),"No","Yes")</f>
        <v>Yes</v>
      </c>
      <c r="AA205" s="6888" t="str">
        <f>IF(ISNA(VLOOKUP($D205,'Mar 5'!$F:$F,1,0)),"No","Yes")</f>
        <v>Yes</v>
      </c>
      <c r="AB205" s="6887" t="str">
        <f>IF(ISNA(VLOOKUP($D205,'Feb 26'!$F:$F,1,0)),"No","Yes")</f>
        <v>Yes</v>
      </c>
      <c r="AC205" s="6886" t="str">
        <f>IF(ISNA(VLOOKUP($D205,'Feb 26'!$F:$F,1,0)),"No","Yes")</f>
        <v>Yes</v>
      </c>
      <c r="AD205" s="6885" t="str">
        <f>IF(ISNA(VLOOKUP($D205,'Feb 12'!$F:$F,1,0)),"No","Yes")</f>
        <v>Yes</v>
      </c>
      <c r="AE205" s="6884" t="str">
        <f>IF(ISNA(VLOOKUP($D205,'Feb 5'!$F:$F,1,0)),"No","Yes")</f>
        <v>Yes</v>
      </c>
      <c r="AF205" s="6883" t="str">
        <f>IF(ISNA(VLOOKUP($D205,'Jan 29'!$F:$F,1,0)),"No","Yes")</f>
        <v>Yes</v>
      </c>
      <c r="AG205" s="6882" t="str">
        <f>IF(ISNA(VLOOKUP(D205,'Jan 22'!F:F,1,0)),"No","Yes")</f>
        <v>Yes</v>
      </c>
    </row>
    <row r="206" spans="1:33" x14ac:dyDescent="0.25">
      <c r="A206" s="7152"/>
      <c r="B206" s="101" t="s">
        <v>1350</v>
      </c>
      <c r="C206" s="116" t="s">
        <v>1013</v>
      </c>
      <c r="D206" s="116" t="s">
        <v>1168</v>
      </c>
      <c r="E206" s="116" t="s">
        <v>1169</v>
      </c>
      <c r="F206" s="106"/>
      <c r="G206" s="117" t="s">
        <v>1136</v>
      </c>
      <c r="H206" s="124" t="str">
        <f>IF(ISNA(VLOOKUP($D206,'Jul 16'!$F:$F,1,0)),"No","Yes")</f>
        <v>Yes</v>
      </c>
      <c r="I206" s="6931" t="str">
        <f>IF(ISNA(VLOOKUP($D206,'Jul 9'!$F:$F,1,0)),"No","Yes")</f>
        <v>Yes</v>
      </c>
      <c r="J206" s="6930" t="str">
        <f>IF(ISNA(VLOOKUP($D206,'Jul 2'!$F:$F,1,0)),"No","Yes")</f>
        <v>Yes</v>
      </c>
      <c r="K206" s="6929" t="str">
        <f>IF(ISNA(VLOOKUP($D206,'Jun 25'!$F:$F,1,0)),"No","Yes")</f>
        <v>Yes</v>
      </c>
      <c r="L206" s="6928" t="str">
        <f>IF(ISNA(VLOOKUP($D206,'Jun 18'!$F:$F,1,0)),"No","Yes")</f>
        <v>Yes</v>
      </c>
      <c r="M206" s="6927" t="str">
        <f>IF(ISNA(VLOOKUP($D206,'Jun 11'!$F:$F,1,0)),"No","Yes")</f>
        <v>Yes</v>
      </c>
      <c r="N206" s="6926" t="str">
        <f>IF(ISNA(VLOOKUP($D206,'Jun 4'!$F:$F,1,0)),"No","Yes")</f>
        <v>Yes</v>
      </c>
      <c r="O206" s="6925" t="str">
        <f>IF(ISNA(VLOOKUP($D206,'May 28'!$F:$F,1,0)),"No","Yes")</f>
        <v>Yes</v>
      </c>
      <c r="P206" s="6924" t="str">
        <f>IF(ISNA(VLOOKUP($D206,'May 21'!$F:$F,1,0)),"No","Yes")</f>
        <v>Yes</v>
      </c>
      <c r="Q206" s="6923" t="str">
        <f>IF(ISNA(VLOOKUP($D206,'May 14'!$F:$F,1,0)),"No","Yes")</f>
        <v>Yes</v>
      </c>
      <c r="R206" s="6922" t="str">
        <f>IF(ISNA(VLOOKUP($D206,'May 9'!$F:$F,1,0)),"No","Yes")</f>
        <v>Yes</v>
      </c>
      <c r="S206" s="6921" t="str">
        <f>IF(ISNA(VLOOKUP($D206,'May 2'!$F:$F,1,0)),"No","Yes")</f>
        <v>Yes</v>
      </c>
      <c r="T206" s="6920" t="str">
        <f>IF(ISNA(VLOOKUP($D206,'Apr 23'!$F:$F,1,0)),"No","Yes")</f>
        <v>Yes</v>
      </c>
      <c r="U206" s="6919" t="str">
        <f>IF(ISNA(VLOOKUP($D206,'Apr 16'!$F:$F,1,0)),"No","Yes")</f>
        <v>Yes</v>
      </c>
      <c r="V206" s="6918" t="str">
        <f>IF(ISNA(VLOOKUP($D206,'Apr 9'!$F:$F,1,0)),"No","Yes")</f>
        <v>Yes</v>
      </c>
      <c r="W206" s="6917" t="str">
        <f>IF(ISNA(VLOOKUP($D206,'Apr 2'!$F:$F,1,0)),"No","Yes")</f>
        <v>Yes</v>
      </c>
      <c r="X206" s="6916" t="str">
        <f>IF(ISNA(VLOOKUP($D206,'Mar 26'!$F:$F,1,0)),"No","Yes")</f>
        <v>Yes</v>
      </c>
      <c r="Y206" s="6915" t="str">
        <f>IF(ISNA(VLOOKUP($D206,'Mar 19'!$F:$F,1,0)),"No","Yes")</f>
        <v>Yes</v>
      </c>
      <c r="Z206" s="6914" t="str">
        <f>IF(ISNA(VLOOKUP($D206,'Mar 12'!$F:$F,1,0)),"No","Yes")</f>
        <v>Yes</v>
      </c>
      <c r="AA206" s="6913" t="str">
        <f>IF(ISNA(VLOOKUP($D206,'Mar 5'!$F:$F,1,0)),"No","Yes")</f>
        <v>Yes</v>
      </c>
      <c r="AB206" s="6912" t="str">
        <f>IF(ISNA(VLOOKUP($D206,'Feb 26'!$F:$F,1,0)),"No","Yes")</f>
        <v>Yes</v>
      </c>
      <c r="AC206" s="6911" t="str">
        <f>IF(ISNA(VLOOKUP($D206,'Feb 26'!$F:$F,1,0)),"No","Yes")</f>
        <v>Yes</v>
      </c>
      <c r="AD206" s="6910" t="str">
        <f>IF(ISNA(VLOOKUP($D206,'Feb 12'!$F:$F,1,0)),"No","Yes")</f>
        <v>No</v>
      </c>
      <c r="AE206" s="6909" t="str">
        <f>IF(ISNA(VLOOKUP($D206,'Feb 5'!$F:$F,1,0)),"No","Yes")</f>
        <v>Yes</v>
      </c>
      <c r="AF206" s="6908" t="str">
        <f>IF(ISNA(VLOOKUP($D206,'Jan 29'!$F:$F,1,0)),"No","Yes")</f>
        <v>Yes</v>
      </c>
      <c r="AG206" s="6907" t="str">
        <f>IF(ISNA(VLOOKUP(D206,'Jan 22'!F:F,1,0)),"No","Yes")</f>
        <v>Yes</v>
      </c>
    </row>
    <row r="207" spans="1:33" x14ac:dyDescent="0.25">
      <c r="A207" s="7152"/>
      <c r="B207" s="101" t="s">
        <v>1350</v>
      </c>
      <c r="C207" s="116" t="s">
        <v>1013</v>
      </c>
      <c r="D207" s="116" t="s">
        <v>1107</v>
      </c>
      <c r="E207" s="116" t="s">
        <v>1108</v>
      </c>
      <c r="F207" s="106"/>
      <c r="G207" s="117" t="s">
        <v>1136</v>
      </c>
      <c r="H207" s="124" t="str">
        <f>IF(ISNA(VLOOKUP($D207,'Jul 16'!$F:$F,1,0)),"No","Yes")</f>
        <v>Yes</v>
      </c>
      <c r="I207" s="6956" t="str">
        <f>IF(ISNA(VLOOKUP($D207,'Jul 9'!$F:$F,1,0)),"No","Yes")</f>
        <v>Yes</v>
      </c>
      <c r="J207" s="6955" t="str">
        <f>IF(ISNA(VLOOKUP($D207,'Jul 2'!$F:$F,1,0)),"No","Yes")</f>
        <v>Yes</v>
      </c>
      <c r="K207" s="6954" t="str">
        <f>IF(ISNA(VLOOKUP($D207,'Jun 25'!$F:$F,1,0)),"No","Yes")</f>
        <v>Yes</v>
      </c>
      <c r="L207" s="6953" t="str">
        <f>IF(ISNA(VLOOKUP($D207,'Jun 18'!$F:$F,1,0)),"No","Yes")</f>
        <v>Yes</v>
      </c>
      <c r="M207" s="6952" t="str">
        <f>IF(ISNA(VLOOKUP($D207,'Jun 11'!$F:$F,1,0)),"No","Yes")</f>
        <v>Yes</v>
      </c>
      <c r="N207" s="6951" t="str">
        <f>IF(ISNA(VLOOKUP($D207,'Jun 4'!$F:$F,1,0)),"No","Yes")</f>
        <v>Yes</v>
      </c>
      <c r="O207" s="6950" t="str">
        <f>IF(ISNA(VLOOKUP($D207,'May 28'!$F:$F,1,0)),"No","Yes")</f>
        <v>Yes</v>
      </c>
      <c r="P207" s="6949" t="str">
        <f>IF(ISNA(VLOOKUP($D207,'May 21'!$F:$F,1,0)),"No","Yes")</f>
        <v>Yes</v>
      </c>
      <c r="Q207" s="6948" t="str">
        <f>IF(ISNA(VLOOKUP($D207,'May 14'!$F:$F,1,0)),"No","Yes")</f>
        <v>Yes</v>
      </c>
      <c r="R207" s="6947" t="str">
        <f>IF(ISNA(VLOOKUP($D207,'May 9'!$F:$F,1,0)),"No","Yes")</f>
        <v>Yes</v>
      </c>
      <c r="S207" s="6946" t="str">
        <f>IF(ISNA(VLOOKUP($D207,'May 2'!$F:$F,1,0)),"No","Yes")</f>
        <v>Yes</v>
      </c>
      <c r="T207" s="6945" t="str">
        <f>IF(ISNA(VLOOKUP($D207,'Apr 23'!$F:$F,1,0)),"No","Yes")</f>
        <v>Yes</v>
      </c>
      <c r="U207" s="6944" t="str">
        <f>IF(ISNA(VLOOKUP($D207,'Apr 16'!$F:$F,1,0)),"No","Yes")</f>
        <v>Yes</v>
      </c>
      <c r="V207" s="6943" t="str">
        <f>IF(ISNA(VLOOKUP($D207,'Apr 9'!$F:$F,1,0)),"No","Yes")</f>
        <v>Yes</v>
      </c>
      <c r="W207" s="6942" t="str">
        <f>IF(ISNA(VLOOKUP($D207,'Apr 2'!$F:$F,1,0)),"No","Yes")</f>
        <v>Yes</v>
      </c>
      <c r="X207" s="6941" t="str">
        <f>IF(ISNA(VLOOKUP($D207,'Mar 26'!$F:$F,1,0)),"No","Yes")</f>
        <v>Yes</v>
      </c>
      <c r="Y207" s="6940" t="str">
        <f>IF(ISNA(VLOOKUP($D207,'Mar 19'!$F:$F,1,0)),"No","Yes")</f>
        <v>Yes</v>
      </c>
      <c r="Z207" s="6939" t="str">
        <f>IF(ISNA(VLOOKUP($D207,'Mar 12'!$F:$F,1,0)),"No","Yes")</f>
        <v>Yes</v>
      </c>
      <c r="AA207" s="6938" t="str">
        <f>IF(ISNA(VLOOKUP($D207,'Mar 5'!$F:$F,1,0)),"No","Yes")</f>
        <v>Yes</v>
      </c>
      <c r="AB207" s="6937" t="str">
        <f>IF(ISNA(VLOOKUP($D207,'Feb 26'!$F:$F,1,0)),"No","Yes")</f>
        <v>Yes</v>
      </c>
      <c r="AC207" s="6936" t="str">
        <f>IF(ISNA(VLOOKUP($D207,'Feb 26'!$F:$F,1,0)),"No","Yes")</f>
        <v>Yes</v>
      </c>
      <c r="AD207" s="6935" t="str">
        <f>IF(ISNA(VLOOKUP($D207,'Feb 12'!$F:$F,1,0)),"No","Yes")</f>
        <v>Yes</v>
      </c>
      <c r="AE207" s="6934" t="str">
        <f>IF(ISNA(VLOOKUP($D207,'Feb 5'!$F:$F,1,0)),"No","Yes")</f>
        <v>Yes</v>
      </c>
      <c r="AF207" s="6933" t="str">
        <f>IF(ISNA(VLOOKUP($D207,'Jan 29'!$F:$F,1,0)),"No","Yes")</f>
        <v>Yes</v>
      </c>
      <c r="AG207" s="6932" t="str">
        <f>IF(ISNA(VLOOKUP(D207,'Jan 22'!F:F,1,0)),"No","Yes")</f>
        <v>Yes</v>
      </c>
    </row>
    <row r="208" spans="1:33" x14ac:dyDescent="0.25">
      <c r="A208" s="7152"/>
      <c r="B208" s="101" t="s">
        <v>1411</v>
      </c>
      <c r="C208" s="116" t="s">
        <v>1013</v>
      </c>
      <c r="D208" s="116" t="s">
        <v>1261</v>
      </c>
      <c r="E208" s="116" t="s">
        <v>1083</v>
      </c>
      <c r="F208" s="106"/>
      <c r="G208" s="117" t="s">
        <v>1136</v>
      </c>
      <c r="H208" s="124" t="str">
        <f>IF(ISNA(VLOOKUP($D208,'Jul 16'!$F:$F,1,0)),"No","Yes")</f>
        <v>No</v>
      </c>
      <c r="I208" s="6981" t="str">
        <f>IF(ISNA(VLOOKUP($D208,'Jul 9'!$F:$F,1,0)),"No","Yes")</f>
        <v>No</v>
      </c>
      <c r="J208" s="6980" t="str">
        <f>IF(ISNA(VLOOKUP($D208,'Jul 2'!$F:$F,1,0)),"No","Yes")</f>
        <v>No</v>
      </c>
      <c r="K208" s="6979" t="str">
        <f>IF(ISNA(VLOOKUP($D208,'Jun 25'!$F:$F,1,0)),"No","Yes")</f>
        <v>No</v>
      </c>
      <c r="L208" s="6978" t="str">
        <f>IF(ISNA(VLOOKUP($D208,'Jun 18'!$F:$F,1,0)),"No","Yes")</f>
        <v>No</v>
      </c>
      <c r="M208" s="6977" t="str">
        <f>IF(ISNA(VLOOKUP($D208,'Jun 11'!$F:$F,1,0)),"No","Yes")</f>
        <v>No</v>
      </c>
      <c r="N208" s="6976" t="str">
        <f>IF(ISNA(VLOOKUP($D208,'Jun 4'!$F:$F,1,0)),"No","Yes")</f>
        <v>No</v>
      </c>
      <c r="O208" s="6975" t="str">
        <f>IF(ISNA(VLOOKUP($D208,'May 28'!$F:$F,1,0)),"No","Yes")</f>
        <v>No</v>
      </c>
      <c r="P208" s="6974" t="str">
        <f>IF(ISNA(VLOOKUP($D208,'May 21'!$F:$F,1,0)),"No","Yes")</f>
        <v>No</v>
      </c>
      <c r="Q208" s="6973" t="str">
        <f>IF(ISNA(VLOOKUP($D208,'May 14'!$F:$F,1,0)),"No","Yes")</f>
        <v>No</v>
      </c>
      <c r="R208" s="6972" t="str">
        <f>IF(ISNA(VLOOKUP($D208,'May 9'!$F:$F,1,0)),"No","Yes")</f>
        <v>No</v>
      </c>
      <c r="S208" s="6971" t="str">
        <f>IF(ISNA(VLOOKUP($D208,'May 2'!$F:$F,1,0)),"No","Yes")</f>
        <v>No</v>
      </c>
      <c r="T208" s="6970" t="str">
        <f>IF(ISNA(VLOOKUP($D208,'Apr 23'!$F:$F,1,0)),"No","Yes")</f>
        <v>No</v>
      </c>
      <c r="U208" s="6969" t="str">
        <f>IF(ISNA(VLOOKUP($D208,'Apr 16'!$F:$F,1,0)),"No","Yes")</f>
        <v>No</v>
      </c>
      <c r="V208" s="6968" t="str">
        <f>IF(ISNA(VLOOKUP($D208,'Apr 9'!$F:$F,1,0)),"No","Yes")</f>
        <v>No</v>
      </c>
      <c r="W208" s="6967" t="str">
        <f>IF(ISNA(VLOOKUP($D208,'Apr 2'!$F:$F,1,0)),"No","Yes")</f>
        <v>No</v>
      </c>
      <c r="X208" s="6966" t="str">
        <f>IF(ISNA(VLOOKUP($D208,'Mar 26'!$F:$F,1,0)),"No","Yes")</f>
        <v>No</v>
      </c>
      <c r="Y208" s="6965" t="str">
        <f>IF(ISNA(VLOOKUP($D208,'Mar 19'!$F:$F,1,0)),"No","Yes")</f>
        <v>No</v>
      </c>
      <c r="Z208" s="6964" t="str">
        <f>IF(ISNA(VLOOKUP($D208,'Mar 12'!$F:$F,1,0)),"No","Yes")</f>
        <v>No</v>
      </c>
      <c r="AA208" s="6963" t="str">
        <f>IF(ISNA(VLOOKUP($D208,'Mar 5'!$F:$F,1,0)),"No","Yes")</f>
        <v>No</v>
      </c>
      <c r="AB208" s="6962" t="str">
        <f>IF(ISNA(VLOOKUP($D208,'Feb 26'!$F:$F,1,0)),"No","Yes")</f>
        <v>No</v>
      </c>
      <c r="AC208" s="6961" t="str">
        <f>IF(ISNA(VLOOKUP($D208,'Feb 26'!$F:$F,1,0)),"No","Yes")</f>
        <v>No</v>
      </c>
      <c r="AD208" s="6960" t="str">
        <f>IF(ISNA(VLOOKUP($D208,'Feb 12'!$F:$F,1,0)),"No","Yes")</f>
        <v>No</v>
      </c>
      <c r="AE208" s="6959" t="str">
        <f>IF(ISNA(VLOOKUP($D208,'Feb 5'!$F:$F,1,0)),"No","Yes")</f>
        <v>No</v>
      </c>
      <c r="AF208" s="6958" t="str">
        <f>IF(ISNA(VLOOKUP($D208,'Jan 29'!$F:$F,1,0)),"No","Yes")</f>
        <v>No</v>
      </c>
      <c r="AG208" s="6957" t="str">
        <f>IF(ISNA(VLOOKUP(D208,'Jan 22'!F:F,1,0)),"No","Yes")</f>
        <v>Yes</v>
      </c>
    </row>
    <row r="209" spans="1:33" x14ac:dyDescent="0.25">
      <c r="A209" s="7152"/>
      <c r="B209" s="101" t="s">
        <v>1411</v>
      </c>
      <c r="C209" s="116" t="s">
        <v>1013</v>
      </c>
      <c r="D209" s="116" t="s">
        <v>1082</v>
      </c>
      <c r="E209" s="116" t="s">
        <v>1083</v>
      </c>
      <c r="F209" s="106"/>
      <c r="G209" s="117" t="s">
        <v>1136</v>
      </c>
      <c r="H209" s="124" t="str">
        <f>IF(ISNA(VLOOKUP($D209,'Jul 16'!$F:$F,1,0)),"No","Yes")</f>
        <v>No</v>
      </c>
      <c r="I209" s="7006" t="str">
        <f>IF(ISNA(VLOOKUP($D209,'Jul 9'!$F:$F,1,0)),"No","Yes")</f>
        <v>No</v>
      </c>
      <c r="J209" s="7005" t="str">
        <f>IF(ISNA(VLOOKUP($D209,'Jul 2'!$F:$F,1,0)),"No","Yes")</f>
        <v>No</v>
      </c>
      <c r="K209" s="7004" t="str">
        <f>IF(ISNA(VLOOKUP($D209,'Jun 25'!$F:$F,1,0)),"No","Yes")</f>
        <v>No</v>
      </c>
      <c r="L209" s="7003" t="str">
        <f>IF(ISNA(VLOOKUP($D209,'Jun 18'!$F:$F,1,0)),"No","Yes")</f>
        <v>No</v>
      </c>
      <c r="M209" s="7002" t="str">
        <f>IF(ISNA(VLOOKUP($D209,'Jun 11'!$F:$F,1,0)),"No","Yes")</f>
        <v>No</v>
      </c>
      <c r="N209" s="7001" t="str">
        <f>IF(ISNA(VLOOKUP($D209,'Jun 4'!$F:$F,1,0)),"No","Yes")</f>
        <v>No</v>
      </c>
      <c r="O209" s="7000" t="str">
        <f>IF(ISNA(VLOOKUP($D209,'May 28'!$F:$F,1,0)),"No","Yes")</f>
        <v>No</v>
      </c>
      <c r="P209" s="6999" t="str">
        <f>IF(ISNA(VLOOKUP($D209,'May 21'!$F:$F,1,0)),"No","Yes")</f>
        <v>No</v>
      </c>
      <c r="Q209" s="6998" t="str">
        <f>IF(ISNA(VLOOKUP($D209,'May 14'!$F:$F,1,0)),"No","Yes")</f>
        <v>No</v>
      </c>
      <c r="R209" s="6997" t="str">
        <f>IF(ISNA(VLOOKUP($D209,'May 9'!$F:$F,1,0)),"No","Yes")</f>
        <v>No</v>
      </c>
      <c r="S209" s="6996" t="str">
        <f>IF(ISNA(VLOOKUP($D209,'May 2'!$F:$F,1,0)),"No","Yes")</f>
        <v>No</v>
      </c>
      <c r="T209" s="6995" t="str">
        <f>IF(ISNA(VLOOKUP($D209,'Apr 23'!$F:$F,1,0)),"No","Yes")</f>
        <v>No</v>
      </c>
      <c r="U209" s="6994" t="str">
        <f>IF(ISNA(VLOOKUP($D209,'Apr 16'!$F:$F,1,0)),"No","Yes")</f>
        <v>No</v>
      </c>
      <c r="V209" s="6993" t="str">
        <f>IF(ISNA(VLOOKUP($D209,'Apr 9'!$F:$F,1,0)),"No","Yes")</f>
        <v>No</v>
      </c>
      <c r="W209" s="6992" t="str">
        <f>IF(ISNA(VLOOKUP($D209,'Apr 2'!$F:$F,1,0)),"No","Yes")</f>
        <v>No</v>
      </c>
      <c r="X209" s="6991" t="str">
        <f>IF(ISNA(VLOOKUP($D209,'Mar 26'!$F:$F,1,0)),"No","Yes")</f>
        <v>No</v>
      </c>
      <c r="Y209" s="6990" t="str">
        <f>IF(ISNA(VLOOKUP($D209,'Mar 19'!$F:$F,1,0)),"No","Yes")</f>
        <v>No</v>
      </c>
      <c r="Z209" s="6989" t="str">
        <f>IF(ISNA(VLOOKUP($D209,'Mar 12'!$F:$F,1,0)),"No","Yes")</f>
        <v>No</v>
      </c>
      <c r="AA209" s="6988" t="str">
        <f>IF(ISNA(VLOOKUP($D209,'Mar 5'!$F:$F,1,0)),"No","Yes")</f>
        <v>No</v>
      </c>
      <c r="AB209" s="6987" t="str">
        <f>IF(ISNA(VLOOKUP($D209,'Feb 26'!$F:$F,1,0)),"No","Yes")</f>
        <v>No</v>
      </c>
      <c r="AC209" s="6986" t="str">
        <f>IF(ISNA(VLOOKUP($D209,'Feb 26'!$F:$F,1,0)),"No","Yes")</f>
        <v>No</v>
      </c>
      <c r="AD209" s="6985" t="str">
        <f>IF(ISNA(VLOOKUP($D209,'Feb 12'!$F:$F,1,0)),"No","Yes")</f>
        <v>No</v>
      </c>
      <c r="AE209" s="6984" t="str">
        <f>IF(ISNA(VLOOKUP($D209,'Feb 5'!$F:$F,1,0)),"No","Yes")</f>
        <v>No</v>
      </c>
      <c r="AF209" s="6983" t="str">
        <f>IF(ISNA(VLOOKUP($D209,'Jan 29'!$F:$F,1,0)),"No","Yes")</f>
        <v>No</v>
      </c>
      <c r="AG209" s="6982" t="str">
        <f>IF(ISNA(VLOOKUP(D209,'Jan 22'!F:F,1,0)),"No","Yes")</f>
        <v>No</v>
      </c>
    </row>
    <row r="210" spans="1:33" s="176" customFormat="1" x14ac:dyDescent="0.25">
      <c r="A210" s="7152"/>
      <c r="B210" s="232" t="s">
        <v>1510</v>
      </c>
      <c r="C210" s="106" t="s">
        <v>1013</v>
      </c>
      <c r="D210" s="106" t="s">
        <v>1506</v>
      </c>
      <c r="E210" s="106" t="s">
        <v>1508</v>
      </c>
      <c r="F210" s="106" t="s">
        <v>960</v>
      </c>
      <c r="G210" s="106" t="s">
        <v>1507</v>
      </c>
      <c r="H210" s="124" t="str">
        <f>IF(ISNA(VLOOKUP($D210,'Jul 16'!$F:$F,1,0)),"No","Yes")</f>
        <v>No</v>
      </c>
      <c r="I210" s="7031" t="str">
        <f>IF(ISNA(VLOOKUP($D210,'Jul 9'!$F:$F,1,0)),"No","Yes")</f>
        <v>No</v>
      </c>
      <c r="J210" s="7030" t="str">
        <f>IF(ISNA(VLOOKUP($D210,'Jul 2'!$F:$F,1,0)),"No","Yes")</f>
        <v>No</v>
      </c>
      <c r="K210" s="7029" t="str">
        <f>IF(ISNA(VLOOKUP($D210,'Jun 25'!$F:$F,1,0)),"No","Yes")</f>
        <v>No</v>
      </c>
      <c r="L210" s="7028" t="str">
        <f>IF(ISNA(VLOOKUP($D210,'Jun 18'!$F:$F,1,0)),"No","Yes")</f>
        <v>No</v>
      </c>
      <c r="M210" s="7027" t="str">
        <f>IF(ISNA(VLOOKUP($D210,'Jun 11'!$F:$F,1,0)),"No","Yes")</f>
        <v>No</v>
      </c>
      <c r="N210" s="7026" t="str">
        <f>IF(ISNA(VLOOKUP($D210,'Jun 4'!$F:$F,1,0)),"No","Yes")</f>
        <v>Yes</v>
      </c>
      <c r="O210" s="7025" t="str">
        <f>IF(ISNA(VLOOKUP($D210,'May 28'!$F:$F,1,0)),"No","Yes")</f>
        <v>Yes</v>
      </c>
      <c r="P210" s="7024" t="str">
        <f>IF(ISNA(VLOOKUP($D210,'May 21'!$F:$F,1,0)),"No","Yes")</f>
        <v>No</v>
      </c>
      <c r="Q210" s="7023" t="str">
        <f>IF(ISNA(VLOOKUP($D210,'May 14'!$F:$F,1,0)),"No","Yes")</f>
        <v>No</v>
      </c>
      <c r="R210" s="7022" t="str">
        <f>IF(ISNA(VLOOKUP($D210,'May 9'!$F:$F,1,0)),"No","Yes")</f>
        <v>No</v>
      </c>
      <c r="S210" s="7021" t="str">
        <f>IF(ISNA(VLOOKUP($D210,'May 2'!$F:$F,1,0)),"No","Yes")</f>
        <v>No</v>
      </c>
      <c r="T210" s="7020" t="str">
        <f>IF(ISNA(VLOOKUP($D210,'Apr 23'!$F:$F,1,0)),"No","Yes")</f>
        <v>No</v>
      </c>
      <c r="U210" s="7019" t="str">
        <f>IF(ISNA(VLOOKUP($D210,'Apr 16'!$F:$F,1,0)),"No","Yes")</f>
        <v>No</v>
      </c>
      <c r="V210" s="7018" t="str">
        <f>IF(ISNA(VLOOKUP($D210,'Apr 9'!$F:$F,1,0)),"No","Yes")</f>
        <v>No</v>
      </c>
      <c r="W210" s="7017" t="str">
        <f>IF(ISNA(VLOOKUP($D210,'Apr 2'!$F:$F,1,0)),"No","Yes")</f>
        <v>No</v>
      </c>
      <c r="X210" s="7016" t="str">
        <f>IF(ISNA(VLOOKUP($D210,'Mar 26'!$F:$F,1,0)),"No","Yes")</f>
        <v>No</v>
      </c>
      <c r="Y210" s="7015" t="str">
        <f>IF(ISNA(VLOOKUP($D210,'Mar 19'!$F:$F,1,0)),"No","Yes")</f>
        <v>No</v>
      </c>
      <c r="Z210" s="7014" t="str">
        <f>IF(ISNA(VLOOKUP($D210,'Mar 12'!$F:$F,1,0)),"No","Yes")</f>
        <v>No</v>
      </c>
      <c r="AA210" s="7013" t="str">
        <f>IF(ISNA(VLOOKUP($D210,'Mar 5'!$F:$F,1,0)),"No","Yes")</f>
        <v>No</v>
      </c>
      <c r="AB210" s="7012" t="str">
        <f>IF(ISNA(VLOOKUP($D210,'Feb 26'!$F:$F,1,0)),"No","Yes")</f>
        <v>No</v>
      </c>
      <c r="AC210" s="7011" t="str">
        <f>IF(ISNA(VLOOKUP($D210,'Feb 26'!$F:$F,1,0)),"No","Yes")</f>
        <v>No</v>
      </c>
      <c r="AD210" s="7010" t="str">
        <f>IF(ISNA(VLOOKUP($D210,'Feb 12'!$F:$F,1,0)),"No","Yes")</f>
        <v>No</v>
      </c>
      <c r="AE210" s="7009" t="str">
        <f>IF(ISNA(VLOOKUP($D210,'Feb 5'!$F:$F,1,0)),"No","Yes")</f>
        <v>No</v>
      </c>
      <c r="AF210" s="7008" t="str">
        <f>IF(ISNA(VLOOKUP($D210,'Jan 29'!$F:$F,1,0)),"No","Yes")</f>
        <v>No</v>
      </c>
      <c r="AG210" s="7007" t="str">
        <f>IF(ISNA(VLOOKUP(D210,'Jan 22'!F:F,1,0)),"No","Yes")</f>
        <v>No</v>
      </c>
    </row>
    <row r="211" spans="1:33" s="164" customFormat="1" x14ac:dyDescent="0.25">
      <c r="A211" s="7152"/>
      <c r="B211" s="226" t="s">
        <v>1489</v>
      </c>
      <c r="C211" s="106" t="s">
        <v>1013</v>
      </c>
      <c r="D211" s="106" t="s">
        <v>1482</v>
      </c>
      <c r="E211" s="106" t="s">
        <v>1483</v>
      </c>
      <c r="F211" s="170" t="s">
        <v>1469</v>
      </c>
      <c r="G211" s="106" t="s">
        <v>1136</v>
      </c>
      <c r="H211" s="124" t="str">
        <f>IF(ISNA(VLOOKUP($D211,'Jul 16'!$F:$F,1,0)),"No","Yes")</f>
        <v>No</v>
      </c>
      <c r="I211" s="7056" t="str">
        <f>IF(ISNA(VLOOKUP($D211,'Jul 9'!$F:$F,1,0)),"No","Yes")</f>
        <v>No</v>
      </c>
      <c r="J211" s="7055" t="str">
        <f>IF(ISNA(VLOOKUP($D211,'Jul 2'!$F:$F,1,0)),"No","Yes")</f>
        <v>No</v>
      </c>
      <c r="K211" s="7054" t="str">
        <f>IF(ISNA(VLOOKUP($D211,'Jun 25'!$F:$F,1,0)),"No","Yes")</f>
        <v>No</v>
      </c>
      <c r="L211" s="7053" t="str">
        <f>IF(ISNA(VLOOKUP($D211,'Jun 18'!$F:$F,1,0)),"No","Yes")</f>
        <v>Yes</v>
      </c>
      <c r="M211" s="7052" t="str">
        <f>IF(ISNA(VLOOKUP($D211,'Jun 11'!$F:$F,1,0)),"No","Yes")</f>
        <v>Yes</v>
      </c>
      <c r="N211" s="7051" t="str">
        <f>IF(ISNA(VLOOKUP($D211,'Jun 4'!$F:$F,1,0)),"No","Yes")</f>
        <v>Yes</v>
      </c>
      <c r="O211" s="7050" t="str">
        <f>IF(ISNA(VLOOKUP($D211,'May 28'!$F:$F,1,0)),"No","Yes")</f>
        <v>Yes</v>
      </c>
      <c r="P211" s="7049" t="str">
        <f>IF(ISNA(VLOOKUP($D211,'May 21'!$F:$F,1,0)),"No","Yes")</f>
        <v>Yes</v>
      </c>
      <c r="Q211" s="7048" t="str">
        <f>IF(ISNA(VLOOKUP($D211,'May 14'!$F:$F,1,0)),"No","Yes")</f>
        <v>Yes</v>
      </c>
      <c r="R211" s="7047" t="str">
        <f>IF(ISNA(VLOOKUP($D211,'May 9'!$F:$F,1,0)),"No","Yes")</f>
        <v>No</v>
      </c>
      <c r="S211" s="7046" t="str">
        <f>IF(ISNA(VLOOKUP($D211,'May 2'!$F:$F,1,0)),"No","Yes")</f>
        <v>No</v>
      </c>
      <c r="T211" s="7045" t="str">
        <f>IF(ISNA(VLOOKUP($D211,'Apr 23'!$F:$F,1,0)),"No","Yes")</f>
        <v>No</v>
      </c>
      <c r="U211" s="7044" t="str">
        <f>IF(ISNA(VLOOKUP($D211,'Apr 16'!$F:$F,1,0)),"No","Yes")</f>
        <v>No</v>
      </c>
      <c r="V211" s="7043" t="str">
        <f>IF(ISNA(VLOOKUP($D211,'Apr 9'!$F:$F,1,0)),"No","Yes")</f>
        <v>No</v>
      </c>
      <c r="W211" s="7042" t="str">
        <f>IF(ISNA(VLOOKUP($D211,'Apr 2'!$F:$F,1,0)),"No","Yes")</f>
        <v>No</v>
      </c>
      <c r="X211" s="7041" t="str">
        <f>IF(ISNA(VLOOKUP($D211,'Mar 26'!$F:$F,1,0)),"No","Yes")</f>
        <v>No</v>
      </c>
      <c r="Y211" s="7040" t="str">
        <f>IF(ISNA(VLOOKUP($D211,'Mar 19'!$F:$F,1,0)),"No","Yes")</f>
        <v>No</v>
      </c>
      <c r="Z211" s="7039" t="str">
        <f>IF(ISNA(VLOOKUP($D211,'Mar 12'!$F:$F,1,0)),"No","Yes")</f>
        <v>No</v>
      </c>
      <c r="AA211" s="7038" t="str">
        <f>IF(ISNA(VLOOKUP($D211,'Mar 5'!$F:$F,1,0)),"No","Yes")</f>
        <v>No</v>
      </c>
      <c r="AB211" s="7037" t="str">
        <f>IF(ISNA(VLOOKUP($D211,'Feb 26'!$F:$F,1,0)),"No","Yes")</f>
        <v>No</v>
      </c>
      <c r="AC211" s="7036" t="str">
        <f>IF(ISNA(VLOOKUP($D211,'Feb 26'!$F:$F,1,0)),"No","Yes")</f>
        <v>No</v>
      </c>
      <c r="AD211" s="7035" t="str">
        <f>IF(ISNA(VLOOKUP($D211,'Feb 12'!$F:$F,1,0)),"No","Yes")</f>
        <v>No</v>
      </c>
      <c r="AE211" s="7034" t="str">
        <f>IF(ISNA(VLOOKUP($D211,'Feb 5'!$F:$F,1,0)),"No","Yes")</f>
        <v>No</v>
      </c>
      <c r="AF211" s="7033" t="str">
        <f>IF(ISNA(VLOOKUP($D211,'Jan 29'!$F:$F,1,0)),"No","Yes")</f>
        <v>No</v>
      </c>
      <c r="AG211" s="7032" t="str">
        <f>IF(ISNA(VLOOKUP(D211,'Jan 22'!F:F,1,0)),"No","Yes")</f>
        <v>No</v>
      </c>
    </row>
    <row r="212" spans="1:33" x14ac:dyDescent="0.25">
      <c r="A212" s="7152"/>
      <c r="B212" s="101" t="s">
        <v>1302</v>
      </c>
      <c r="C212" s="115" t="s">
        <v>1013</v>
      </c>
      <c r="D212" s="115" t="s">
        <v>1207</v>
      </c>
      <c r="E212" s="115" t="s">
        <v>1208</v>
      </c>
      <c r="F212" s="106"/>
      <c r="G212" s="117" t="s">
        <v>960</v>
      </c>
      <c r="H212" s="124" t="str">
        <f>IF(ISNA(VLOOKUP($D212,'Jul 16'!$F:$F,1,0)),"No","Yes")</f>
        <v>No</v>
      </c>
      <c r="I212" s="7081" t="str">
        <f>IF(ISNA(VLOOKUP($D212,'Jul 9'!$F:$F,1,0)),"No","Yes")</f>
        <v>No</v>
      </c>
      <c r="J212" s="7080" t="str">
        <f>IF(ISNA(VLOOKUP($D212,'Jul 2'!$F:$F,1,0)),"No","Yes")</f>
        <v>No</v>
      </c>
      <c r="K212" s="7079" t="str">
        <f>IF(ISNA(VLOOKUP($D212,'Jun 25'!$F:$F,1,0)),"No","Yes")</f>
        <v>No</v>
      </c>
      <c r="L212" s="7078" t="str">
        <f>IF(ISNA(VLOOKUP($D212,'Jun 18'!$F:$F,1,0)),"No","Yes")</f>
        <v>No</v>
      </c>
      <c r="M212" s="7077" t="str">
        <f>IF(ISNA(VLOOKUP($D212,'Jun 11'!$F:$F,1,0)),"No","Yes")</f>
        <v>No</v>
      </c>
      <c r="N212" s="7076" t="str">
        <f>IF(ISNA(VLOOKUP($D212,'Jun 4'!$F:$F,1,0)),"No","Yes")</f>
        <v>No</v>
      </c>
      <c r="O212" s="7075" t="str">
        <f>IF(ISNA(VLOOKUP($D212,'May 28'!$F:$F,1,0)),"No","Yes")</f>
        <v>No</v>
      </c>
      <c r="P212" s="7074" t="str">
        <f>IF(ISNA(VLOOKUP($D212,'May 21'!$F:$F,1,0)),"No","Yes")</f>
        <v>No</v>
      </c>
      <c r="Q212" s="7073" t="str">
        <f>IF(ISNA(VLOOKUP($D212,'May 14'!$F:$F,1,0)),"No","Yes")</f>
        <v>No</v>
      </c>
      <c r="R212" s="7072" t="str">
        <f>IF(ISNA(VLOOKUP($D212,'May 9'!$F:$F,1,0)),"No","Yes")</f>
        <v>No</v>
      </c>
      <c r="S212" s="7071" t="str">
        <f>IF(ISNA(VLOOKUP($D212,'May 2'!$F:$F,1,0)),"No","Yes")</f>
        <v>No</v>
      </c>
      <c r="T212" s="7070" t="str">
        <f>IF(ISNA(VLOOKUP($D212,'Apr 23'!$F:$F,1,0)),"No","Yes")</f>
        <v>No</v>
      </c>
      <c r="U212" s="7069" t="str">
        <f>IF(ISNA(VLOOKUP($D212,'Apr 16'!$F:$F,1,0)),"No","Yes")</f>
        <v>No</v>
      </c>
      <c r="V212" s="7068" t="str">
        <f>IF(ISNA(VLOOKUP($D212,'Apr 9'!$F:$F,1,0)),"No","Yes")</f>
        <v>No</v>
      </c>
      <c r="W212" s="7067" t="str">
        <f>IF(ISNA(VLOOKUP($D212,'Apr 2'!$F:$F,1,0)),"No","Yes")</f>
        <v>Yes</v>
      </c>
      <c r="X212" s="7066" t="str">
        <f>IF(ISNA(VLOOKUP($D212,'Mar 26'!$F:$F,1,0)),"No","Yes")</f>
        <v>No</v>
      </c>
      <c r="Y212" s="7065" t="str">
        <f>IF(ISNA(VLOOKUP($D212,'Mar 19'!$F:$F,1,0)),"No","Yes")</f>
        <v>No</v>
      </c>
      <c r="Z212" s="7064" t="str">
        <f>IF(ISNA(VLOOKUP($D212,'Mar 12'!$F:$F,1,0)),"No","Yes")</f>
        <v>No</v>
      </c>
      <c r="AA212" s="7063" t="str">
        <f>IF(ISNA(VLOOKUP($D212,'Mar 5'!$F:$F,1,0)),"No","Yes")</f>
        <v>No</v>
      </c>
      <c r="AB212" s="7062" t="str">
        <f>IF(ISNA(VLOOKUP($D212,'Feb 26'!$F:$F,1,0)),"No","Yes")</f>
        <v>No</v>
      </c>
      <c r="AC212" s="7061" t="str">
        <f>IF(ISNA(VLOOKUP($D212,'Feb 26'!$F:$F,1,0)),"No","Yes")</f>
        <v>No</v>
      </c>
      <c r="AD212" s="7060" t="str">
        <f>IF(ISNA(VLOOKUP($D212,'Feb 12'!$F:$F,1,0)),"No","Yes")</f>
        <v>No</v>
      </c>
      <c r="AE212" s="7059" t="str">
        <f>IF(ISNA(VLOOKUP($D212,'Feb 5'!$F:$F,1,0)),"No","Yes")</f>
        <v>No</v>
      </c>
      <c r="AF212" s="7058" t="str">
        <f>IF(ISNA(VLOOKUP($D212,'Jan 29'!$F:$F,1,0)),"No","Yes")</f>
        <v>No</v>
      </c>
      <c r="AG212" s="7057" t="str">
        <f>IF(ISNA(VLOOKUP(D212,'Jan 22'!F:F,1,0)),"No","Yes")</f>
        <v>No</v>
      </c>
    </row>
    <row r="213" spans="1:33" x14ac:dyDescent="0.25">
      <c r="B213" s="66"/>
    </row>
    <row r="214" spans="1:33" x14ac:dyDescent="0.25">
      <c r="B214" s="66"/>
    </row>
    <row r="215" spans="1:33" ht="15.75" x14ac:dyDescent="0.25">
      <c r="B215" s="66"/>
      <c r="E215" s="189"/>
      <c r="F215" s="136"/>
      <c r="G215" s="164"/>
      <c r="I215"/>
      <c r="J215"/>
      <c r="K215"/>
      <c r="L215"/>
      <c r="M215"/>
      <c r="N215"/>
      <c r="O215" s="7089"/>
      <c r="P215" s="7088"/>
      <c r="Q215" s="7087"/>
      <c r="R215"/>
      <c r="S215" s="7086"/>
      <c r="T215" s="7085"/>
      <c r="U215" s="7084"/>
      <c r="V215" s="7083"/>
      <c r="W215" s="7082"/>
      <c r="X215" s="142"/>
      <c r="Y215" s="142"/>
      <c r="Z215" s="129"/>
      <c r="AA215" s="127"/>
      <c r="AB215" s="128"/>
      <c r="AC215" s="106"/>
      <c r="AD215"/>
      <c r="AE215"/>
      <c r="AF215"/>
    </row>
    <row r="216" spans="1:33" ht="15.75" x14ac:dyDescent="0.25">
      <c r="E216" s="189"/>
      <c r="F216" s="136"/>
      <c r="G216" s="164"/>
      <c r="I216"/>
      <c r="J216"/>
      <c r="K216"/>
      <c r="L216"/>
      <c r="M216"/>
      <c r="N216"/>
      <c r="O216" s="7096"/>
      <c r="P216" s="7095"/>
      <c r="Q216" s="7094"/>
      <c r="R216"/>
      <c r="S216" s="7093"/>
      <c r="T216" s="7092"/>
      <c r="U216" s="7091"/>
      <c r="V216" s="7090"/>
      <c r="W216" s="145"/>
      <c r="X216" s="142"/>
      <c r="Y216" s="142"/>
      <c r="Z216" s="129"/>
      <c r="AA216" s="127"/>
      <c r="AB216" s="128"/>
      <c r="AC216" s="106"/>
      <c r="AD216"/>
      <c r="AE216"/>
      <c r="AF216"/>
    </row>
    <row r="217" spans="1:33" ht="15.75" x14ac:dyDescent="0.25">
      <c r="E217" s="189"/>
      <c r="F217" s="136"/>
      <c r="G217" s="164"/>
      <c r="I217"/>
      <c r="J217"/>
      <c r="K217"/>
      <c r="L217"/>
      <c r="M217"/>
      <c r="N217"/>
      <c r="O217" s="7103"/>
      <c r="P217" s="7102"/>
      <c r="Q217" s="7101"/>
      <c r="R217"/>
      <c r="S217" s="7100"/>
      <c r="T217" s="7099"/>
      <c r="U217" s="7098"/>
      <c r="V217" s="7097"/>
      <c r="W217" s="145"/>
      <c r="X217" s="142"/>
      <c r="Y217" s="142"/>
      <c r="Z217" s="129"/>
      <c r="AA217" s="127"/>
      <c r="AB217" s="128"/>
      <c r="AC217" s="106"/>
      <c r="AD217"/>
      <c r="AE217"/>
      <c r="AF217"/>
    </row>
    <row r="218" spans="1:33" ht="15.75" x14ac:dyDescent="0.25">
      <c r="E218" s="189"/>
      <c r="F218" s="136"/>
      <c r="G218" s="164"/>
      <c r="I218"/>
      <c r="J218"/>
      <c r="K218"/>
      <c r="L218"/>
      <c r="M218"/>
      <c r="N218"/>
      <c r="O218" s="7110"/>
      <c r="P218" s="7109"/>
      <c r="Q218" s="7108"/>
      <c r="R218"/>
      <c r="S218" s="7107"/>
      <c r="T218" s="7106"/>
      <c r="U218" s="7105"/>
      <c r="V218" s="7104"/>
      <c r="W218" s="145"/>
      <c r="X218" s="142"/>
      <c r="Y218" s="142"/>
      <c r="Z218" s="129"/>
      <c r="AA218" s="127"/>
      <c r="AB218" s="128"/>
      <c r="AC218" s="106"/>
      <c r="AD218"/>
      <c r="AE218"/>
      <c r="AF218"/>
    </row>
    <row r="219" spans="1:33" ht="15.75" x14ac:dyDescent="0.25">
      <c r="E219" s="189"/>
      <c r="F219" s="136"/>
      <c r="G219" s="164"/>
      <c r="I219"/>
      <c r="J219"/>
      <c r="K219"/>
      <c r="L219"/>
      <c r="M219"/>
      <c r="N219"/>
      <c r="O219" s="7117"/>
      <c r="P219" s="7116"/>
      <c r="Q219" s="7115"/>
      <c r="R219"/>
      <c r="S219" s="7114"/>
      <c r="T219" s="7113"/>
      <c r="U219" s="7112"/>
      <c r="V219" s="7111"/>
      <c r="W219" s="145"/>
      <c r="X219" s="142"/>
      <c r="Y219" s="142"/>
      <c r="Z219" s="129"/>
      <c r="AA219" s="127"/>
      <c r="AB219" s="128"/>
      <c r="AC219" s="106"/>
      <c r="AD219"/>
      <c r="AE219"/>
      <c r="AF219"/>
    </row>
    <row r="220" spans="1:33" ht="15.75" x14ac:dyDescent="0.25">
      <c r="E220" s="189"/>
      <c r="F220" s="136"/>
      <c r="G220" s="164"/>
      <c r="I220"/>
      <c r="J220"/>
      <c r="K220"/>
      <c r="L220"/>
      <c r="M220"/>
      <c r="N220"/>
      <c r="O220" s="7124"/>
      <c r="P220" s="7123"/>
      <c r="Q220" s="7122"/>
      <c r="R220"/>
      <c r="S220" s="7121"/>
      <c r="T220" s="7120"/>
      <c r="U220" s="7119"/>
      <c r="V220" s="7118"/>
      <c r="W220" s="145"/>
      <c r="X220" s="142"/>
      <c r="Y220" s="142"/>
      <c r="Z220" s="129"/>
      <c r="AA220" s="127"/>
      <c r="AB220" s="128"/>
      <c r="AC220" s="106"/>
      <c r="AD220"/>
      <c r="AE220"/>
      <c r="AF220"/>
    </row>
    <row r="221" spans="1:33" ht="15.75" x14ac:dyDescent="0.25">
      <c r="E221" s="189"/>
      <c r="F221" s="136"/>
      <c r="G221" s="164"/>
      <c r="I221"/>
      <c r="J221"/>
      <c r="K221"/>
      <c r="L221"/>
      <c r="M221"/>
      <c r="N221"/>
      <c r="O221" s="7131"/>
      <c r="P221" s="7130"/>
      <c r="Q221" s="7129"/>
      <c r="R221"/>
      <c r="S221" s="7128"/>
      <c r="T221" s="7127"/>
      <c r="U221" s="7126"/>
      <c r="V221" s="7125"/>
      <c r="W221" s="145"/>
      <c r="X221" s="142"/>
      <c r="Y221" s="142"/>
      <c r="Z221" s="129"/>
      <c r="AA221" s="127"/>
      <c r="AB221" s="128"/>
      <c r="AC221" s="106"/>
      <c r="AD221"/>
      <c r="AE221"/>
      <c r="AF221"/>
    </row>
  </sheetData>
  <mergeCells count="5">
    <mergeCell ref="A25:A107"/>
    <mergeCell ref="A182:A212"/>
    <mergeCell ref="A143:A181"/>
    <mergeCell ref="A108:A142"/>
    <mergeCell ref="D1:G1"/>
  </mergeCells>
  <conditionalFormatting sqref="G23:G108 N215:AB221 N222:AE1048576 N213:AE214 G112:G113 H23:AD24 G213:M1048576">
    <cfRule type="cellIs" dxfId="13" priority="13" operator="equal">
      <formula>"PW1MA076"</formula>
    </cfRule>
  </conditionalFormatting>
  <conditionalFormatting sqref="AZ23:AZ24 G182 AZ52:AZ214 AZ222:AZ1048576 AW215:AW221 G184:G187 G191:G212 F190">
    <cfRule type="cellIs" dxfId="12" priority="12" operator="equal">
      <formula>"v4.3-1.0"</formula>
    </cfRule>
  </conditionalFormatting>
  <conditionalFormatting sqref="AD17:AD18 AE12:AE24 AF222:AF1048576 AC215:AC221 H17:AC17 H12:AD15 AC25:AE212 AF11:AF214">
    <cfRule type="cellIs" dxfId="11" priority="11" operator="equal">
      <formula>"No"</formula>
    </cfRule>
  </conditionalFormatting>
  <conditionalFormatting sqref="H25:AB212">
    <cfRule type="cellIs" dxfId="10" priority="10" operator="equal">
      <formula>"No"</formula>
    </cfRule>
  </conditionalFormatting>
  <conditionalFormatting sqref="B35">
    <cfRule type="expression" dxfId="9" priority="9">
      <formula>"$H25=""No"",$I$25=""Yes"""</formula>
    </cfRule>
  </conditionalFormatting>
  <conditionalFormatting sqref="B159:B1048554">
    <cfRule type="expression" dxfId="8" priority="8">
      <formula>ifs(I186,"Yes",H186,"No")</formula>
    </cfRule>
  </conditionalFormatting>
  <conditionalFormatting sqref="F215:F219">
    <cfRule type="cellIs" dxfId="7" priority="7" operator="equal">
      <formula>"No"</formula>
    </cfRule>
  </conditionalFormatting>
  <conditionalFormatting sqref="B10">
    <cfRule type="expression" dxfId="6" priority="14">
      <formula>ifs(O38,"Yes",N38,"No")</formula>
    </cfRule>
  </conditionalFormatting>
  <conditionalFormatting sqref="B1048555:B1048576">
    <cfRule type="expression" dxfId="5" priority="17">
      <formula>ifs(O2,"Yes",#REF!,"No")</formula>
    </cfRule>
  </conditionalFormatting>
  <conditionalFormatting sqref="B154:B157 B11:B81 B112:B152">
    <cfRule type="expression" dxfId="4" priority="18">
      <formula>ifs(O38,"Yes",N38,"No")</formula>
    </cfRule>
  </conditionalFormatting>
  <conditionalFormatting sqref="B82:B108">
    <cfRule type="expression" dxfId="3" priority="19">
      <formula>ifs(O112,"Yes",N112,"No")</formula>
    </cfRule>
  </conditionalFormatting>
  <conditionalFormatting sqref="F211">
    <cfRule type="cellIs" dxfId="2" priority="1" operator="equal">
      <formula>"v4.3-1.0"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/>
  </sheetViews>
  <sheetFormatPr defaultRowHeight="15" x14ac:dyDescent="0.25"/>
  <cols>
    <col min="1" max="1" width="2.140625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1542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1554</v>
      </c>
    </row>
    <row r="3" spans="1:11" x14ac:dyDescent="0.25">
      <c r="A3">
        <v>2</v>
      </c>
      <c r="B3" t="s">
        <v>1555</v>
      </c>
      <c r="C3" t="s">
        <v>1556</v>
      </c>
      <c r="D3" t="s">
        <v>0</v>
      </c>
      <c r="E3" t="s">
        <v>1</v>
      </c>
      <c r="F3" t="s">
        <v>1557</v>
      </c>
      <c r="G3" t="s">
        <v>960</v>
      </c>
      <c r="H3" t="s">
        <v>1013</v>
      </c>
      <c r="I3" t="s">
        <v>1558</v>
      </c>
      <c r="J3" t="s">
        <v>960</v>
      </c>
      <c r="K3" t="s">
        <v>1559</v>
      </c>
    </row>
    <row r="4" spans="1:11" x14ac:dyDescent="0.25">
      <c r="A4">
        <v>3</v>
      </c>
      <c r="B4" t="s">
        <v>1548</v>
      </c>
      <c r="C4" t="s">
        <v>1549</v>
      </c>
      <c r="D4" t="s">
        <v>1550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1551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1540</v>
      </c>
    </row>
    <row r="6" spans="1:11" x14ac:dyDescent="0.25">
      <c r="A6">
        <v>5</v>
      </c>
      <c r="B6" t="s">
        <v>1491</v>
      </c>
      <c r="C6" t="s">
        <v>97</v>
      </c>
      <c r="D6" t="s">
        <v>0</v>
      </c>
      <c r="E6" t="s">
        <v>1</v>
      </c>
      <c r="F6" t="s">
        <v>1492</v>
      </c>
      <c r="G6" t="s">
        <v>960</v>
      </c>
      <c r="H6" t="s">
        <v>1013</v>
      </c>
      <c r="I6" t="s">
        <v>1493</v>
      </c>
      <c r="J6" t="s">
        <v>960</v>
      </c>
      <c r="K6" t="s">
        <v>1528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1502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1469</v>
      </c>
      <c r="H8" t="s">
        <v>5</v>
      </c>
      <c r="I8" t="s">
        <v>19</v>
      </c>
      <c r="J8" t="s">
        <v>6</v>
      </c>
      <c r="K8" t="s">
        <v>1495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1469</v>
      </c>
      <c r="H9" t="s">
        <v>5</v>
      </c>
      <c r="I9" t="s">
        <v>396</v>
      </c>
      <c r="J9" t="s">
        <v>6</v>
      </c>
      <c r="K9" t="s">
        <v>1496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1469</v>
      </c>
      <c r="H11" t="s">
        <v>8</v>
      </c>
      <c r="I11" t="s">
        <v>177</v>
      </c>
      <c r="J11" t="s">
        <v>9</v>
      </c>
      <c r="K11" t="s">
        <v>1477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1469</v>
      </c>
      <c r="H12" t="s">
        <v>1013</v>
      </c>
      <c r="I12" t="s">
        <v>1234</v>
      </c>
      <c r="J12" t="s">
        <v>960</v>
      </c>
      <c r="K12" t="s">
        <v>1478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1466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1469</v>
      </c>
      <c r="H14" t="s">
        <v>1013</v>
      </c>
      <c r="I14" t="s">
        <v>1122</v>
      </c>
      <c r="J14" t="s">
        <v>960</v>
      </c>
      <c r="K14" t="s">
        <v>1465</v>
      </c>
    </row>
    <row r="15" spans="1:11" x14ac:dyDescent="0.25">
      <c r="A15">
        <v>14</v>
      </c>
      <c r="B15" t="s">
        <v>1458</v>
      </c>
      <c r="C15" t="s">
        <v>1459</v>
      </c>
      <c r="D15" t="s">
        <v>42</v>
      </c>
      <c r="E15" t="s">
        <v>43</v>
      </c>
      <c r="F15" t="s">
        <v>1460</v>
      </c>
      <c r="G15" t="s">
        <v>1469</v>
      </c>
      <c r="H15" t="s">
        <v>1013</v>
      </c>
      <c r="I15" t="s">
        <v>1461</v>
      </c>
      <c r="J15" t="s">
        <v>960</v>
      </c>
      <c r="K15" t="s">
        <v>1462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1469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1469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1469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1469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1469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1469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1469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1469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1469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1088</v>
      </c>
      <c r="C28" t="s">
        <v>1089</v>
      </c>
      <c r="D28" t="s">
        <v>1090</v>
      </c>
      <c r="E28" t="s">
        <v>971</v>
      </c>
      <c r="F28" t="s">
        <v>1091</v>
      </c>
      <c r="G28" t="s">
        <v>960</v>
      </c>
      <c r="H28" t="s">
        <v>1013</v>
      </c>
      <c r="I28" t="s">
        <v>1092</v>
      </c>
      <c r="J28" t="s">
        <v>960</v>
      </c>
      <c r="K28" t="s">
        <v>1093</v>
      </c>
    </row>
    <row r="29" spans="1:11" x14ac:dyDescent="0.25">
      <c r="A29">
        <v>28</v>
      </c>
      <c r="B29" t="s">
        <v>196</v>
      </c>
      <c r="C29" t="s">
        <v>104</v>
      </c>
      <c r="D29" t="s">
        <v>197</v>
      </c>
      <c r="E29" t="s">
        <v>198</v>
      </c>
      <c r="F29" t="s">
        <v>1107</v>
      </c>
      <c r="G29" t="s">
        <v>1469</v>
      </c>
      <c r="H29" t="s">
        <v>1013</v>
      </c>
      <c r="I29" t="s">
        <v>1108</v>
      </c>
      <c r="J29" t="s">
        <v>960</v>
      </c>
      <c r="K29" t="s">
        <v>1109</v>
      </c>
    </row>
    <row r="30" spans="1:11" x14ac:dyDescent="0.25">
      <c r="A30">
        <v>29</v>
      </c>
      <c r="B30" t="s">
        <v>1110</v>
      </c>
      <c r="C30" t="s">
        <v>408</v>
      </c>
      <c r="D30" t="s">
        <v>1111</v>
      </c>
      <c r="E30" t="s">
        <v>912</v>
      </c>
      <c r="F30" t="s">
        <v>1112</v>
      </c>
      <c r="G30" t="s">
        <v>1469</v>
      </c>
      <c r="H30" t="s">
        <v>1013</v>
      </c>
      <c r="I30" t="s">
        <v>1113</v>
      </c>
      <c r="J30" t="s">
        <v>960</v>
      </c>
      <c r="K30" t="s">
        <v>1114</v>
      </c>
    </row>
    <row r="31" spans="1:11" x14ac:dyDescent="0.25">
      <c r="A31">
        <v>30</v>
      </c>
      <c r="B31" t="s">
        <v>1072</v>
      </c>
      <c r="C31" t="s">
        <v>1073</v>
      </c>
      <c r="D31" t="s">
        <v>122</v>
      </c>
      <c r="E31" t="s">
        <v>43</v>
      </c>
      <c r="F31" t="s">
        <v>221</v>
      </c>
      <c r="G31" t="s">
        <v>1131</v>
      </c>
      <c r="H31" t="s">
        <v>3</v>
      </c>
      <c r="I31" t="s">
        <v>222</v>
      </c>
      <c r="J31" t="s">
        <v>53</v>
      </c>
      <c r="K31" t="s">
        <v>1074</v>
      </c>
    </row>
    <row r="32" spans="1:11" x14ac:dyDescent="0.25">
      <c r="A32">
        <v>31</v>
      </c>
      <c r="B32" t="s">
        <v>190</v>
      </c>
      <c r="C32" t="s">
        <v>191</v>
      </c>
      <c r="D32" t="s">
        <v>192</v>
      </c>
      <c r="E32" t="s">
        <v>28</v>
      </c>
      <c r="F32" t="s">
        <v>193</v>
      </c>
      <c r="G32" t="s">
        <v>1019</v>
      </c>
      <c r="H32" t="s">
        <v>30</v>
      </c>
      <c r="I32" t="s">
        <v>194</v>
      </c>
      <c r="J32" t="s">
        <v>32</v>
      </c>
      <c r="K32" t="s">
        <v>1081</v>
      </c>
    </row>
    <row r="33" spans="1:11" x14ac:dyDescent="0.25">
      <c r="A33">
        <v>32</v>
      </c>
      <c r="B33" t="s">
        <v>71</v>
      </c>
      <c r="C33" t="s">
        <v>72</v>
      </c>
      <c r="D33" t="s">
        <v>73</v>
      </c>
      <c r="E33" t="s">
        <v>28</v>
      </c>
      <c r="F33" t="s">
        <v>74</v>
      </c>
      <c r="G33" t="s">
        <v>1019</v>
      </c>
      <c r="H33" t="s">
        <v>30</v>
      </c>
      <c r="I33" t="s">
        <v>75</v>
      </c>
      <c r="J33" t="s">
        <v>32</v>
      </c>
      <c r="K33" t="s">
        <v>1058</v>
      </c>
    </row>
    <row r="34" spans="1:11" x14ac:dyDescent="0.25">
      <c r="A34">
        <v>33</v>
      </c>
      <c r="B34" t="s">
        <v>273</v>
      </c>
      <c r="C34" t="s">
        <v>274</v>
      </c>
      <c r="D34" t="s">
        <v>0</v>
      </c>
      <c r="E34" t="s">
        <v>1</v>
      </c>
      <c r="F34" t="s">
        <v>275</v>
      </c>
      <c r="G34" t="s">
        <v>1019</v>
      </c>
      <c r="H34" t="s">
        <v>3</v>
      </c>
      <c r="I34" t="s">
        <v>276</v>
      </c>
      <c r="J34" t="s">
        <v>53</v>
      </c>
      <c r="K34" t="s">
        <v>1069</v>
      </c>
    </row>
    <row r="35" spans="1:11" x14ac:dyDescent="0.25">
      <c r="A35">
        <v>34</v>
      </c>
      <c r="B35" t="s">
        <v>766</v>
      </c>
      <c r="C35" t="s">
        <v>767</v>
      </c>
      <c r="D35" t="s">
        <v>577</v>
      </c>
      <c r="E35" t="s">
        <v>7</v>
      </c>
      <c r="F35" t="s">
        <v>1040</v>
      </c>
      <c r="G35" t="s">
        <v>1050</v>
      </c>
      <c r="H35" t="s">
        <v>781</v>
      </c>
      <c r="I35" t="s">
        <v>1042</v>
      </c>
      <c r="J35" t="s">
        <v>1043</v>
      </c>
      <c r="K35" t="s">
        <v>1044</v>
      </c>
    </row>
    <row r="36" spans="1:11" x14ac:dyDescent="0.25">
      <c r="A36">
        <v>35</v>
      </c>
      <c r="B36" t="s">
        <v>145</v>
      </c>
      <c r="C36" t="s">
        <v>97</v>
      </c>
      <c r="D36" t="s">
        <v>1046</v>
      </c>
      <c r="E36" t="s">
        <v>1</v>
      </c>
      <c r="F36" t="s">
        <v>147</v>
      </c>
      <c r="G36" t="s">
        <v>1019</v>
      </c>
      <c r="H36" t="s">
        <v>3</v>
      </c>
      <c r="I36" t="s">
        <v>148</v>
      </c>
      <c r="J36" t="s">
        <v>53</v>
      </c>
      <c r="K36" t="s">
        <v>1047</v>
      </c>
    </row>
    <row r="37" spans="1:11" x14ac:dyDescent="0.25">
      <c r="A37">
        <v>36</v>
      </c>
      <c r="B37" t="s">
        <v>803</v>
      </c>
      <c r="C37" t="s">
        <v>804</v>
      </c>
      <c r="D37" t="s">
        <v>17</v>
      </c>
      <c r="E37" t="s">
        <v>7</v>
      </c>
      <c r="F37" t="s">
        <v>805</v>
      </c>
      <c r="G37" t="s">
        <v>1469</v>
      </c>
      <c r="H37" t="s">
        <v>5</v>
      </c>
      <c r="I37" t="s">
        <v>806</v>
      </c>
      <c r="J37" t="s">
        <v>6</v>
      </c>
      <c r="K37" t="s">
        <v>996</v>
      </c>
    </row>
    <row r="38" spans="1:11" x14ac:dyDescent="0.25">
      <c r="A38">
        <v>37</v>
      </c>
      <c r="B38" t="s">
        <v>982</v>
      </c>
      <c r="C38" t="s">
        <v>292</v>
      </c>
      <c r="D38" t="s">
        <v>462</v>
      </c>
      <c r="E38" t="s">
        <v>1</v>
      </c>
      <c r="F38" t="s">
        <v>422</v>
      </c>
      <c r="G38" t="s">
        <v>1019</v>
      </c>
      <c r="H38" t="s">
        <v>3</v>
      </c>
      <c r="I38" t="s">
        <v>423</v>
      </c>
      <c r="J38" t="s">
        <v>2</v>
      </c>
      <c r="K38" t="s">
        <v>983</v>
      </c>
    </row>
    <row r="39" spans="1:11" x14ac:dyDescent="0.25">
      <c r="A39">
        <v>38</v>
      </c>
      <c r="B39" t="s">
        <v>64</v>
      </c>
      <c r="C39" t="s">
        <v>65</v>
      </c>
      <c r="D39" t="s">
        <v>66</v>
      </c>
      <c r="E39" t="s">
        <v>1</v>
      </c>
      <c r="F39" t="s">
        <v>67</v>
      </c>
      <c r="G39" t="s">
        <v>1019</v>
      </c>
      <c r="H39" t="s">
        <v>30</v>
      </c>
      <c r="I39" t="s">
        <v>68</v>
      </c>
      <c r="J39" t="s">
        <v>32</v>
      </c>
      <c r="K39" t="s">
        <v>959</v>
      </c>
    </row>
    <row r="40" spans="1:11" x14ac:dyDescent="0.25">
      <c r="A40">
        <v>39</v>
      </c>
      <c r="B40" t="s">
        <v>242</v>
      </c>
      <c r="C40" t="s">
        <v>243</v>
      </c>
      <c r="D40" t="s">
        <v>957</v>
      </c>
      <c r="E40" t="s">
        <v>43</v>
      </c>
      <c r="F40" t="s">
        <v>244</v>
      </c>
      <c r="G40" t="s">
        <v>1019</v>
      </c>
      <c r="H40" t="s">
        <v>3</v>
      </c>
      <c r="I40" t="s">
        <v>245</v>
      </c>
      <c r="J40" t="s">
        <v>125</v>
      </c>
      <c r="K40" t="s">
        <v>958</v>
      </c>
    </row>
    <row r="41" spans="1:11" x14ac:dyDescent="0.25">
      <c r="A41">
        <v>40</v>
      </c>
      <c r="B41" t="s">
        <v>322</v>
      </c>
      <c r="C41" t="s">
        <v>323</v>
      </c>
      <c r="D41" t="s">
        <v>66</v>
      </c>
      <c r="E41" t="s">
        <v>1</v>
      </c>
      <c r="F41" t="s">
        <v>324</v>
      </c>
      <c r="G41" t="s">
        <v>1019</v>
      </c>
      <c r="H41" t="s">
        <v>287</v>
      </c>
      <c r="I41" t="s">
        <v>325</v>
      </c>
      <c r="J41" t="s">
        <v>289</v>
      </c>
      <c r="K41" t="s">
        <v>956</v>
      </c>
    </row>
    <row r="42" spans="1:11" x14ac:dyDescent="0.25">
      <c r="A42">
        <v>41</v>
      </c>
      <c r="B42" t="s">
        <v>49</v>
      </c>
      <c r="C42" t="s">
        <v>97</v>
      </c>
      <c r="D42" t="s">
        <v>66</v>
      </c>
      <c r="E42" t="s">
        <v>1</v>
      </c>
      <c r="F42" t="s">
        <v>391</v>
      </c>
      <c r="G42" t="s">
        <v>1019</v>
      </c>
      <c r="H42" t="s">
        <v>294</v>
      </c>
      <c r="I42" t="s">
        <v>392</v>
      </c>
      <c r="J42" t="s">
        <v>289</v>
      </c>
      <c r="K42" t="s">
        <v>921</v>
      </c>
    </row>
    <row r="43" spans="1:11" x14ac:dyDescent="0.25">
      <c r="A43">
        <v>42</v>
      </c>
      <c r="B43" t="s">
        <v>361</v>
      </c>
      <c r="C43" t="s">
        <v>362</v>
      </c>
      <c r="D43" t="s">
        <v>0</v>
      </c>
      <c r="E43" t="s">
        <v>1</v>
      </c>
      <c r="F43" t="s">
        <v>886</v>
      </c>
      <c r="G43" t="s">
        <v>1019</v>
      </c>
      <c r="H43" t="s">
        <v>3</v>
      </c>
      <c r="I43" t="s">
        <v>861</v>
      </c>
      <c r="J43" t="s">
        <v>516</v>
      </c>
      <c r="K43" t="s">
        <v>896</v>
      </c>
    </row>
    <row r="44" spans="1:11" x14ac:dyDescent="0.25">
      <c r="A44">
        <v>43</v>
      </c>
      <c r="B44" t="s">
        <v>845</v>
      </c>
      <c r="C44" t="s">
        <v>846</v>
      </c>
      <c r="D44" t="s">
        <v>27</v>
      </c>
      <c r="E44" t="s">
        <v>28</v>
      </c>
      <c r="F44" t="s">
        <v>847</v>
      </c>
      <c r="G44" t="s">
        <v>1019</v>
      </c>
      <c r="H44" t="s">
        <v>294</v>
      </c>
      <c r="I44" t="s">
        <v>848</v>
      </c>
      <c r="J44" t="s">
        <v>289</v>
      </c>
      <c r="K44" t="s">
        <v>849</v>
      </c>
    </row>
    <row r="45" spans="1:11" x14ac:dyDescent="0.25">
      <c r="A45">
        <v>44</v>
      </c>
      <c r="B45" t="s">
        <v>766</v>
      </c>
      <c r="C45" t="s">
        <v>767</v>
      </c>
      <c r="D45" t="s">
        <v>577</v>
      </c>
      <c r="E45" t="s">
        <v>7</v>
      </c>
      <c r="F45" t="s">
        <v>768</v>
      </c>
      <c r="G45" t="s">
        <v>1469</v>
      </c>
      <c r="H45" t="s">
        <v>8</v>
      </c>
      <c r="I45" t="s">
        <v>769</v>
      </c>
      <c r="J45" t="s">
        <v>9</v>
      </c>
      <c r="K45" t="s">
        <v>770</v>
      </c>
    </row>
    <row r="46" spans="1:11" x14ac:dyDescent="0.25">
      <c r="A46">
        <v>45</v>
      </c>
      <c r="B46" t="s">
        <v>530</v>
      </c>
      <c r="C46" t="s">
        <v>531</v>
      </c>
      <c r="D46" t="s">
        <v>36</v>
      </c>
      <c r="E46" t="s">
        <v>1</v>
      </c>
      <c r="F46" t="s">
        <v>532</v>
      </c>
      <c r="G46" t="s">
        <v>1019</v>
      </c>
      <c r="H46" t="s">
        <v>294</v>
      </c>
      <c r="I46" t="s">
        <v>533</v>
      </c>
      <c r="J46" t="s">
        <v>516</v>
      </c>
      <c r="K46" t="s">
        <v>764</v>
      </c>
    </row>
    <row r="47" spans="1:11" x14ac:dyDescent="0.25">
      <c r="A47">
        <v>46</v>
      </c>
      <c r="B47" t="s">
        <v>651</v>
      </c>
      <c r="C47" t="s">
        <v>652</v>
      </c>
      <c r="D47" t="s">
        <v>653</v>
      </c>
      <c r="E47" t="s">
        <v>1</v>
      </c>
      <c r="F47" t="s">
        <v>654</v>
      </c>
      <c r="G47" t="s">
        <v>1019</v>
      </c>
      <c r="H47" t="s">
        <v>294</v>
      </c>
      <c r="I47" t="s">
        <v>655</v>
      </c>
      <c r="J47" t="s">
        <v>289</v>
      </c>
      <c r="K47" t="s">
        <v>656</v>
      </c>
    </row>
    <row r="48" spans="1:11" x14ac:dyDescent="0.25">
      <c r="A48">
        <v>47</v>
      </c>
      <c r="B48" t="s">
        <v>425</v>
      </c>
      <c r="C48" t="s">
        <v>426</v>
      </c>
      <c r="D48" t="s">
        <v>427</v>
      </c>
      <c r="E48" t="s">
        <v>28</v>
      </c>
      <c r="F48" t="s">
        <v>428</v>
      </c>
      <c r="G48" t="s">
        <v>1019</v>
      </c>
      <c r="H48" t="s">
        <v>287</v>
      </c>
      <c r="I48" t="s">
        <v>429</v>
      </c>
      <c r="J48" t="s">
        <v>289</v>
      </c>
      <c r="K48" t="s">
        <v>659</v>
      </c>
    </row>
    <row r="49" spans="1:11" x14ac:dyDescent="0.25">
      <c r="A49">
        <v>48</v>
      </c>
      <c r="B49" t="s">
        <v>608</v>
      </c>
      <c r="C49" t="s">
        <v>378</v>
      </c>
      <c r="D49" t="s">
        <v>27</v>
      </c>
      <c r="E49" t="s">
        <v>28</v>
      </c>
      <c r="F49" t="s">
        <v>609</v>
      </c>
      <c r="G49" t="s">
        <v>1019</v>
      </c>
      <c r="H49" t="s">
        <v>294</v>
      </c>
      <c r="I49" t="s">
        <v>610</v>
      </c>
      <c r="J49" t="s">
        <v>289</v>
      </c>
      <c r="K49" t="s">
        <v>663</v>
      </c>
    </row>
    <row r="50" spans="1:11" x14ac:dyDescent="0.25">
      <c r="A50">
        <v>49</v>
      </c>
      <c r="B50" t="s">
        <v>1467</v>
      </c>
      <c r="C50" t="s">
        <v>378</v>
      </c>
      <c r="F50" t="s">
        <v>572</v>
      </c>
      <c r="G50" t="s">
        <v>1019</v>
      </c>
      <c r="H50" t="s">
        <v>287</v>
      </c>
      <c r="I50" t="s">
        <v>573</v>
      </c>
      <c r="J50" t="s">
        <v>289</v>
      </c>
      <c r="K50" t="s">
        <v>665</v>
      </c>
    </row>
    <row r="51" spans="1:11" x14ac:dyDescent="0.25">
      <c r="A51">
        <v>50</v>
      </c>
      <c r="B51" t="s">
        <v>590</v>
      </c>
      <c r="C51" t="s">
        <v>591</v>
      </c>
      <c r="D51" t="s">
        <v>592</v>
      </c>
      <c r="E51" t="s">
        <v>43</v>
      </c>
      <c r="F51" t="s">
        <v>593</v>
      </c>
      <c r="G51" t="s">
        <v>1131</v>
      </c>
      <c r="H51" t="s">
        <v>30</v>
      </c>
      <c r="I51" t="s">
        <v>594</v>
      </c>
      <c r="J51" t="s">
        <v>32</v>
      </c>
      <c r="K51" t="s">
        <v>669</v>
      </c>
    </row>
    <row r="52" spans="1:11" x14ac:dyDescent="0.25">
      <c r="A52">
        <v>51</v>
      </c>
      <c r="B52" t="s">
        <v>566</v>
      </c>
      <c r="C52" t="s">
        <v>556</v>
      </c>
      <c r="D52" t="s">
        <v>0</v>
      </c>
      <c r="E52" t="s">
        <v>1</v>
      </c>
      <c r="F52" t="s">
        <v>557</v>
      </c>
      <c r="G52" t="s">
        <v>1019</v>
      </c>
      <c r="H52" t="s">
        <v>287</v>
      </c>
      <c r="I52" t="s">
        <v>558</v>
      </c>
      <c r="J52" t="s">
        <v>289</v>
      </c>
      <c r="K52" t="s">
        <v>673</v>
      </c>
    </row>
    <row r="53" spans="1:11" x14ac:dyDescent="0.25">
      <c r="A53">
        <v>52</v>
      </c>
      <c r="B53" t="s">
        <v>1468</v>
      </c>
      <c r="C53" t="s">
        <v>97</v>
      </c>
      <c r="F53" t="s">
        <v>540</v>
      </c>
      <c r="G53" t="s">
        <v>1019</v>
      </c>
      <c r="H53" t="s">
        <v>294</v>
      </c>
      <c r="I53" t="s">
        <v>541</v>
      </c>
      <c r="J53" t="s">
        <v>289</v>
      </c>
      <c r="K53" t="s">
        <v>677</v>
      </c>
    </row>
    <row r="54" spans="1:11" x14ac:dyDescent="0.25">
      <c r="A54">
        <v>53</v>
      </c>
      <c r="B54" t="s">
        <v>291</v>
      </c>
      <c r="C54" t="s">
        <v>292</v>
      </c>
      <c r="D54" t="s">
        <v>0</v>
      </c>
      <c r="E54" t="s">
        <v>1</v>
      </c>
      <c r="F54" t="s">
        <v>293</v>
      </c>
      <c r="G54" t="s">
        <v>1019</v>
      </c>
      <c r="H54" t="s">
        <v>294</v>
      </c>
      <c r="I54" t="s">
        <v>295</v>
      </c>
      <c r="J54" t="s">
        <v>289</v>
      </c>
      <c r="K54" t="s">
        <v>679</v>
      </c>
    </row>
    <row r="55" spans="1:11" x14ac:dyDescent="0.25">
      <c r="A55">
        <v>54</v>
      </c>
      <c r="B55" t="s">
        <v>311</v>
      </c>
      <c r="C55" t="s">
        <v>312</v>
      </c>
      <c r="D55" t="s">
        <v>313</v>
      </c>
      <c r="E55" t="s">
        <v>43</v>
      </c>
      <c r="F55" t="s">
        <v>314</v>
      </c>
      <c r="G55" t="s">
        <v>1019</v>
      </c>
      <c r="H55" t="s">
        <v>294</v>
      </c>
      <c r="I55" t="s">
        <v>315</v>
      </c>
      <c r="J55" t="s">
        <v>289</v>
      </c>
      <c r="K55" t="s">
        <v>683</v>
      </c>
    </row>
    <row r="56" spans="1:11" x14ac:dyDescent="0.25">
      <c r="A56">
        <v>55</v>
      </c>
      <c r="B56" t="s">
        <v>317</v>
      </c>
      <c r="C56" t="s">
        <v>279</v>
      </c>
      <c r="D56" t="s">
        <v>318</v>
      </c>
      <c r="E56" t="s">
        <v>28</v>
      </c>
      <c r="F56" t="s">
        <v>319</v>
      </c>
      <c r="G56" t="s">
        <v>1019</v>
      </c>
      <c r="H56" t="s">
        <v>287</v>
      </c>
      <c r="I56" t="s">
        <v>320</v>
      </c>
      <c r="J56" t="s">
        <v>289</v>
      </c>
      <c r="K56" t="s">
        <v>758</v>
      </c>
    </row>
    <row r="57" spans="1:11" x14ac:dyDescent="0.25">
      <c r="A57">
        <v>56</v>
      </c>
      <c r="B57" t="s">
        <v>333</v>
      </c>
      <c r="C57" t="s">
        <v>334</v>
      </c>
      <c r="D57" t="s">
        <v>335</v>
      </c>
      <c r="E57" t="s">
        <v>48</v>
      </c>
      <c r="F57" t="s">
        <v>336</v>
      </c>
      <c r="G57" t="s">
        <v>666</v>
      </c>
      <c r="H57" t="s">
        <v>287</v>
      </c>
      <c r="I57" t="s">
        <v>337</v>
      </c>
      <c r="J57" t="s">
        <v>289</v>
      </c>
      <c r="K57" t="s">
        <v>686</v>
      </c>
    </row>
    <row r="58" spans="1:11" x14ac:dyDescent="0.25">
      <c r="A58">
        <v>57</v>
      </c>
      <c r="B58" t="s">
        <v>238</v>
      </c>
      <c r="C58" t="s">
        <v>239</v>
      </c>
      <c r="D58" t="s">
        <v>0</v>
      </c>
      <c r="E58" t="s">
        <v>1</v>
      </c>
      <c r="F58" t="s">
        <v>240</v>
      </c>
      <c r="G58" t="s">
        <v>1019</v>
      </c>
      <c r="H58" t="s">
        <v>3</v>
      </c>
      <c r="I58" t="s">
        <v>241</v>
      </c>
      <c r="J58" t="s">
        <v>53</v>
      </c>
      <c r="K58" t="s">
        <v>691</v>
      </c>
    </row>
    <row r="59" spans="1:11" x14ac:dyDescent="0.25">
      <c r="A59">
        <v>58</v>
      </c>
      <c r="B59" t="s">
        <v>137</v>
      </c>
      <c r="C59" t="s">
        <v>138</v>
      </c>
      <c r="D59" t="s">
        <v>0</v>
      </c>
      <c r="E59" t="s">
        <v>1</v>
      </c>
      <c r="F59" t="s">
        <v>139</v>
      </c>
      <c r="G59" t="s">
        <v>1019</v>
      </c>
      <c r="H59" t="s">
        <v>3</v>
      </c>
      <c r="I59" t="s">
        <v>140</v>
      </c>
      <c r="J59" t="s">
        <v>53</v>
      </c>
      <c r="K59" t="s">
        <v>699</v>
      </c>
    </row>
    <row r="60" spans="1:11" x14ac:dyDescent="0.25">
      <c r="A60">
        <v>59</v>
      </c>
      <c r="B60" t="s">
        <v>262</v>
      </c>
      <c r="C60" t="s">
        <v>399</v>
      </c>
      <c r="D60" t="s">
        <v>0</v>
      </c>
      <c r="E60" t="s">
        <v>1</v>
      </c>
      <c r="F60" t="s">
        <v>400</v>
      </c>
      <c r="G60" t="s">
        <v>1019</v>
      </c>
      <c r="H60" t="s">
        <v>294</v>
      </c>
      <c r="I60" t="s">
        <v>401</v>
      </c>
      <c r="J60" t="s">
        <v>289</v>
      </c>
      <c r="K60" t="s">
        <v>700</v>
      </c>
    </row>
    <row r="61" spans="1:11" x14ac:dyDescent="0.25">
      <c r="A61">
        <v>60</v>
      </c>
      <c r="B61" t="s">
        <v>403</v>
      </c>
      <c r="C61" t="s">
        <v>60</v>
      </c>
      <c r="D61" t="s">
        <v>27</v>
      </c>
      <c r="E61" t="s">
        <v>28</v>
      </c>
      <c r="F61" t="s">
        <v>404</v>
      </c>
      <c r="G61" t="s">
        <v>1019</v>
      </c>
      <c r="H61" t="s">
        <v>287</v>
      </c>
      <c r="I61" t="s">
        <v>405</v>
      </c>
      <c r="J61" t="s">
        <v>289</v>
      </c>
      <c r="K61" t="s">
        <v>701</v>
      </c>
    </row>
    <row r="62" spans="1:11" x14ac:dyDescent="0.25">
      <c r="A62">
        <v>61</v>
      </c>
      <c r="B62" t="s">
        <v>431</v>
      </c>
      <c r="C62" t="s">
        <v>172</v>
      </c>
      <c r="D62" t="s">
        <v>432</v>
      </c>
      <c r="E62" t="s">
        <v>28</v>
      </c>
      <c r="F62" t="s">
        <v>433</v>
      </c>
      <c r="G62" t="s">
        <v>1019</v>
      </c>
      <c r="H62" t="s">
        <v>294</v>
      </c>
      <c r="I62" t="s">
        <v>434</v>
      </c>
      <c r="J62" t="s">
        <v>289</v>
      </c>
      <c r="K62" t="s">
        <v>704</v>
      </c>
    </row>
    <row r="63" spans="1:11" x14ac:dyDescent="0.25">
      <c r="A63">
        <v>62</v>
      </c>
      <c r="B63" t="s">
        <v>165</v>
      </c>
      <c r="C63" t="s">
        <v>166</v>
      </c>
      <c r="D63" t="s">
        <v>27</v>
      </c>
      <c r="E63" t="s">
        <v>28</v>
      </c>
      <c r="F63" t="s">
        <v>167</v>
      </c>
      <c r="G63" t="s">
        <v>1019</v>
      </c>
      <c r="H63" t="s">
        <v>30</v>
      </c>
      <c r="I63" t="s">
        <v>168</v>
      </c>
      <c r="J63" t="s">
        <v>32</v>
      </c>
      <c r="K63" t="s">
        <v>712</v>
      </c>
    </row>
    <row r="64" spans="1:11" x14ac:dyDescent="0.25">
      <c r="A64">
        <v>63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1019</v>
      </c>
      <c r="H64" t="s">
        <v>30</v>
      </c>
      <c r="I64" t="s">
        <v>31</v>
      </c>
      <c r="J64" t="s">
        <v>32</v>
      </c>
      <c r="K64" t="s">
        <v>714</v>
      </c>
    </row>
    <row r="65" spans="1:11" x14ac:dyDescent="0.25">
      <c r="A65">
        <v>64</v>
      </c>
      <c r="B65" t="s">
        <v>110</v>
      </c>
      <c r="C65" t="s">
        <v>111</v>
      </c>
      <c r="D65" t="s">
        <v>112</v>
      </c>
      <c r="E65" t="s">
        <v>43</v>
      </c>
      <c r="F65" t="s">
        <v>113</v>
      </c>
      <c r="G65" t="s">
        <v>1019</v>
      </c>
      <c r="H65" t="s">
        <v>3</v>
      </c>
      <c r="I65" t="s">
        <v>114</v>
      </c>
      <c r="J65" t="s">
        <v>53</v>
      </c>
      <c r="K65" t="s">
        <v>727</v>
      </c>
    </row>
    <row r="66" spans="1:11" x14ac:dyDescent="0.25">
      <c r="A66">
        <v>65</v>
      </c>
      <c r="B66" t="s">
        <v>120</v>
      </c>
      <c r="C66" t="s">
        <v>121</v>
      </c>
      <c r="D66" t="s">
        <v>122</v>
      </c>
      <c r="E66" t="s">
        <v>43</v>
      </c>
      <c r="F66" t="s">
        <v>123</v>
      </c>
      <c r="G66" t="s">
        <v>1019</v>
      </c>
      <c r="H66" t="s">
        <v>3</v>
      </c>
      <c r="I66" t="s">
        <v>124</v>
      </c>
      <c r="J66" t="s">
        <v>125</v>
      </c>
      <c r="K66" t="s">
        <v>728</v>
      </c>
    </row>
    <row r="67" spans="1:11" x14ac:dyDescent="0.25">
      <c r="A67">
        <v>66</v>
      </c>
      <c r="B67" t="s">
        <v>925</v>
      </c>
      <c r="C67" t="s">
        <v>926</v>
      </c>
      <c r="D67" t="s">
        <v>821</v>
      </c>
      <c r="E67" t="s">
        <v>822</v>
      </c>
      <c r="F67" t="s">
        <v>927</v>
      </c>
      <c r="G67" t="s">
        <v>1469</v>
      </c>
      <c r="H67" t="s">
        <v>8</v>
      </c>
      <c r="I67" t="s">
        <v>928</v>
      </c>
      <c r="J67" t="s">
        <v>9</v>
      </c>
      <c r="K67" t="s">
        <v>929</v>
      </c>
    </row>
    <row r="68" spans="1:11" x14ac:dyDescent="0.25">
      <c r="A68">
        <v>67</v>
      </c>
      <c r="B68" t="s">
        <v>811</v>
      </c>
      <c r="C68" t="s">
        <v>812</v>
      </c>
      <c r="D68" t="s">
        <v>813</v>
      </c>
      <c r="E68" t="s">
        <v>814</v>
      </c>
      <c r="F68" t="s">
        <v>815</v>
      </c>
      <c r="G68" t="s">
        <v>1469</v>
      </c>
      <c r="H68" t="s">
        <v>8</v>
      </c>
      <c r="I68" t="s">
        <v>817</v>
      </c>
      <c r="J68" t="s">
        <v>9</v>
      </c>
      <c r="K68" t="s">
        <v>818</v>
      </c>
    </row>
    <row r="69" spans="1:11" x14ac:dyDescent="0.25">
      <c r="A69">
        <v>68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1469</v>
      </c>
      <c r="H69" t="s">
        <v>8</v>
      </c>
      <c r="I69" t="s">
        <v>824</v>
      </c>
      <c r="J69" t="s">
        <v>9</v>
      </c>
      <c r="K69" t="s">
        <v>825</v>
      </c>
    </row>
    <row r="70" spans="1:11" x14ac:dyDescent="0.25">
      <c r="A70">
        <v>69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1469</v>
      </c>
      <c r="H70" t="s">
        <v>8</v>
      </c>
      <c r="I70" t="s">
        <v>880</v>
      </c>
      <c r="J70" t="s">
        <v>9</v>
      </c>
      <c r="K70" t="s">
        <v>881</v>
      </c>
    </row>
    <row r="71" spans="1:11" x14ac:dyDescent="0.25">
      <c r="A71">
        <v>70</v>
      </c>
      <c r="B71" t="s">
        <v>797</v>
      </c>
      <c r="C71" t="s">
        <v>798</v>
      </c>
      <c r="D71" t="s">
        <v>799</v>
      </c>
      <c r="E71" t="s">
        <v>1</v>
      </c>
      <c r="F71" t="s">
        <v>800</v>
      </c>
      <c r="G71" t="s">
        <v>1469</v>
      </c>
      <c r="H71" t="s">
        <v>8</v>
      </c>
      <c r="I71" t="s">
        <v>801</v>
      </c>
      <c r="J71" t="s">
        <v>9</v>
      </c>
      <c r="K71" t="s">
        <v>802</v>
      </c>
    </row>
    <row r="72" spans="1:11" x14ac:dyDescent="0.25">
      <c r="A72">
        <v>71</v>
      </c>
      <c r="B72" t="s">
        <v>101</v>
      </c>
      <c r="C72" t="s">
        <v>102</v>
      </c>
      <c r="D72" t="s">
        <v>103</v>
      </c>
      <c r="E72" t="s">
        <v>43</v>
      </c>
      <c r="F72" t="s">
        <v>169</v>
      </c>
      <c r="G72" t="s">
        <v>1469</v>
      </c>
      <c r="H72" t="s">
        <v>8</v>
      </c>
      <c r="I72" t="s">
        <v>170</v>
      </c>
      <c r="J72" t="s">
        <v>9</v>
      </c>
      <c r="K72" t="s">
        <v>735</v>
      </c>
    </row>
    <row r="73" spans="1:11" x14ac:dyDescent="0.25">
      <c r="A73">
        <v>72</v>
      </c>
      <c r="B73" t="s">
        <v>930</v>
      </c>
      <c r="C73" t="s">
        <v>931</v>
      </c>
      <c r="D73" t="s">
        <v>932</v>
      </c>
      <c r="E73" t="s">
        <v>933</v>
      </c>
      <c r="F73" t="s">
        <v>934</v>
      </c>
      <c r="G73" t="s">
        <v>960</v>
      </c>
      <c r="H73" t="s">
        <v>8</v>
      </c>
      <c r="I73" t="s">
        <v>935</v>
      </c>
      <c r="J73" t="s">
        <v>9</v>
      </c>
      <c r="K73" t="s">
        <v>936</v>
      </c>
    </row>
    <row r="74" spans="1:11" x14ac:dyDescent="0.25">
      <c r="A74">
        <v>73</v>
      </c>
      <c r="B74" t="s">
        <v>179</v>
      </c>
      <c r="C74" t="s">
        <v>180</v>
      </c>
      <c r="D74" t="s">
        <v>181</v>
      </c>
      <c r="E74" t="s">
        <v>43</v>
      </c>
      <c r="F74" t="s">
        <v>182</v>
      </c>
      <c r="G74" t="s">
        <v>1469</v>
      </c>
      <c r="H74" t="s">
        <v>8</v>
      </c>
      <c r="I74" t="s">
        <v>183</v>
      </c>
      <c r="J74" t="s">
        <v>9</v>
      </c>
      <c r="K74" t="s">
        <v>738</v>
      </c>
    </row>
    <row r="75" spans="1:11" x14ac:dyDescent="0.25">
      <c r="A75">
        <v>74</v>
      </c>
      <c r="B75" t="s">
        <v>467</v>
      </c>
      <c r="C75" t="s">
        <v>468</v>
      </c>
      <c r="D75" t="s">
        <v>0</v>
      </c>
      <c r="E75" t="s">
        <v>1</v>
      </c>
      <c r="F75" t="s">
        <v>477</v>
      </c>
      <c r="G75" t="s">
        <v>1019</v>
      </c>
      <c r="H75" t="s">
        <v>30</v>
      </c>
      <c r="I75" t="s">
        <v>478</v>
      </c>
      <c r="J75" t="s">
        <v>32</v>
      </c>
      <c r="K75" t="s">
        <v>740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480</v>
      </c>
      <c r="G76" t="s">
        <v>1050</v>
      </c>
      <c r="H76" t="s">
        <v>473</v>
      </c>
      <c r="I76" t="s">
        <v>481</v>
      </c>
      <c r="J76" t="s">
        <v>475</v>
      </c>
      <c r="K76" t="s">
        <v>744</v>
      </c>
    </row>
    <row r="77" spans="1:11" x14ac:dyDescent="0.25">
      <c r="A77">
        <v>76</v>
      </c>
      <c r="B77" t="s">
        <v>206</v>
      </c>
      <c r="C77" t="s">
        <v>207</v>
      </c>
      <c r="D77" t="s">
        <v>173</v>
      </c>
      <c r="E77" t="s">
        <v>43</v>
      </c>
      <c r="F77" t="s">
        <v>208</v>
      </c>
      <c r="G77" t="s">
        <v>1019</v>
      </c>
      <c r="H77" t="s">
        <v>3</v>
      </c>
      <c r="I77" t="s">
        <v>209</v>
      </c>
      <c r="J77" t="s">
        <v>53</v>
      </c>
      <c r="K77" t="s">
        <v>745</v>
      </c>
    </row>
    <row r="78" spans="1:11" x14ac:dyDescent="0.25">
      <c r="A78">
        <v>77</v>
      </c>
      <c r="B78" t="s">
        <v>224</v>
      </c>
      <c r="C78" t="s">
        <v>225</v>
      </c>
      <c r="D78" t="s">
        <v>0</v>
      </c>
      <c r="E78" t="s">
        <v>1</v>
      </c>
      <c r="F78" t="s">
        <v>226</v>
      </c>
      <c r="G78" t="s">
        <v>1019</v>
      </c>
      <c r="H78" t="s">
        <v>3</v>
      </c>
      <c r="I78" t="s">
        <v>227</v>
      </c>
      <c r="J78" t="s">
        <v>53</v>
      </c>
      <c r="K78" t="s">
        <v>748</v>
      </c>
    </row>
    <row r="79" spans="1:11" x14ac:dyDescent="0.25">
      <c r="A79">
        <v>78</v>
      </c>
      <c r="B79" t="s">
        <v>54</v>
      </c>
      <c r="C79" t="s">
        <v>55</v>
      </c>
      <c r="D79" t="s">
        <v>0</v>
      </c>
      <c r="E79" t="s">
        <v>1</v>
      </c>
      <c r="F79" t="s">
        <v>229</v>
      </c>
      <c r="G79" t="s">
        <v>1019</v>
      </c>
      <c r="H79" t="s">
        <v>3</v>
      </c>
      <c r="I79" t="s">
        <v>230</v>
      </c>
      <c r="J79" t="s">
        <v>53</v>
      </c>
      <c r="K79" t="s">
        <v>749</v>
      </c>
    </row>
    <row r="80" spans="1:11" x14ac:dyDescent="0.25">
      <c r="A80">
        <v>79</v>
      </c>
      <c r="B80" t="s">
        <v>278</v>
      </c>
      <c r="C80" t="s">
        <v>279</v>
      </c>
      <c r="D80" t="s">
        <v>66</v>
      </c>
      <c r="E80" t="s">
        <v>1</v>
      </c>
      <c r="F80" t="s">
        <v>280</v>
      </c>
      <c r="G80" t="s">
        <v>1019</v>
      </c>
      <c r="H80" t="s">
        <v>3</v>
      </c>
      <c r="I80" t="s">
        <v>281</v>
      </c>
      <c r="J80" t="s">
        <v>53</v>
      </c>
      <c r="K80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O69" sqref="O69:P69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1542</v>
      </c>
      <c r="K1" s="1" t="s">
        <v>497</v>
      </c>
    </row>
    <row r="2" spans="1:13" x14ac:dyDescent="0.25">
      <c r="A2">
        <v>1</v>
      </c>
      <c r="B2" s="235" t="s">
        <v>1543</v>
      </c>
      <c r="C2" s="235" t="s">
        <v>1544</v>
      </c>
      <c r="D2" s="235"/>
      <c r="E2" s="235"/>
      <c r="F2" s="235" t="s">
        <v>1545</v>
      </c>
      <c r="G2" s="235" t="s">
        <v>1136</v>
      </c>
      <c r="H2" s="235" t="s">
        <v>1237</v>
      </c>
      <c r="I2" s="235" t="s">
        <v>1546</v>
      </c>
      <c r="J2" s="235" t="s">
        <v>1535</v>
      </c>
      <c r="K2" s="235" t="s">
        <v>1547</v>
      </c>
      <c r="L2" s="235"/>
      <c r="M2" s="235"/>
    </row>
    <row r="3" spans="1:13" x14ac:dyDescent="0.25">
      <c r="A3">
        <v>2</v>
      </c>
      <c r="B3" s="235" t="s">
        <v>1548</v>
      </c>
      <c r="C3" s="235" t="s">
        <v>1549</v>
      </c>
      <c r="D3" s="235" t="s">
        <v>1550</v>
      </c>
      <c r="E3" s="235" t="s">
        <v>1</v>
      </c>
      <c r="F3" s="235" t="s">
        <v>1158</v>
      </c>
      <c r="G3" s="235" t="s">
        <v>1257</v>
      </c>
      <c r="H3" s="235" t="s">
        <v>1013</v>
      </c>
      <c r="I3" s="235" t="s">
        <v>1159</v>
      </c>
      <c r="J3" s="235" t="s">
        <v>960</v>
      </c>
      <c r="K3" s="235" t="s">
        <v>1551</v>
      </c>
      <c r="L3" s="235"/>
      <c r="M3" s="235"/>
    </row>
    <row r="4" spans="1:13" x14ac:dyDescent="0.25">
      <c r="A4" s="235">
        <v>3</v>
      </c>
      <c r="B4" s="235" t="s">
        <v>50</v>
      </c>
      <c r="C4" s="235" t="s">
        <v>51</v>
      </c>
      <c r="D4" s="235" t="s">
        <v>52</v>
      </c>
      <c r="E4" s="235" t="s">
        <v>43</v>
      </c>
      <c r="F4" s="235" t="s">
        <v>246</v>
      </c>
      <c r="G4" s="235" t="s">
        <v>1019</v>
      </c>
      <c r="H4" s="235" t="s">
        <v>3</v>
      </c>
      <c r="I4" s="235" t="s">
        <v>247</v>
      </c>
      <c r="J4" s="235" t="s">
        <v>125</v>
      </c>
      <c r="K4" s="235" t="s">
        <v>1540</v>
      </c>
      <c r="L4" s="235"/>
      <c r="M4" s="235"/>
    </row>
    <row r="5" spans="1:13" x14ac:dyDescent="0.25">
      <c r="A5" s="235">
        <v>4</v>
      </c>
      <c r="B5" s="235" t="s">
        <v>1491</v>
      </c>
      <c r="C5" s="235" t="s">
        <v>97</v>
      </c>
      <c r="D5" s="235" t="s">
        <v>0</v>
      </c>
      <c r="E5" s="235" t="s">
        <v>1</v>
      </c>
      <c r="F5" s="235" t="s">
        <v>1492</v>
      </c>
      <c r="G5" s="235" t="s">
        <v>960</v>
      </c>
      <c r="H5" s="235" t="s">
        <v>1013</v>
      </c>
      <c r="I5" s="235" t="s">
        <v>1493</v>
      </c>
      <c r="J5" s="235" t="s">
        <v>960</v>
      </c>
      <c r="K5" s="235" t="s">
        <v>1528</v>
      </c>
      <c r="L5" s="235"/>
      <c r="M5" s="235"/>
    </row>
    <row r="6" spans="1:13" x14ac:dyDescent="0.25">
      <c r="A6" s="235">
        <v>5</v>
      </c>
      <c r="B6" s="235" t="s">
        <v>50</v>
      </c>
      <c r="C6" s="235" t="s">
        <v>51</v>
      </c>
      <c r="D6" s="235" t="s">
        <v>52</v>
      </c>
      <c r="E6" s="235" t="s">
        <v>43</v>
      </c>
      <c r="F6" s="235" t="s">
        <v>94</v>
      </c>
      <c r="G6" s="235" t="s">
        <v>1136</v>
      </c>
      <c r="H6" s="235" t="s">
        <v>5</v>
      </c>
      <c r="I6" s="235" t="s">
        <v>95</v>
      </c>
      <c r="J6" s="235" t="s">
        <v>6</v>
      </c>
      <c r="K6" s="235" t="s">
        <v>1502</v>
      </c>
      <c r="L6" s="235"/>
      <c r="M6" s="235"/>
    </row>
    <row r="7" spans="1:13" x14ac:dyDescent="0.25">
      <c r="A7" s="235">
        <v>6</v>
      </c>
      <c r="B7" s="235" t="s">
        <v>15</v>
      </c>
      <c r="C7" s="235" t="s">
        <v>16</v>
      </c>
      <c r="D7" s="235" t="s">
        <v>17</v>
      </c>
      <c r="E7" s="235" t="s">
        <v>7</v>
      </c>
      <c r="F7" s="235" t="s">
        <v>18</v>
      </c>
      <c r="G7" s="235" t="s">
        <v>1469</v>
      </c>
      <c r="H7" s="235" t="s">
        <v>5</v>
      </c>
      <c r="I7" s="235" t="s">
        <v>19</v>
      </c>
      <c r="J7" s="235" t="s">
        <v>6</v>
      </c>
      <c r="K7" s="235" t="s">
        <v>1495</v>
      </c>
      <c r="L7" s="235"/>
      <c r="M7" s="235"/>
    </row>
    <row r="8" spans="1:13" x14ac:dyDescent="0.25">
      <c r="A8" s="235">
        <v>7</v>
      </c>
      <c r="B8" s="235" t="s">
        <v>366</v>
      </c>
      <c r="C8" s="235" t="s">
        <v>367</v>
      </c>
      <c r="D8" s="235" t="s">
        <v>368</v>
      </c>
      <c r="E8" s="235" t="s">
        <v>43</v>
      </c>
      <c r="F8" s="235" t="s">
        <v>395</v>
      </c>
      <c r="G8" s="235" t="s">
        <v>1469</v>
      </c>
      <c r="H8" s="235" t="s">
        <v>5</v>
      </c>
      <c r="I8" s="235" t="s">
        <v>396</v>
      </c>
      <c r="J8" s="235" t="s">
        <v>6</v>
      </c>
      <c r="K8" s="235" t="s">
        <v>1496</v>
      </c>
      <c r="L8" s="235"/>
      <c r="M8" s="235"/>
    </row>
    <row r="9" spans="1:13" x14ac:dyDescent="0.25">
      <c r="A9" s="235">
        <v>8</v>
      </c>
      <c r="B9" s="235" t="s">
        <v>174</v>
      </c>
      <c r="C9" s="235" t="s">
        <v>175</v>
      </c>
      <c r="D9" s="235" t="s">
        <v>0</v>
      </c>
      <c r="E9" s="235" t="s">
        <v>1</v>
      </c>
      <c r="F9" s="235" t="s">
        <v>472</v>
      </c>
      <c r="G9" s="235" t="s">
        <v>1050</v>
      </c>
      <c r="H9" s="235" t="s">
        <v>473</v>
      </c>
      <c r="I9" s="235" t="s">
        <v>474</v>
      </c>
      <c r="J9" s="235" t="s">
        <v>475</v>
      </c>
      <c r="K9" s="235" t="s">
        <v>1476</v>
      </c>
      <c r="L9" s="235"/>
      <c r="M9" s="235"/>
    </row>
    <row r="10" spans="1:13" x14ac:dyDescent="0.25">
      <c r="A10" s="235">
        <v>9</v>
      </c>
      <c r="B10" s="235" t="s">
        <v>174</v>
      </c>
      <c r="C10" s="235" t="s">
        <v>175</v>
      </c>
      <c r="D10" s="235" t="s">
        <v>0</v>
      </c>
      <c r="E10" s="235" t="s">
        <v>1</v>
      </c>
      <c r="F10" s="235" t="s">
        <v>176</v>
      </c>
      <c r="G10" s="235" t="s">
        <v>1469</v>
      </c>
      <c r="H10" s="235" t="s">
        <v>8</v>
      </c>
      <c r="I10" s="235" t="s">
        <v>177</v>
      </c>
      <c r="J10" s="235" t="s">
        <v>9</v>
      </c>
      <c r="K10" s="235" t="s">
        <v>1477</v>
      </c>
      <c r="L10" s="235"/>
      <c r="M10" s="235"/>
    </row>
    <row r="11" spans="1:13" x14ac:dyDescent="0.25">
      <c r="A11" s="235">
        <v>10</v>
      </c>
      <c r="B11" s="235" t="s">
        <v>174</v>
      </c>
      <c r="C11" s="235" t="s">
        <v>175</v>
      </c>
      <c r="D11" s="235" t="s">
        <v>0</v>
      </c>
      <c r="E11" s="235" t="s">
        <v>1</v>
      </c>
      <c r="F11" s="235" t="s">
        <v>1232</v>
      </c>
      <c r="G11" s="235" t="s">
        <v>1469</v>
      </c>
      <c r="H11" s="235" t="s">
        <v>1013</v>
      </c>
      <c r="I11" s="235" t="s">
        <v>1234</v>
      </c>
      <c r="J11" s="235" t="s">
        <v>960</v>
      </c>
      <c r="K11" s="235" t="s">
        <v>1478</v>
      </c>
      <c r="L11" s="235"/>
      <c r="M11" s="235"/>
    </row>
    <row r="12" spans="1:13" x14ac:dyDescent="0.25">
      <c r="A12" s="235">
        <v>11</v>
      </c>
      <c r="B12" s="235" t="s">
        <v>268</v>
      </c>
      <c r="C12" s="235" t="s">
        <v>269</v>
      </c>
      <c r="D12" s="235" t="s">
        <v>66</v>
      </c>
      <c r="E12" s="235" t="s">
        <v>1</v>
      </c>
      <c r="F12" s="235" t="s">
        <v>270</v>
      </c>
      <c r="G12" s="235" t="s">
        <v>1019</v>
      </c>
      <c r="H12" s="235" t="s">
        <v>3</v>
      </c>
      <c r="I12" s="235" t="s">
        <v>271</v>
      </c>
      <c r="J12" s="235" t="s">
        <v>53</v>
      </c>
      <c r="K12" s="235" t="s">
        <v>1466</v>
      </c>
      <c r="L12" s="235"/>
      <c r="M12" s="235"/>
    </row>
    <row r="13" spans="1:13" x14ac:dyDescent="0.25">
      <c r="A13" s="235">
        <v>12</v>
      </c>
      <c r="B13" s="235" t="s">
        <v>803</v>
      </c>
      <c r="C13" s="235" t="s">
        <v>804</v>
      </c>
      <c r="D13" s="235" t="s">
        <v>17</v>
      </c>
      <c r="E13" s="235" t="s">
        <v>7</v>
      </c>
      <c r="F13" s="235" t="s">
        <v>1121</v>
      </c>
      <c r="G13" s="235" t="s">
        <v>1469</v>
      </c>
      <c r="H13" s="235" t="s">
        <v>1013</v>
      </c>
      <c r="I13" s="235" t="s">
        <v>1122</v>
      </c>
      <c r="J13" s="235" t="s">
        <v>960</v>
      </c>
      <c r="K13" s="235" t="s">
        <v>1465</v>
      </c>
      <c r="L13" s="235"/>
      <c r="M13" s="235"/>
    </row>
    <row r="14" spans="1:13" x14ac:dyDescent="0.25">
      <c r="A14" s="235">
        <v>13</v>
      </c>
      <c r="B14" s="235" t="s">
        <v>1458</v>
      </c>
      <c r="C14" s="235" t="s">
        <v>1459</v>
      </c>
      <c r="D14" s="235" t="s">
        <v>42</v>
      </c>
      <c r="E14" s="235" t="s">
        <v>43</v>
      </c>
      <c r="F14" s="235" t="s">
        <v>1460</v>
      </c>
      <c r="G14" s="235" t="s">
        <v>1469</v>
      </c>
      <c r="H14" s="235" t="s">
        <v>1013</v>
      </c>
      <c r="I14" s="235" t="s">
        <v>1461</v>
      </c>
      <c r="J14" s="235" t="s">
        <v>960</v>
      </c>
      <c r="K14" s="235" t="s">
        <v>1462</v>
      </c>
      <c r="L14" s="235"/>
      <c r="M14" s="235"/>
    </row>
    <row r="15" spans="1:13" x14ac:dyDescent="0.25">
      <c r="A15" s="235">
        <v>14</v>
      </c>
      <c r="B15" s="235" t="s">
        <v>366</v>
      </c>
      <c r="C15" s="235" t="s">
        <v>367</v>
      </c>
      <c r="D15" s="235" t="s">
        <v>368</v>
      </c>
      <c r="E15" s="235" t="s">
        <v>43</v>
      </c>
      <c r="F15" s="235" t="s">
        <v>369</v>
      </c>
      <c r="G15" s="235" t="s">
        <v>1019</v>
      </c>
      <c r="H15" s="235" t="s">
        <v>294</v>
      </c>
      <c r="I15" s="235" t="s">
        <v>370</v>
      </c>
      <c r="J15" s="235" t="s">
        <v>289</v>
      </c>
      <c r="K15" s="235" t="s">
        <v>1240</v>
      </c>
      <c r="L15" s="235"/>
      <c r="M15" s="235"/>
    </row>
    <row r="16" spans="1:13" x14ac:dyDescent="0.25">
      <c r="A16" s="235">
        <v>15</v>
      </c>
      <c r="B16" s="235" t="s">
        <v>366</v>
      </c>
      <c r="C16" s="235" t="s">
        <v>367</v>
      </c>
      <c r="D16" s="235" t="s">
        <v>368</v>
      </c>
      <c r="E16" s="235" t="s">
        <v>43</v>
      </c>
      <c r="F16" s="235" t="s">
        <v>1100</v>
      </c>
      <c r="G16" s="235" t="s">
        <v>1469</v>
      </c>
      <c r="H16" s="235" t="s">
        <v>1013</v>
      </c>
      <c r="I16" s="235" t="s">
        <v>1101</v>
      </c>
      <c r="J16" s="235" t="s">
        <v>960</v>
      </c>
      <c r="K16" s="235" t="s">
        <v>1258</v>
      </c>
      <c r="L16" s="235"/>
      <c r="M16" s="235"/>
    </row>
    <row r="17" spans="1:13" x14ac:dyDescent="0.25">
      <c r="A17" s="235">
        <v>16</v>
      </c>
      <c r="B17" s="235" t="s">
        <v>1215</v>
      </c>
      <c r="C17" s="235" t="s">
        <v>1216</v>
      </c>
      <c r="D17" s="235" t="s">
        <v>0</v>
      </c>
      <c r="E17" s="235" t="s">
        <v>1</v>
      </c>
      <c r="F17" s="235" t="s">
        <v>1218</v>
      </c>
      <c r="G17" s="235" t="s">
        <v>1469</v>
      </c>
      <c r="H17" s="235" t="s">
        <v>1013</v>
      </c>
      <c r="I17" s="235" t="s">
        <v>1219</v>
      </c>
      <c r="J17" s="235" t="s">
        <v>960</v>
      </c>
      <c r="K17" s="235" t="s">
        <v>1242</v>
      </c>
      <c r="L17" s="235"/>
      <c r="M17" s="235"/>
    </row>
    <row r="18" spans="1:13" x14ac:dyDescent="0.25">
      <c r="A18" s="235">
        <v>17</v>
      </c>
      <c r="B18" s="235" t="s">
        <v>1194</v>
      </c>
      <c r="C18" s="235" t="s">
        <v>1195</v>
      </c>
      <c r="D18" s="235" t="s">
        <v>1196</v>
      </c>
      <c r="E18" s="235" t="s">
        <v>28</v>
      </c>
      <c r="F18" s="235" t="s">
        <v>1197</v>
      </c>
      <c r="G18" s="235" t="s">
        <v>1469</v>
      </c>
      <c r="H18" s="235" t="s">
        <v>1013</v>
      </c>
      <c r="I18" s="235" t="s">
        <v>1198</v>
      </c>
      <c r="J18" s="235" t="s">
        <v>960</v>
      </c>
      <c r="K18" s="235" t="s">
        <v>1214</v>
      </c>
      <c r="L18" s="235"/>
      <c r="M18" s="235"/>
    </row>
    <row r="19" spans="1:13" x14ac:dyDescent="0.25">
      <c r="A19" s="235">
        <v>18</v>
      </c>
      <c r="B19" s="235" t="s">
        <v>117</v>
      </c>
      <c r="C19" s="235" t="s">
        <v>1210</v>
      </c>
      <c r="D19" s="235" t="s">
        <v>648</v>
      </c>
      <c r="E19" s="235" t="s">
        <v>1</v>
      </c>
      <c r="F19" s="235" t="s">
        <v>1211</v>
      </c>
      <c r="G19" s="235" t="s">
        <v>1019</v>
      </c>
      <c r="H19" s="235" t="s">
        <v>3</v>
      </c>
      <c r="I19" s="235" t="s">
        <v>1212</v>
      </c>
      <c r="J19" s="235" t="s">
        <v>53</v>
      </c>
      <c r="K19" s="235" t="s">
        <v>1213</v>
      </c>
      <c r="L19" s="235"/>
      <c r="M19" s="235"/>
    </row>
    <row r="20" spans="1:13" x14ac:dyDescent="0.25">
      <c r="A20" s="235">
        <v>19</v>
      </c>
      <c r="B20" s="235" t="s">
        <v>116</v>
      </c>
      <c r="C20" s="235" t="s">
        <v>117</v>
      </c>
      <c r="D20" s="235" t="s">
        <v>648</v>
      </c>
      <c r="E20" s="235" t="s">
        <v>1</v>
      </c>
      <c r="F20" s="235" t="s">
        <v>118</v>
      </c>
      <c r="G20" s="235" t="s">
        <v>1019</v>
      </c>
      <c r="H20" s="235" t="s">
        <v>3</v>
      </c>
      <c r="I20" s="235" t="s">
        <v>119</v>
      </c>
      <c r="J20" s="235" t="s">
        <v>53</v>
      </c>
      <c r="K20" s="235" t="s">
        <v>1167</v>
      </c>
      <c r="L20" s="235"/>
      <c r="M20" s="235"/>
    </row>
    <row r="21" spans="1:13" x14ac:dyDescent="0.25">
      <c r="A21" s="235">
        <v>20</v>
      </c>
      <c r="B21" s="235" t="s">
        <v>196</v>
      </c>
      <c r="C21" s="235" t="s">
        <v>104</v>
      </c>
      <c r="D21" s="235" t="s">
        <v>197</v>
      </c>
      <c r="E21" s="235" t="s">
        <v>198</v>
      </c>
      <c r="F21" s="235" t="s">
        <v>1168</v>
      </c>
      <c r="G21" s="235" t="s">
        <v>1469</v>
      </c>
      <c r="H21" s="235" t="s">
        <v>1013</v>
      </c>
      <c r="I21" s="235" t="s">
        <v>1169</v>
      </c>
      <c r="J21" s="235" t="s">
        <v>960</v>
      </c>
      <c r="K21" s="235" t="s">
        <v>1170</v>
      </c>
      <c r="L21" s="235"/>
      <c r="M21" s="235"/>
    </row>
    <row r="22" spans="1:13" x14ac:dyDescent="0.25">
      <c r="A22" s="235">
        <v>21</v>
      </c>
      <c r="B22" s="235" t="s">
        <v>1176</v>
      </c>
      <c r="C22" s="235" t="s">
        <v>1177</v>
      </c>
      <c r="D22" s="235" t="s">
        <v>173</v>
      </c>
      <c r="E22" s="235" t="s">
        <v>43</v>
      </c>
      <c r="F22" s="235" t="s">
        <v>1178</v>
      </c>
      <c r="G22" s="235" t="s">
        <v>1469</v>
      </c>
      <c r="H22" s="235" t="s">
        <v>1013</v>
      </c>
      <c r="I22" s="235" t="s">
        <v>1179</v>
      </c>
      <c r="J22" s="235" t="s">
        <v>960</v>
      </c>
      <c r="K22" s="235" t="s">
        <v>1180</v>
      </c>
      <c r="L22" s="235"/>
      <c r="M22" s="235"/>
    </row>
    <row r="23" spans="1:13" x14ac:dyDescent="0.25">
      <c r="A23" s="235">
        <v>22</v>
      </c>
      <c r="B23" s="235" t="s">
        <v>1187</v>
      </c>
      <c r="C23" s="235" t="s">
        <v>1188</v>
      </c>
      <c r="D23" s="235" t="s">
        <v>1189</v>
      </c>
      <c r="E23" s="235" t="s">
        <v>43</v>
      </c>
      <c r="F23" s="235" t="s">
        <v>1190</v>
      </c>
      <c r="G23" s="235" t="s">
        <v>1469</v>
      </c>
      <c r="H23" s="235" t="s">
        <v>1013</v>
      </c>
      <c r="I23" s="235" t="s">
        <v>1191</v>
      </c>
      <c r="J23" s="235" t="s">
        <v>960</v>
      </c>
      <c r="K23" s="235" t="s">
        <v>1192</v>
      </c>
      <c r="L23" s="235"/>
      <c r="M23" s="235"/>
    </row>
    <row r="24" spans="1:13" x14ac:dyDescent="0.25">
      <c r="A24" s="235">
        <v>23</v>
      </c>
      <c r="B24" s="235" t="s">
        <v>262</v>
      </c>
      <c r="C24" s="235" t="s">
        <v>1141</v>
      </c>
      <c r="D24" s="235" t="s">
        <v>1142</v>
      </c>
      <c r="E24" s="235" t="s">
        <v>1</v>
      </c>
      <c r="F24" s="235" t="s">
        <v>1143</v>
      </c>
      <c r="G24" s="235" t="s">
        <v>1469</v>
      </c>
      <c r="H24" s="235" t="s">
        <v>1013</v>
      </c>
      <c r="I24" s="235" t="s">
        <v>1144</v>
      </c>
      <c r="J24" s="235" t="s">
        <v>960</v>
      </c>
      <c r="K24" s="235" t="s">
        <v>1145</v>
      </c>
      <c r="L24" s="235"/>
      <c r="M24" s="235"/>
    </row>
    <row r="25" spans="1:13" x14ac:dyDescent="0.25">
      <c r="A25" s="235">
        <v>24</v>
      </c>
      <c r="B25" s="235" t="s">
        <v>1146</v>
      </c>
      <c r="C25" s="235" t="s">
        <v>1147</v>
      </c>
      <c r="D25" s="235" t="s">
        <v>1142</v>
      </c>
      <c r="E25" s="235" t="s">
        <v>1</v>
      </c>
      <c r="F25" s="235" t="s">
        <v>1148</v>
      </c>
      <c r="G25" s="235" t="s">
        <v>1469</v>
      </c>
      <c r="H25" s="235" t="s">
        <v>1013</v>
      </c>
      <c r="I25" s="235" t="s">
        <v>1149</v>
      </c>
      <c r="J25" s="235" t="s">
        <v>960</v>
      </c>
      <c r="K25" s="235" t="s">
        <v>1150</v>
      </c>
      <c r="L25" s="235"/>
      <c r="M25" s="235"/>
    </row>
    <row r="26" spans="1:13" x14ac:dyDescent="0.25">
      <c r="A26" s="235">
        <v>25</v>
      </c>
      <c r="B26" s="235" t="s">
        <v>50</v>
      </c>
      <c r="C26" s="235" t="s">
        <v>51</v>
      </c>
      <c r="D26" s="235" t="s">
        <v>52</v>
      </c>
      <c r="E26" s="235" t="s">
        <v>43</v>
      </c>
      <c r="F26" s="235" t="s">
        <v>1085</v>
      </c>
      <c r="G26" s="235" t="s">
        <v>1469</v>
      </c>
      <c r="H26" s="235" t="s">
        <v>1013</v>
      </c>
      <c r="I26" s="235" t="s">
        <v>1086</v>
      </c>
      <c r="J26" s="235" t="s">
        <v>960</v>
      </c>
      <c r="K26" s="235" t="s">
        <v>1087</v>
      </c>
      <c r="L26" s="235"/>
      <c r="M26" s="235"/>
    </row>
    <row r="27" spans="1:13" x14ac:dyDescent="0.25">
      <c r="A27" s="235">
        <v>26</v>
      </c>
      <c r="B27" s="235" t="s">
        <v>196</v>
      </c>
      <c r="C27" s="235" t="s">
        <v>104</v>
      </c>
      <c r="D27" s="235" t="s">
        <v>197</v>
      </c>
      <c r="E27" s="235" t="s">
        <v>198</v>
      </c>
      <c r="F27" s="235" t="s">
        <v>1107</v>
      </c>
      <c r="G27" s="235" t="s">
        <v>1469</v>
      </c>
      <c r="H27" s="235" t="s">
        <v>1013</v>
      </c>
      <c r="I27" s="235" t="s">
        <v>1108</v>
      </c>
      <c r="J27" s="235" t="s">
        <v>960</v>
      </c>
      <c r="K27" s="235" t="s">
        <v>1109</v>
      </c>
      <c r="L27" s="235"/>
      <c r="M27" s="235"/>
    </row>
    <row r="28" spans="1:13" x14ac:dyDescent="0.25">
      <c r="A28" s="235">
        <v>27</v>
      </c>
      <c r="B28" s="235" t="s">
        <v>1110</v>
      </c>
      <c r="C28" s="235" t="s">
        <v>408</v>
      </c>
      <c r="D28" s="235" t="s">
        <v>1111</v>
      </c>
      <c r="E28" s="235" t="s">
        <v>912</v>
      </c>
      <c r="F28" s="235" t="s">
        <v>1112</v>
      </c>
      <c r="G28" s="235" t="s">
        <v>1469</v>
      </c>
      <c r="H28" s="235" t="s">
        <v>1013</v>
      </c>
      <c r="I28" s="235" t="s">
        <v>1113</v>
      </c>
      <c r="J28" s="235" t="s">
        <v>960</v>
      </c>
      <c r="K28" s="235" t="s">
        <v>1114</v>
      </c>
      <c r="L28" s="235"/>
      <c r="M28" s="235"/>
    </row>
    <row r="29" spans="1:13" x14ac:dyDescent="0.25">
      <c r="A29" s="235">
        <v>28</v>
      </c>
      <c r="B29" s="235" t="s">
        <v>1072</v>
      </c>
      <c r="C29" s="235" t="s">
        <v>1073</v>
      </c>
      <c r="D29" s="235" t="s">
        <v>122</v>
      </c>
      <c r="E29" s="235" t="s">
        <v>43</v>
      </c>
      <c r="F29" s="235" t="s">
        <v>221</v>
      </c>
      <c r="G29" s="235" t="s">
        <v>1131</v>
      </c>
      <c r="H29" s="235" t="s">
        <v>3</v>
      </c>
      <c r="I29" s="235" t="s">
        <v>222</v>
      </c>
      <c r="J29" s="235" t="s">
        <v>53</v>
      </c>
      <c r="K29" s="235" t="s">
        <v>1074</v>
      </c>
      <c r="L29" s="235"/>
      <c r="M29" s="235"/>
    </row>
    <row r="30" spans="1:13" x14ac:dyDescent="0.25">
      <c r="A30" s="235">
        <v>29</v>
      </c>
      <c r="B30" s="235" t="s">
        <v>190</v>
      </c>
      <c r="C30" s="235" t="s">
        <v>191</v>
      </c>
      <c r="D30" s="235" t="s">
        <v>192</v>
      </c>
      <c r="E30" s="235" t="s">
        <v>28</v>
      </c>
      <c r="F30" s="235" t="s">
        <v>193</v>
      </c>
      <c r="G30" s="235" t="s">
        <v>1019</v>
      </c>
      <c r="H30" s="235" t="s">
        <v>30</v>
      </c>
      <c r="I30" s="235" t="s">
        <v>194</v>
      </c>
      <c r="J30" s="235" t="s">
        <v>32</v>
      </c>
      <c r="K30" s="235" t="s">
        <v>1081</v>
      </c>
      <c r="L30" s="235"/>
      <c r="M30" s="235"/>
    </row>
    <row r="31" spans="1:13" x14ac:dyDescent="0.25">
      <c r="A31" s="235">
        <v>30</v>
      </c>
      <c r="B31" s="235" t="s">
        <v>71</v>
      </c>
      <c r="C31" s="235" t="s">
        <v>72</v>
      </c>
      <c r="D31" s="235" t="s">
        <v>73</v>
      </c>
      <c r="E31" s="235" t="s">
        <v>28</v>
      </c>
      <c r="F31" s="235" t="s">
        <v>74</v>
      </c>
      <c r="G31" s="235" t="s">
        <v>1019</v>
      </c>
      <c r="H31" s="235" t="s">
        <v>30</v>
      </c>
      <c r="I31" s="235" t="s">
        <v>75</v>
      </c>
      <c r="J31" s="235" t="s">
        <v>32</v>
      </c>
      <c r="K31" s="235" t="s">
        <v>1058</v>
      </c>
      <c r="L31" s="235"/>
      <c r="M31" s="235"/>
    </row>
    <row r="32" spans="1:13" x14ac:dyDescent="0.25">
      <c r="A32" s="235">
        <v>31</v>
      </c>
      <c r="B32" s="235" t="s">
        <v>273</v>
      </c>
      <c r="C32" s="235" t="s">
        <v>274</v>
      </c>
      <c r="D32" s="235" t="s">
        <v>0</v>
      </c>
      <c r="E32" s="235" t="s">
        <v>1</v>
      </c>
      <c r="F32" s="235" t="s">
        <v>275</v>
      </c>
      <c r="G32" s="235" t="s">
        <v>1019</v>
      </c>
      <c r="H32" s="235" t="s">
        <v>3</v>
      </c>
      <c r="I32" s="235" t="s">
        <v>276</v>
      </c>
      <c r="J32" s="235" t="s">
        <v>53</v>
      </c>
      <c r="K32" s="235" t="s">
        <v>1069</v>
      </c>
      <c r="L32" s="235"/>
      <c r="M32" s="235"/>
    </row>
    <row r="33" spans="1:13" x14ac:dyDescent="0.25">
      <c r="A33" s="235">
        <v>32</v>
      </c>
      <c r="B33" s="235" t="s">
        <v>766</v>
      </c>
      <c r="C33" s="235" t="s">
        <v>767</v>
      </c>
      <c r="D33" s="235" t="s">
        <v>577</v>
      </c>
      <c r="E33" s="235" t="s">
        <v>7</v>
      </c>
      <c r="F33" s="235" t="s">
        <v>1040</v>
      </c>
      <c r="G33" s="235" t="s">
        <v>1050</v>
      </c>
      <c r="H33" s="235" t="s">
        <v>781</v>
      </c>
      <c r="I33" s="235" t="s">
        <v>1042</v>
      </c>
      <c r="J33" s="235" t="s">
        <v>1043</v>
      </c>
      <c r="K33" s="235" t="s">
        <v>1044</v>
      </c>
      <c r="L33" s="235"/>
      <c r="M33" s="235"/>
    </row>
    <row r="34" spans="1:13" x14ac:dyDescent="0.25">
      <c r="A34" s="235">
        <v>33</v>
      </c>
      <c r="B34" s="235" t="s">
        <v>145</v>
      </c>
      <c r="C34" s="235" t="s">
        <v>97</v>
      </c>
      <c r="D34" s="235" t="s">
        <v>1046</v>
      </c>
      <c r="E34" s="235" t="s">
        <v>1</v>
      </c>
      <c r="F34" s="235" t="s">
        <v>147</v>
      </c>
      <c r="G34" s="235" t="s">
        <v>1019</v>
      </c>
      <c r="H34" s="235" t="s">
        <v>3</v>
      </c>
      <c r="I34" s="235" t="s">
        <v>148</v>
      </c>
      <c r="J34" s="235" t="s">
        <v>53</v>
      </c>
      <c r="K34" s="235" t="s">
        <v>1047</v>
      </c>
      <c r="L34" s="235"/>
      <c r="M34" s="235"/>
    </row>
    <row r="35" spans="1:13" x14ac:dyDescent="0.25">
      <c r="A35" s="235">
        <v>34</v>
      </c>
      <c r="B35" s="235" t="s">
        <v>803</v>
      </c>
      <c r="C35" s="235" t="s">
        <v>804</v>
      </c>
      <c r="D35" s="235" t="s">
        <v>17</v>
      </c>
      <c r="E35" s="235" t="s">
        <v>7</v>
      </c>
      <c r="F35" s="235" t="s">
        <v>805</v>
      </c>
      <c r="G35" s="235" t="s">
        <v>1469</v>
      </c>
      <c r="H35" s="235" t="s">
        <v>5</v>
      </c>
      <c r="I35" s="235" t="s">
        <v>806</v>
      </c>
      <c r="J35" s="235" t="s">
        <v>6</v>
      </c>
      <c r="K35" s="235" t="s">
        <v>996</v>
      </c>
      <c r="L35" s="235"/>
      <c r="M35" s="235"/>
    </row>
    <row r="36" spans="1:13" x14ac:dyDescent="0.25">
      <c r="A36" s="235">
        <v>35</v>
      </c>
      <c r="B36" s="235" t="s">
        <v>982</v>
      </c>
      <c r="C36" s="235" t="s">
        <v>292</v>
      </c>
      <c r="D36" s="235" t="s">
        <v>462</v>
      </c>
      <c r="E36" s="235" t="s">
        <v>1</v>
      </c>
      <c r="F36" s="235" t="s">
        <v>422</v>
      </c>
      <c r="G36" s="235" t="s">
        <v>1019</v>
      </c>
      <c r="H36" s="235" t="s">
        <v>3</v>
      </c>
      <c r="I36" s="235" t="s">
        <v>423</v>
      </c>
      <c r="J36" s="235" t="s">
        <v>2</v>
      </c>
      <c r="K36" s="235" t="s">
        <v>983</v>
      </c>
      <c r="L36" s="235"/>
      <c r="M36" s="235"/>
    </row>
    <row r="37" spans="1:13" x14ac:dyDescent="0.25">
      <c r="A37" s="235">
        <v>36</v>
      </c>
      <c r="B37" s="235" t="s">
        <v>64</v>
      </c>
      <c r="C37" s="235" t="s">
        <v>65</v>
      </c>
      <c r="D37" s="235" t="s">
        <v>66</v>
      </c>
      <c r="E37" s="235" t="s">
        <v>1</v>
      </c>
      <c r="F37" s="235" t="s">
        <v>67</v>
      </c>
      <c r="G37" s="235" t="s">
        <v>1019</v>
      </c>
      <c r="H37" s="235" t="s">
        <v>30</v>
      </c>
      <c r="I37" s="235" t="s">
        <v>68</v>
      </c>
      <c r="J37" s="235" t="s">
        <v>32</v>
      </c>
      <c r="K37" s="235" t="s">
        <v>959</v>
      </c>
      <c r="L37" s="235"/>
      <c r="M37" s="235"/>
    </row>
    <row r="38" spans="1:13" x14ac:dyDescent="0.25">
      <c r="A38" s="235">
        <v>37</v>
      </c>
      <c r="B38" s="235" t="s">
        <v>242</v>
      </c>
      <c r="C38" s="235" t="s">
        <v>243</v>
      </c>
      <c r="D38" s="235" t="s">
        <v>957</v>
      </c>
      <c r="E38" s="235" t="s">
        <v>43</v>
      </c>
      <c r="F38" s="235" t="s">
        <v>244</v>
      </c>
      <c r="G38" s="235" t="s">
        <v>1019</v>
      </c>
      <c r="H38" s="235" t="s">
        <v>3</v>
      </c>
      <c r="I38" s="235" t="s">
        <v>245</v>
      </c>
      <c r="J38" s="235" t="s">
        <v>125</v>
      </c>
      <c r="K38" s="235" t="s">
        <v>958</v>
      </c>
      <c r="L38" s="235"/>
      <c r="M38" s="235"/>
    </row>
    <row r="39" spans="1:13" x14ac:dyDescent="0.25">
      <c r="A39" s="235">
        <v>38</v>
      </c>
      <c r="B39" s="235" t="s">
        <v>322</v>
      </c>
      <c r="C39" s="235" t="s">
        <v>323</v>
      </c>
      <c r="D39" s="235" t="s">
        <v>66</v>
      </c>
      <c r="E39" s="235" t="s">
        <v>1</v>
      </c>
      <c r="F39" s="235" t="s">
        <v>324</v>
      </c>
      <c r="G39" s="235" t="s">
        <v>1019</v>
      </c>
      <c r="H39" s="235" t="s">
        <v>287</v>
      </c>
      <c r="I39" s="235" t="s">
        <v>325</v>
      </c>
      <c r="J39" s="235" t="s">
        <v>289</v>
      </c>
      <c r="K39" s="235" t="s">
        <v>956</v>
      </c>
      <c r="L39" s="235"/>
      <c r="M39" s="235"/>
    </row>
    <row r="40" spans="1:13" x14ac:dyDescent="0.25">
      <c r="A40" s="235">
        <v>39</v>
      </c>
      <c r="B40" s="235" t="s">
        <v>49</v>
      </c>
      <c r="C40" s="235" t="s">
        <v>97</v>
      </c>
      <c r="D40" s="235" t="s">
        <v>66</v>
      </c>
      <c r="E40" s="235" t="s">
        <v>1</v>
      </c>
      <c r="F40" s="235" t="s">
        <v>391</v>
      </c>
      <c r="G40" s="235" t="s">
        <v>1019</v>
      </c>
      <c r="H40" s="235" t="s">
        <v>294</v>
      </c>
      <c r="I40" s="235" t="s">
        <v>392</v>
      </c>
      <c r="J40" s="235" t="s">
        <v>289</v>
      </c>
      <c r="K40" s="235" t="s">
        <v>921</v>
      </c>
      <c r="L40" s="235"/>
      <c r="M40" s="235"/>
    </row>
    <row r="41" spans="1:13" x14ac:dyDescent="0.25">
      <c r="A41" s="235">
        <v>40</v>
      </c>
      <c r="B41" s="235" t="s">
        <v>361</v>
      </c>
      <c r="C41" s="235" t="s">
        <v>362</v>
      </c>
      <c r="D41" s="235" t="s">
        <v>0</v>
      </c>
      <c r="E41" s="235" t="s">
        <v>1</v>
      </c>
      <c r="F41" s="235" t="s">
        <v>886</v>
      </c>
      <c r="G41" s="235" t="s">
        <v>1019</v>
      </c>
      <c r="H41" s="235" t="s">
        <v>3</v>
      </c>
      <c r="I41" s="235" t="s">
        <v>861</v>
      </c>
      <c r="J41" s="235" t="s">
        <v>516</v>
      </c>
      <c r="K41" s="235" t="s">
        <v>896</v>
      </c>
      <c r="L41" s="235"/>
      <c r="M41" s="235"/>
    </row>
    <row r="42" spans="1:13" x14ac:dyDescent="0.25">
      <c r="A42" s="235">
        <v>41</v>
      </c>
      <c r="B42" s="235" t="s">
        <v>845</v>
      </c>
      <c r="C42" s="235" t="s">
        <v>846</v>
      </c>
      <c r="D42" s="235" t="s">
        <v>27</v>
      </c>
      <c r="E42" s="235" t="s">
        <v>28</v>
      </c>
      <c r="F42" s="235" t="s">
        <v>847</v>
      </c>
      <c r="G42" s="235" t="s">
        <v>1019</v>
      </c>
      <c r="H42" s="235" t="s">
        <v>294</v>
      </c>
      <c r="I42" s="235" t="s">
        <v>848</v>
      </c>
      <c r="J42" s="235" t="s">
        <v>289</v>
      </c>
      <c r="K42" s="235" t="s">
        <v>849</v>
      </c>
      <c r="L42" s="235"/>
      <c r="M42" s="235"/>
    </row>
    <row r="43" spans="1:13" x14ac:dyDescent="0.25">
      <c r="A43" s="235">
        <v>42</v>
      </c>
      <c r="B43" s="235" t="s">
        <v>766</v>
      </c>
      <c r="C43" s="235" t="s">
        <v>767</v>
      </c>
      <c r="D43" s="235" t="s">
        <v>577</v>
      </c>
      <c r="E43" s="235" t="s">
        <v>7</v>
      </c>
      <c r="F43" s="235" t="s">
        <v>768</v>
      </c>
      <c r="G43" s="235" t="s">
        <v>1469</v>
      </c>
      <c r="H43" s="235" t="s">
        <v>8</v>
      </c>
      <c r="I43" s="235" t="s">
        <v>769</v>
      </c>
      <c r="J43" s="235" t="s">
        <v>9</v>
      </c>
      <c r="K43" s="235" t="s">
        <v>770</v>
      </c>
      <c r="L43" s="235"/>
      <c r="M43" s="235"/>
    </row>
    <row r="44" spans="1:13" x14ac:dyDescent="0.25">
      <c r="A44" s="235">
        <v>43</v>
      </c>
      <c r="B44" s="235" t="s">
        <v>530</v>
      </c>
      <c r="C44" s="235" t="s">
        <v>531</v>
      </c>
      <c r="D44" s="235" t="s">
        <v>36</v>
      </c>
      <c r="E44" s="235" t="s">
        <v>1</v>
      </c>
      <c r="F44" s="235" t="s">
        <v>532</v>
      </c>
      <c r="G44" s="235" t="s">
        <v>1019</v>
      </c>
      <c r="H44" s="235" t="s">
        <v>294</v>
      </c>
      <c r="I44" s="235" t="s">
        <v>533</v>
      </c>
      <c r="J44" s="235" t="s">
        <v>516</v>
      </c>
      <c r="K44" s="235" t="s">
        <v>764</v>
      </c>
      <c r="L44" s="235"/>
      <c r="M44" s="235"/>
    </row>
    <row r="45" spans="1:13" x14ac:dyDescent="0.25">
      <c r="A45" s="235">
        <v>44</v>
      </c>
      <c r="B45" s="235" t="s">
        <v>651</v>
      </c>
      <c r="C45" s="235" t="s">
        <v>652</v>
      </c>
      <c r="D45" s="235" t="s">
        <v>653</v>
      </c>
      <c r="E45" s="235" t="s">
        <v>1</v>
      </c>
      <c r="F45" s="235" t="s">
        <v>654</v>
      </c>
      <c r="G45" s="235" t="s">
        <v>1019</v>
      </c>
      <c r="H45" s="235" t="s">
        <v>294</v>
      </c>
      <c r="I45" s="235" t="s">
        <v>655</v>
      </c>
      <c r="J45" s="235" t="s">
        <v>289</v>
      </c>
      <c r="K45" s="235" t="s">
        <v>656</v>
      </c>
      <c r="L45" s="235"/>
      <c r="M45" s="235"/>
    </row>
    <row r="46" spans="1:13" x14ac:dyDescent="0.25">
      <c r="A46" s="235">
        <v>45</v>
      </c>
      <c r="B46" s="235" t="s">
        <v>425</v>
      </c>
      <c r="C46" s="235" t="s">
        <v>426</v>
      </c>
      <c r="D46" s="235" t="s">
        <v>427</v>
      </c>
      <c r="E46" s="235" t="s">
        <v>28</v>
      </c>
      <c r="F46" s="235" t="s">
        <v>428</v>
      </c>
      <c r="G46" s="235" t="s">
        <v>1019</v>
      </c>
      <c r="H46" s="235" t="s">
        <v>287</v>
      </c>
      <c r="I46" s="235" t="s">
        <v>429</v>
      </c>
      <c r="J46" s="235" t="s">
        <v>289</v>
      </c>
      <c r="K46" s="235" t="s">
        <v>659</v>
      </c>
      <c r="L46" s="235"/>
      <c r="M46" s="235"/>
    </row>
    <row r="47" spans="1:13" x14ac:dyDescent="0.25">
      <c r="A47" s="235">
        <v>46</v>
      </c>
      <c r="B47" s="235" t="s">
        <v>608</v>
      </c>
      <c r="C47" s="235" t="s">
        <v>378</v>
      </c>
      <c r="D47" s="235" t="s">
        <v>27</v>
      </c>
      <c r="E47" s="235" t="s">
        <v>28</v>
      </c>
      <c r="F47" s="235" t="s">
        <v>609</v>
      </c>
      <c r="G47" s="235" t="s">
        <v>1019</v>
      </c>
      <c r="H47" s="235" t="s">
        <v>294</v>
      </c>
      <c r="I47" s="235" t="s">
        <v>610</v>
      </c>
      <c r="J47" s="235" t="s">
        <v>289</v>
      </c>
      <c r="K47" s="235" t="s">
        <v>663</v>
      </c>
      <c r="L47" s="235"/>
      <c r="M47" s="235"/>
    </row>
    <row r="48" spans="1:13" x14ac:dyDescent="0.25">
      <c r="A48" s="235">
        <v>47</v>
      </c>
      <c r="B48" s="235" t="s">
        <v>1467</v>
      </c>
      <c r="C48" s="235" t="s">
        <v>378</v>
      </c>
      <c r="D48" s="235"/>
      <c r="E48" s="235"/>
      <c r="F48" s="235" t="s">
        <v>572</v>
      </c>
      <c r="G48" s="235" t="s">
        <v>1019</v>
      </c>
      <c r="H48" s="235" t="s">
        <v>287</v>
      </c>
      <c r="I48" s="235" t="s">
        <v>573</v>
      </c>
      <c r="J48" s="235" t="s">
        <v>289</v>
      </c>
      <c r="K48" s="235" t="s">
        <v>665</v>
      </c>
      <c r="L48" s="235"/>
      <c r="M48" s="235"/>
    </row>
    <row r="49" spans="1:13" x14ac:dyDescent="0.25">
      <c r="A49" s="235">
        <v>48</v>
      </c>
      <c r="B49" s="235" t="s">
        <v>590</v>
      </c>
      <c r="C49" s="235" t="s">
        <v>591</v>
      </c>
      <c r="D49" s="235" t="s">
        <v>592</v>
      </c>
      <c r="E49" s="235" t="s">
        <v>43</v>
      </c>
      <c r="F49" s="235" t="s">
        <v>593</v>
      </c>
      <c r="G49" s="235" t="s">
        <v>1131</v>
      </c>
      <c r="H49" s="235" t="s">
        <v>30</v>
      </c>
      <c r="I49" s="235" t="s">
        <v>594</v>
      </c>
      <c r="J49" s="235" t="s">
        <v>32</v>
      </c>
      <c r="K49" s="235" t="s">
        <v>669</v>
      </c>
      <c r="L49" s="235"/>
      <c r="M49" s="235"/>
    </row>
    <row r="50" spans="1:13" x14ac:dyDescent="0.25">
      <c r="A50" s="235">
        <v>49</v>
      </c>
      <c r="B50" s="235" t="s">
        <v>566</v>
      </c>
      <c r="C50" s="235" t="s">
        <v>556</v>
      </c>
      <c r="D50" s="235" t="s">
        <v>0</v>
      </c>
      <c r="E50" s="235" t="s">
        <v>1</v>
      </c>
      <c r="F50" s="235" t="s">
        <v>557</v>
      </c>
      <c r="G50" s="235" t="s">
        <v>1019</v>
      </c>
      <c r="H50" s="235" t="s">
        <v>287</v>
      </c>
      <c r="I50" s="235" t="s">
        <v>558</v>
      </c>
      <c r="J50" s="235" t="s">
        <v>289</v>
      </c>
      <c r="K50" s="235" t="s">
        <v>673</v>
      </c>
      <c r="L50" s="235"/>
      <c r="M50" s="235"/>
    </row>
    <row r="51" spans="1:13" x14ac:dyDescent="0.25">
      <c r="A51" s="235">
        <v>50</v>
      </c>
      <c r="B51" s="235" t="s">
        <v>1468</v>
      </c>
      <c r="C51" s="235" t="s">
        <v>97</v>
      </c>
      <c r="D51" s="235"/>
      <c r="E51" s="235"/>
      <c r="F51" s="235" t="s">
        <v>540</v>
      </c>
      <c r="G51" s="235" t="s">
        <v>1019</v>
      </c>
      <c r="H51" s="235" t="s">
        <v>294</v>
      </c>
      <c r="I51" s="235" t="s">
        <v>541</v>
      </c>
      <c r="J51" s="235" t="s">
        <v>289</v>
      </c>
      <c r="K51" s="235" t="s">
        <v>677</v>
      </c>
      <c r="L51" s="235"/>
      <c r="M51" s="235"/>
    </row>
    <row r="52" spans="1:13" x14ac:dyDescent="0.25">
      <c r="A52" s="235">
        <v>51</v>
      </c>
      <c r="B52" s="235" t="s">
        <v>291</v>
      </c>
      <c r="C52" s="235" t="s">
        <v>292</v>
      </c>
      <c r="D52" s="235" t="s">
        <v>0</v>
      </c>
      <c r="E52" s="235" t="s">
        <v>1</v>
      </c>
      <c r="F52" s="235" t="s">
        <v>293</v>
      </c>
      <c r="G52" s="235" t="s">
        <v>1019</v>
      </c>
      <c r="H52" s="235" t="s">
        <v>294</v>
      </c>
      <c r="I52" s="235" t="s">
        <v>295</v>
      </c>
      <c r="J52" s="235" t="s">
        <v>289</v>
      </c>
      <c r="K52" s="235" t="s">
        <v>679</v>
      </c>
      <c r="L52" s="235"/>
      <c r="M52" s="235"/>
    </row>
    <row r="53" spans="1:13" x14ac:dyDescent="0.25">
      <c r="A53" s="235">
        <v>52</v>
      </c>
      <c r="B53" s="235" t="s">
        <v>311</v>
      </c>
      <c r="C53" s="235" t="s">
        <v>312</v>
      </c>
      <c r="D53" s="235" t="s">
        <v>313</v>
      </c>
      <c r="E53" s="235" t="s">
        <v>43</v>
      </c>
      <c r="F53" s="235" t="s">
        <v>314</v>
      </c>
      <c r="G53" s="235" t="s">
        <v>1019</v>
      </c>
      <c r="H53" s="235" t="s">
        <v>294</v>
      </c>
      <c r="I53" s="235" t="s">
        <v>315</v>
      </c>
      <c r="J53" s="235" t="s">
        <v>289</v>
      </c>
      <c r="K53" s="235" t="s">
        <v>683</v>
      </c>
      <c r="L53" s="235"/>
      <c r="M53" s="235"/>
    </row>
    <row r="54" spans="1:13" x14ac:dyDescent="0.25">
      <c r="A54" s="235">
        <v>53</v>
      </c>
      <c r="B54" s="235" t="s">
        <v>317</v>
      </c>
      <c r="C54" s="235" t="s">
        <v>279</v>
      </c>
      <c r="D54" s="235" t="s">
        <v>318</v>
      </c>
      <c r="E54" s="235" t="s">
        <v>28</v>
      </c>
      <c r="F54" s="235" t="s">
        <v>319</v>
      </c>
      <c r="G54" s="235" t="s">
        <v>1019</v>
      </c>
      <c r="H54" s="235" t="s">
        <v>287</v>
      </c>
      <c r="I54" s="235" t="s">
        <v>320</v>
      </c>
      <c r="J54" s="235" t="s">
        <v>289</v>
      </c>
      <c r="K54" s="235" t="s">
        <v>758</v>
      </c>
      <c r="L54" s="235"/>
      <c r="M54" s="235"/>
    </row>
    <row r="55" spans="1:13" x14ac:dyDescent="0.25">
      <c r="A55" s="235">
        <v>54</v>
      </c>
      <c r="B55" s="235" t="s">
        <v>333</v>
      </c>
      <c r="C55" s="235" t="s">
        <v>334</v>
      </c>
      <c r="D55" s="235" t="s">
        <v>335</v>
      </c>
      <c r="E55" s="235" t="s">
        <v>48</v>
      </c>
      <c r="F55" s="235" t="s">
        <v>336</v>
      </c>
      <c r="G55" s="235" t="s">
        <v>666</v>
      </c>
      <c r="H55" s="235" t="s">
        <v>287</v>
      </c>
      <c r="I55" s="235" t="s">
        <v>337</v>
      </c>
      <c r="J55" s="235" t="s">
        <v>289</v>
      </c>
      <c r="K55" s="235" t="s">
        <v>686</v>
      </c>
      <c r="L55" s="235"/>
      <c r="M55" s="235"/>
    </row>
    <row r="56" spans="1:13" x14ac:dyDescent="0.25">
      <c r="A56" s="235">
        <v>55</v>
      </c>
      <c r="B56" s="235" t="s">
        <v>238</v>
      </c>
      <c r="C56" s="235" t="s">
        <v>239</v>
      </c>
      <c r="D56" s="235" t="s">
        <v>0</v>
      </c>
      <c r="E56" s="235" t="s">
        <v>1</v>
      </c>
      <c r="F56" s="235" t="s">
        <v>240</v>
      </c>
      <c r="G56" s="235" t="s">
        <v>1019</v>
      </c>
      <c r="H56" s="235" t="s">
        <v>3</v>
      </c>
      <c r="I56" s="235" t="s">
        <v>241</v>
      </c>
      <c r="J56" s="235" t="s">
        <v>53</v>
      </c>
      <c r="K56" s="235" t="s">
        <v>691</v>
      </c>
      <c r="L56" s="235"/>
      <c r="M56" s="235"/>
    </row>
    <row r="57" spans="1:13" x14ac:dyDescent="0.25">
      <c r="A57" s="235">
        <v>56</v>
      </c>
      <c r="B57" s="235" t="s">
        <v>137</v>
      </c>
      <c r="C57" s="235" t="s">
        <v>138</v>
      </c>
      <c r="D57" s="235" t="s">
        <v>0</v>
      </c>
      <c r="E57" s="235" t="s">
        <v>1</v>
      </c>
      <c r="F57" s="235" t="s">
        <v>139</v>
      </c>
      <c r="G57" s="235" t="s">
        <v>1019</v>
      </c>
      <c r="H57" s="235" t="s">
        <v>3</v>
      </c>
      <c r="I57" s="235" t="s">
        <v>140</v>
      </c>
      <c r="J57" s="235" t="s">
        <v>53</v>
      </c>
      <c r="K57" s="235" t="s">
        <v>699</v>
      </c>
      <c r="L57" s="235"/>
      <c r="M57" s="235"/>
    </row>
    <row r="58" spans="1:13" x14ac:dyDescent="0.25">
      <c r="A58" s="235">
        <v>57</v>
      </c>
      <c r="B58" s="235" t="s">
        <v>262</v>
      </c>
      <c r="C58" s="235" t="s">
        <v>399</v>
      </c>
      <c r="D58" s="235" t="s">
        <v>0</v>
      </c>
      <c r="E58" s="235" t="s">
        <v>1</v>
      </c>
      <c r="F58" s="235" t="s">
        <v>400</v>
      </c>
      <c r="G58" s="235" t="s">
        <v>1019</v>
      </c>
      <c r="H58" s="235" t="s">
        <v>294</v>
      </c>
      <c r="I58" s="235" t="s">
        <v>401</v>
      </c>
      <c r="J58" s="235" t="s">
        <v>289</v>
      </c>
      <c r="K58" s="235" t="s">
        <v>700</v>
      </c>
      <c r="L58" s="235"/>
      <c r="M58" s="235"/>
    </row>
    <row r="59" spans="1:13" x14ac:dyDescent="0.25">
      <c r="A59" s="235">
        <v>58</v>
      </c>
      <c r="B59" s="235" t="s">
        <v>403</v>
      </c>
      <c r="C59" s="235" t="s">
        <v>60</v>
      </c>
      <c r="D59" s="235" t="s">
        <v>27</v>
      </c>
      <c r="E59" s="235" t="s">
        <v>28</v>
      </c>
      <c r="F59" s="235" t="s">
        <v>404</v>
      </c>
      <c r="G59" s="235" t="s">
        <v>1019</v>
      </c>
      <c r="H59" s="235" t="s">
        <v>287</v>
      </c>
      <c r="I59" s="235" t="s">
        <v>405</v>
      </c>
      <c r="J59" s="235" t="s">
        <v>289</v>
      </c>
      <c r="K59" s="235" t="s">
        <v>701</v>
      </c>
      <c r="L59" s="235"/>
      <c r="M59" s="235"/>
    </row>
    <row r="60" spans="1:13" x14ac:dyDescent="0.25">
      <c r="A60" s="235">
        <v>59</v>
      </c>
      <c r="B60" s="235" t="s">
        <v>431</v>
      </c>
      <c r="C60" s="235" t="s">
        <v>172</v>
      </c>
      <c r="D60" s="235" t="s">
        <v>432</v>
      </c>
      <c r="E60" s="235" t="s">
        <v>28</v>
      </c>
      <c r="F60" s="235" t="s">
        <v>433</v>
      </c>
      <c r="G60" s="235" t="s">
        <v>1019</v>
      </c>
      <c r="H60" s="235" t="s">
        <v>294</v>
      </c>
      <c r="I60" s="235" t="s">
        <v>434</v>
      </c>
      <c r="J60" s="235" t="s">
        <v>289</v>
      </c>
      <c r="K60" s="235" t="s">
        <v>704</v>
      </c>
      <c r="L60" s="235"/>
      <c r="M60" s="235"/>
    </row>
    <row r="61" spans="1:13" x14ac:dyDescent="0.25">
      <c r="A61" s="235">
        <v>60</v>
      </c>
      <c r="B61" s="235" t="s">
        <v>165</v>
      </c>
      <c r="C61" s="235" t="s">
        <v>166</v>
      </c>
      <c r="D61" s="235" t="s">
        <v>27</v>
      </c>
      <c r="E61" s="235" t="s">
        <v>28</v>
      </c>
      <c r="F61" s="235" t="s">
        <v>167</v>
      </c>
      <c r="G61" s="235" t="s">
        <v>1019</v>
      </c>
      <c r="H61" s="235" t="s">
        <v>30</v>
      </c>
      <c r="I61" s="235" t="s">
        <v>168</v>
      </c>
      <c r="J61" s="235" t="s">
        <v>32</v>
      </c>
      <c r="K61" s="235" t="s">
        <v>712</v>
      </c>
      <c r="L61" s="235"/>
      <c r="M61" s="235"/>
    </row>
    <row r="62" spans="1:13" x14ac:dyDescent="0.25">
      <c r="A62" s="235">
        <v>61</v>
      </c>
      <c r="B62" s="235" t="s">
        <v>25</v>
      </c>
      <c r="C62" s="235" t="s">
        <v>26</v>
      </c>
      <c r="D62" s="235" t="s">
        <v>27</v>
      </c>
      <c r="E62" s="235" t="s">
        <v>28</v>
      </c>
      <c r="F62" s="235" t="s">
        <v>29</v>
      </c>
      <c r="G62" s="235" t="s">
        <v>1019</v>
      </c>
      <c r="H62" s="235" t="s">
        <v>30</v>
      </c>
      <c r="I62" s="235" t="s">
        <v>31</v>
      </c>
      <c r="J62" s="235" t="s">
        <v>32</v>
      </c>
      <c r="K62" s="235" t="s">
        <v>714</v>
      </c>
      <c r="L62" s="235"/>
      <c r="M62" s="235"/>
    </row>
    <row r="63" spans="1:13" x14ac:dyDescent="0.25">
      <c r="A63" s="235">
        <v>62</v>
      </c>
      <c r="B63" s="235" t="s">
        <v>49</v>
      </c>
      <c r="C63" s="235" t="s">
        <v>1529</v>
      </c>
      <c r="D63" s="235" t="s">
        <v>17</v>
      </c>
      <c r="E63" s="235" t="s">
        <v>7</v>
      </c>
      <c r="F63" s="235" t="s">
        <v>1446</v>
      </c>
      <c r="G63" s="235" t="s">
        <v>788</v>
      </c>
      <c r="H63" s="235" t="s">
        <v>5</v>
      </c>
      <c r="I63" s="235" t="s">
        <v>1452</v>
      </c>
      <c r="J63" s="235" t="s">
        <v>6</v>
      </c>
      <c r="K63" s="235" t="s">
        <v>1530</v>
      </c>
      <c r="L63" s="235"/>
      <c r="M63" s="235"/>
    </row>
    <row r="64" spans="1:13" x14ac:dyDescent="0.25">
      <c r="A64" s="235">
        <v>63</v>
      </c>
      <c r="B64" s="235" t="s">
        <v>110</v>
      </c>
      <c r="C64" s="235" t="s">
        <v>111</v>
      </c>
      <c r="D64" s="235" t="s">
        <v>112</v>
      </c>
      <c r="E64" s="235" t="s">
        <v>43</v>
      </c>
      <c r="F64" s="235" t="s">
        <v>113</v>
      </c>
      <c r="G64" s="235" t="s">
        <v>1019</v>
      </c>
      <c r="H64" s="235" t="s">
        <v>3</v>
      </c>
      <c r="I64" s="235" t="s">
        <v>114</v>
      </c>
      <c r="J64" s="235" t="s">
        <v>53</v>
      </c>
      <c r="K64" s="235" t="s">
        <v>727</v>
      </c>
      <c r="L64" s="235"/>
      <c r="M64" s="235"/>
    </row>
    <row r="65" spans="1:13" x14ac:dyDescent="0.25">
      <c r="A65" s="235">
        <v>64</v>
      </c>
      <c r="B65" s="235" t="s">
        <v>120</v>
      </c>
      <c r="C65" s="235" t="s">
        <v>121</v>
      </c>
      <c r="D65" s="235" t="s">
        <v>122</v>
      </c>
      <c r="E65" s="235" t="s">
        <v>43</v>
      </c>
      <c r="F65" s="235" t="s">
        <v>123</v>
      </c>
      <c r="G65" s="235" t="s">
        <v>1019</v>
      </c>
      <c r="H65" s="235" t="s">
        <v>3</v>
      </c>
      <c r="I65" s="235" t="s">
        <v>124</v>
      </c>
      <c r="J65" s="235" t="s">
        <v>125</v>
      </c>
      <c r="K65" s="235" t="s">
        <v>728</v>
      </c>
      <c r="L65" s="235"/>
      <c r="M65" s="235"/>
    </row>
    <row r="66" spans="1:13" x14ac:dyDescent="0.25">
      <c r="A66" s="235">
        <v>65</v>
      </c>
      <c r="B66" s="235" t="s">
        <v>925</v>
      </c>
      <c r="C66" s="235" t="s">
        <v>926</v>
      </c>
      <c r="D66" s="235" t="s">
        <v>821</v>
      </c>
      <c r="E66" s="235" t="s">
        <v>822</v>
      </c>
      <c r="F66" s="235" t="s">
        <v>927</v>
      </c>
      <c r="G66" s="235" t="s">
        <v>1469</v>
      </c>
      <c r="H66" s="235" t="s">
        <v>8</v>
      </c>
      <c r="I66" s="235" t="s">
        <v>928</v>
      </c>
      <c r="J66" s="235" t="s">
        <v>9</v>
      </c>
      <c r="K66" s="235" t="s">
        <v>929</v>
      </c>
      <c r="L66" s="235"/>
      <c r="M66" s="235"/>
    </row>
    <row r="67" spans="1:13" x14ac:dyDescent="0.25">
      <c r="A67" s="235">
        <v>66</v>
      </c>
      <c r="B67" s="235" t="s">
        <v>811</v>
      </c>
      <c r="C67" s="235" t="s">
        <v>812</v>
      </c>
      <c r="D67" s="235" t="s">
        <v>813</v>
      </c>
      <c r="E67" s="235" t="s">
        <v>814</v>
      </c>
      <c r="F67" s="235" t="s">
        <v>815</v>
      </c>
      <c r="G67" s="235" t="s">
        <v>1469</v>
      </c>
      <c r="H67" s="235" t="s">
        <v>8</v>
      </c>
      <c r="I67" s="235" t="s">
        <v>817</v>
      </c>
      <c r="J67" s="235" t="s">
        <v>9</v>
      </c>
      <c r="K67" s="235" t="s">
        <v>818</v>
      </c>
      <c r="L67" s="235"/>
      <c r="M67" s="235"/>
    </row>
    <row r="68" spans="1:13" x14ac:dyDescent="0.25">
      <c r="A68" s="235">
        <v>67</v>
      </c>
      <c r="B68" s="235" t="s">
        <v>869</v>
      </c>
      <c r="C68" s="235" t="s">
        <v>870</v>
      </c>
      <c r="D68" s="235" t="s">
        <v>871</v>
      </c>
      <c r="E68" s="235" t="s">
        <v>198</v>
      </c>
      <c r="F68" s="235" t="s">
        <v>872</v>
      </c>
      <c r="G68" s="235" t="s">
        <v>1469</v>
      </c>
      <c r="H68" s="235" t="s">
        <v>8</v>
      </c>
      <c r="I68" s="235" t="s">
        <v>873</v>
      </c>
      <c r="J68" s="235" t="s">
        <v>9</v>
      </c>
      <c r="K68" s="235" t="s">
        <v>874</v>
      </c>
      <c r="L68" s="235"/>
      <c r="M68" s="235"/>
    </row>
    <row r="69" spans="1:13" x14ac:dyDescent="0.25">
      <c r="A69" s="235">
        <v>68</v>
      </c>
      <c r="B69" s="235" t="s">
        <v>819</v>
      </c>
      <c r="C69" s="235" t="s">
        <v>820</v>
      </c>
      <c r="D69" s="235" t="s">
        <v>821</v>
      </c>
      <c r="E69" s="235" t="s">
        <v>822</v>
      </c>
      <c r="F69" s="235" t="s">
        <v>823</v>
      </c>
      <c r="G69" s="235" t="s">
        <v>1469</v>
      </c>
      <c r="H69" s="235" t="s">
        <v>8</v>
      </c>
      <c r="I69" s="235" t="s">
        <v>824</v>
      </c>
      <c r="J69" s="235" t="s">
        <v>9</v>
      </c>
      <c r="K69" s="235" t="s">
        <v>825</v>
      </c>
      <c r="L69" s="235"/>
      <c r="M69" s="235"/>
    </row>
    <row r="70" spans="1:13" x14ac:dyDescent="0.25">
      <c r="A70" s="235">
        <v>69</v>
      </c>
      <c r="B70" s="235" t="s">
        <v>875</v>
      </c>
      <c r="C70" s="235" t="s">
        <v>876</v>
      </c>
      <c r="D70" s="235" t="s">
        <v>877</v>
      </c>
      <c r="E70" s="235" t="s">
        <v>878</v>
      </c>
      <c r="F70" s="235" t="s">
        <v>879</v>
      </c>
      <c r="G70" s="235" t="s">
        <v>1469</v>
      </c>
      <c r="H70" s="235" t="s">
        <v>8</v>
      </c>
      <c r="I70" s="235" t="s">
        <v>880</v>
      </c>
      <c r="J70" s="235" t="s">
        <v>9</v>
      </c>
      <c r="K70" s="235" t="s">
        <v>881</v>
      </c>
      <c r="L70" s="235"/>
      <c r="M70" s="235"/>
    </row>
    <row r="71" spans="1:13" x14ac:dyDescent="0.25">
      <c r="A71" s="235">
        <v>70</v>
      </c>
      <c r="B71" s="235" t="s">
        <v>797</v>
      </c>
      <c r="C71" s="235" t="s">
        <v>798</v>
      </c>
      <c r="D71" s="235" t="s">
        <v>799</v>
      </c>
      <c r="E71" s="235" t="s">
        <v>1</v>
      </c>
      <c r="F71" s="235" t="s">
        <v>800</v>
      </c>
      <c r="G71" s="235" t="s">
        <v>1469</v>
      </c>
      <c r="H71" s="235" t="s">
        <v>8</v>
      </c>
      <c r="I71" s="235" t="s">
        <v>801</v>
      </c>
      <c r="J71" s="235" t="s">
        <v>9</v>
      </c>
      <c r="K71" s="235" t="s">
        <v>802</v>
      </c>
      <c r="L71" s="235"/>
      <c r="M71" s="235"/>
    </row>
    <row r="72" spans="1:13" x14ac:dyDescent="0.25">
      <c r="A72" s="235">
        <v>71</v>
      </c>
      <c r="B72" s="235" t="s">
        <v>101</v>
      </c>
      <c r="C72" s="235" t="s">
        <v>102</v>
      </c>
      <c r="D72" s="235" t="s">
        <v>103</v>
      </c>
      <c r="E72" s="235" t="s">
        <v>43</v>
      </c>
      <c r="F72" s="235" t="s">
        <v>169</v>
      </c>
      <c r="G72" s="235" t="s">
        <v>1469</v>
      </c>
      <c r="H72" s="235" t="s">
        <v>8</v>
      </c>
      <c r="I72" s="235" t="s">
        <v>170</v>
      </c>
      <c r="J72" s="235" t="s">
        <v>9</v>
      </c>
      <c r="K72" s="235" t="s">
        <v>735</v>
      </c>
      <c r="L72" s="235"/>
      <c r="M72" s="235"/>
    </row>
    <row r="73" spans="1:13" x14ac:dyDescent="0.25">
      <c r="A73" s="235">
        <v>72</v>
      </c>
      <c r="B73" s="235" t="s">
        <v>930</v>
      </c>
      <c r="C73" s="235" t="s">
        <v>931</v>
      </c>
      <c r="D73" s="235" t="s">
        <v>932</v>
      </c>
      <c r="E73" s="235" t="s">
        <v>933</v>
      </c>
      <c r="F73" s="235" t="s">
        <v>934</v>
      </c>
      <c r="G73" s="235" t="s">
        <v>960</v>
      </c>
      <c r="H73" s="235" t="s">
        <v>8</v>
      </c>
      <c r="I73" s="235" t="s">
        <v>935</v>
      </c>
      <c r="J73" s="235" t="s">
        <v>9</v>
      </c>
      <c r="K73" s="235" t="s">
        <v>936</v>
      </c>
      <c r="L73" s="235"/>
      <c r="M73" s="235"/>
    </row>
    <row r="74" spans="1:13" x14ac:dyDescent="0.25">
      <c r="A74" s="235">
        <v>73</v>
      </c>
      <c r="B74" s="235" t="s">
        <v>467</v>
      </c>
      <c r="C74" s="235" t="s">
        <v>468</v>
      </c>
      <c r="D74" s="235" t="s">
        <v>0</v>
      </c>
      <c r="E74" s="235" t="s">
        <v>1</v>
      </c>
      <c r="F74" s="235" t="s">
        <v>477</v>
      </c>
      <c r="G74" s="235" t="s">
        <v>1019</v>
      </c>
      <c r="H74" s="235" t="s">
        <v>30</v>
      </c>
      <c r="I74" s="235" t="s">
        <v>478</v>
      </c>
      <c r="J74" s="235" t="s">
        <v>32</v>
      </c>
      <c r="K74" s="235" t="s">
        <v>740</v>
      </c>
      <c r="L74" s="235"/>
      <c r="M74" s="235"/>
    </row>
    <row r="75" spans="1:13" x14ac:dyDescent="0.25">
      <c r="A75" s="235">
        <v>74</v>
      </c>
      <c r="B75" s="235" t="s">
        <v>54</v>
      </c>
      <c r="C75" s="235" t="s">
        <v>55</v>
      </c>
      <c r="D75" s="235" t="s">
        <v>0</v>
      </c>
      <c r="E75" s="235" t="s">
        <v>1</v>
      </c>
      <c r="F75" s="235" t="s">
        <v>480</v>
      </c>
      <c r="G75" s="235" t="s">
        <v>1050</v>
      </c>
      <c r="H75" s="235" t="s">
        <v>473</v>
      </c>
      <c r="I75" s="235" t="s">
        <v>481</v>
      </c>
      <c r="J75" s="235" t="s">
        <v>475</v>
      </c>
      <c r="K75" s="235" t="s">
        <v>744</v>
      </c>
      <c r="L75" s="235"/>
      <c r="M75" s="235"/>
    </row>
    <row r="76" spans="1:13" x14ac:dyDescent="0.25">
      <c r="A76" s="235">
        <v>75</v>
      </c>
      <c r="B76" s="235" t="s">
        <v>206</v>
      </c>
      <c r="C76" s="235" t="s">
        <v>207</v>
      </c>
      <c r="D76" s="235" t="s">
        <v>173</v>
      </c>
      <c r="E76" s="235" t="s">
        <v>43</v>
      </c>
      <c r="F76" s="235" t="s">
        <v>208</v>
      </c>
      <c r="G76" s="235" t="s">
        <v>1019</v>
      </c>
      <c r="H76" s="235" t="s">
        <v>3</v>
      </c>
      <c r="I76" s="235" t="s">
        <v>209</v>
      </c>
      <c r="J76" s="235" t="s">
        <v>53</v>
      </c>
      <c r="K76" s="235" t="s">
        <v>745</v>
      </c>
      <c r="L76" s="235"/>
      <c r="M76" s="235"/>
    </row>
    <row r="77" spans="1:13" x14ac:dyDescent="0.25">
      <c r="A77" s="235">
        <v>76</v>
      </c>
      <c r="B77" s="235" t="s">
        <v>224</v>
      </c>
      <c r="C77" s="235" t="s">
        <v>225</v>
      </c>
      <c r="D77" s="235" t="s">
        <v>0</v>
      </c>
      <c r="E77" s="235" t="s">
        <v>1</v>
      </c>
      <c r="F77" s="235" t="s">
        <v>226</v>
      </c>
      <c r="G77" s="235" t="s">
        <v>1019</v>
      </c>
      <c r="H77" s="235" t="s">
        <v>3</v>
      </c>
      <c r="I77" s="235" t="s">
        <v>227</v>
      </c>
      <c r="J77" s="235" t="s">
        <v>53</v>
      </c>
      <c r="K77" s="235" t="s">
        <v>748</v>
      </c>
      <c r="L77" s="235"/>
      <c r="M77" s="235"/>
    </row>
    <row r="78" spans="1:13" x14ac:dyDescent="0.25">
      <c r="A78" s="235">
        <v>77</v>
      </c>
      <c r="B78" s="235" t="s">
        <v>54</v>
      </c>
      <c r="C78" s="235" t="s">
        <v>55</v>
      </c>
      <c r="D78" s="235" t="s">
        <v>0</v>
      </c>
      <c r="E78" s="235" t="s">
        <v>1</v>
      </c>
      <c r="F78" s="235" t="s">
        <v>229</v>
      </c>
      <c r="G78" s="235" t="s">
        <v>1019</v>
      </c>
      <c r="H78" s="235" t="s">
        <v>3</v>
      </c>
      <c r="I78" s="235" t="s">
        <v>230</v>
      </c>
      <c r="J78" s="235" t="s">
        <v>53</v>
      </c>
      <c r="K78" s="235" t="s">
        <v>749</v>
      </c>
      <c r="L78" s="235"/>
      <c r="M78" s="235"/>
    </row>
    <row r="79" spans="1:13" x14ac:dyDescent="0.25">
      <c r="A79" s="235">
        <v>78</v>
      </c>
      <c r="B79" s="235" t="s">
        <v>278</v>
      </c>
      <c r="C79" s="235" t="s">
        <v>279</v>
      </c>
      <c r="D79" s="235" t="s">
        <v>66</v>
      </c>
      <c r="E79" s="235" t="s">
        <v>1</v>
      </c>
      <c r="F79" s="235" t="s">
        <v>280</v>
      </c>
      <c r="G79" s="235" t="s">
        <v>1019</v>
      </c>
      <c r="H79" s="235" t="s">
        <v>3</v>
      </c>
      <c r="I79" s="235" t="s">
        <v>281</v>
      </c>
      <c r="J79" s="235" t="s">
        <v>53</v>
      </c>
      <c r="K79" s="235" t="s">
        <v>756</v>
      </c>
      <c r="L79" s="235"/>
      <c r="M79" s="235"/>
    </row>
    <row r="80" spans="1:13" x14ac:dyDescent="0.25">
      <c r="L80" s="235"/>
      <c r="M80" s="2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workbookViewId="0">
      <selection activeCell="F6" sqref="F6"/>
    </sheetView>
  </sheetViews>
  <sheetFormatPr defaultRowHeight="15" x14ac:dyDescent="0.25"/>
  <sheetData>
    <row r="1" spans="1:20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1542</v>
      </c>
      <c r="K1" s="1" t="s">
        <v>497</v>
      </c>
    </row>
    <row r="2" spans="1:20" x14ac:dyDescent="0.25">
      <c r="A2">
        <v>1</v>
      </c>
      <c r="B2" s="234" t="s">
        <v>1543</v>
      </c>
      <c r="C2" s="234" t="s">
        <v>1544</v>
      </c>
      <c r="D2" s="234"/>
      <c r="E2" s="234"/>
      <c r="F2" s="234" t="s">
        <v>1545</v>
      </c>
      <c r="G2" s="234" t="s">
        <v>1136</v>
      </c>
      <c r="H2" s="234" t="s">
        <v>1237</v>
      </c>
      <c r="I2" s="234" t="s">
        <v>1546</v>
      </c>
      <c r="J2" s="234" t="s">
        <v>1535</v>
      </c>
      <c r="K2" s="234" t="s">
        <v>1547</v>
      </c>
    </row>
    <row r="3" spans="1:20" x14ac:dyDescent="0.25">
      <c r="A3">
        <v>2</v>
      </c>
      <c r="B3" s="234" t="s">
        <v>1548</v>
      </c>
      <c r="C3" s="234" t="s">
        <v>1549</v>
      </c>
      <c r="D3" s="234" t="s">
        <v>1550</v>
      </c>
      <c r="E3" s="234" t="s">
        <v>1</v>
      </c>
      <c r="F3" s="234" t="s">
        <v>1158</v>
      </c>
      <c r="G3" s="234" t="s">
        <v>1257</v>
      </c>
      <c r="H3" s="234" t="s">
        <v>1013</v>
      </c>
      <c r="I3" s="234" t="s">
        <v>1159</v>
      </c>
      <c r="J3" s="234" t="s">
        <v>960</v>
      </c>
      <c r="K3" s="234" t="s">
        <v>1551</v>
      </c>
    </row>
    <row r="4" spans="1:20" x14ac:dyDescent="0.25">
      <c r="A4">
        <v>3</v>
      </c>
      <c r="B4" s="234" t="s">
        <v>50</v>
      </c>
      <c r="C4" s="234" t="s">
        <v>51</v>
      </c>
      <c r="D4" s="234" t="s">
        <v>52</v>
      </c>
      <c r="E4" s="234" t="s">
        <v>43</v>
      </c>
      <c r="F4" s="234" t="s">
        <v>246</v>
      </c>
      <c r="G4" s="234" t="s">
        <v>1019</v>
      </c>
      <c r="H4" s="234" t="s">
        <v>3</v>
      </c>
      <c r="I4" s="234" t="s">
        <v>247</v>
      </c>
      <c r="J4" s="234" t="s">
        <v>125</v>
      </c>
      <c r="K4" s="234" t="s">
        <v>1540</v>
      </c>
      <c r="O4" s="101"/>
      <c r="P4" s="109"/>
      <c r="Q4" s="101"/>
      <c r="R4" s="106"/>
      <c r="S4" s="106"/>
      <c r="T4" s="106"/>
    </row>
    <row r="5" spans="1:20" x14ac:dyDescent="0.25">
      <c r="A5" s="234">
        <v>4</v>
      </c>
      <c r="B5" s="234" t="s">
        <v>1491</v>
      </c>
      <c r="C5" s="234" t="s">
        <v>97</v>
      </c>
      <c r="D5" s="234" t="s">
        <v>0</v>
      </c>
      <c r="E5" s="234" t="s">
        <v>1</v>
      </c>
      <c r="F5" s="234" t="s">
        <v>1492</v>
      </c>
      <c r="G5" s="234" t="s">
        <v>960</v>
      </c>
      <c r="H5" s="234" t="s">
        <v>1013</v>
      </c>
      <c r="I5" s="234" t="s">
        <v>1493</v>
      </c>
      <c r="J5" s="234" t="s">
        <v>960</v>
      </c>
      <c r="K5" s="234" t="s">
        <v>1528</v>
      </c>
      <c r="P5" s="234"/>
      <c r="Q5" s="234"/>
      <c r="R5" s="234"/>
      <c r="S5" s="234"/>
      <c r="T5" s="234"/>
    </row>
    <row r="6" spans="1:20" x14ac:dyDescent="0.25">
      <c r="A6" s="234">
        <v>5</v>
      </c>
      <c r="B6" s="234" t="s">
        <v>104</v>
      </c>
      <c r="C6" s="234" t="s">
        <v>105</v>
      </c>
      <c r="D6" s="234" t="s">
        <v>106</v>
      </c>
      <c r="E6" s="234" t="s">
        <v>7</v>
      </c>
      <c r="F6" s="234" t="s">
        <v>107</v>
      </c>
      <c r="G6" s="234" t="s">
        <v>960</v>
      </c>
      <c r="H6" s="234" t="s">
        <v>5</v>
      </c>
      <c r="I6" s="234" t="s">
        <v>108</v>
      </c>
      <c r="J6" s="234" t="s">
        <v>6</v>
      </c>
      <c r="K6" s="234" t="s">
        <v>1516</v>
      </c>
    </row>
    <row r="7" spans="1:20" x14ac:dyDescent="0.25">
      <c r="A7" s="234">
        <v>6</v>
      </c>
      <c r="B7" s="234" t="s">
        <v>50</v>
      </c>
      <c r="C7" s="234" t="s">
        <v>51</v>
      </c>
      <c r="D7" s="234" t="s">
        <v>52</v>
      </c>
      <c r="E7" s="234" t="s">
        <v>43</v>
      </c>
      <c r="F7" s="234" t="s">
        <v>94</v>
      </c>
      <c r="G7" s="234" t="s">
        <v>1136</v>
      </c>
      <c r="H7" s="234" t="s">
        <v>5</v>
      </c>
      <c r="I7" s="234" t="s">
        <v>95</v>
      </c>
      <c r="J7" s="234" t="s">
        <v>6</v>
      </c>
      <c r="K7" s="234" t="s">
        <v>1502</v>
      </c>
    </row>
    <row r="8" spans="1:20" x14ac:dyDescent="0.25">
      <c r="A8" s="234">
        <v>7</v>
      </c>
      <c r="B8" s="234" t="s">
        <v>15</v>
      </c>
      <c r="C8" s="234" t="s">
        <v>16</v>
      </c>
      <c r="D8" s="234" t="s">
        <v>17</v>
      </c>
      <c r="E8" s="234" t="s">
        <v>7</v>
      </c>
      <c r="F8" s="234" t="s">
        <v>18</v>
      </c>
      <c r="G8" s="234" t="s">
        <v>1469</v>
      </c>
      <c r="H8" s="234" t="s">
        <v>5</v>
      </c>
      <c r="I8" s="234" t="s">
        <v>19</v>
      </c>
      <c r="J8" s="234" t="s">
        <v>6</v>
      </c>
      <c r="K8" s="234" t="s">
        <v>1495</v>
      </c>
    </row>
    <row r="9" spans="1:20" x14ac:dyDescent="0.25">
      <c r="A9" s="234">
        <v>8</v>
      </c>
      <c r="B9" s="234" t="s">
        <v>366</v>
      </c>
      <c r="C9" s="234" t="s">
        <v>367</v>
      </c>
      <c r="D9" s="234" t="s">
        <v>368</v>
      </c>
      <c r="E9" s="234" t="s">
        <v>43</v>
      </c>
      <c r="F9" s="234" t="s">
        <v>395</v>
      </c>
      <c r="G9" s="234" t="s">
        <v>1469</v>
      </c>
      <c r="H9" s="234" t="s">
        <v>5</v>
      </c>
      <c r="I9" s="234" t="s">
        <v>396</v>
      </c>
      <c r="J9" s="234" t="s">
        <v>6</v>
      </c>
      <c r="K9" s="234" t="s">
        <v>1496</v>
      </c>
    </row>
    <row r="10" spans="1:20" x14ac:dyDescent="0.25">
      <c r="A10" s="234">
        <v>9</v>
      </c>
      <c r="B10" s="234" t="s">
        <v>174</v>
      </c>
      <c r="C10" s="234" t="s">
        <v>175</v>
      </c>
      <c r="D10" s="234" t="s">
        <v>0</v>
      </c>
      <c r="E10" s="234" t="s">
        <v>1</v>
      </c>
      <c r="F10" s="234" t="s">
        <v>472</v>
      </c>
      <c r="G10" s="234" t="s">
        <v>1050</v>
      </c>
      <c r="H10" s="234" t="s">
        <v>473</v>
      </c>
      <c r="I10" s="234" t="s">
        <v>474</v>
      </c>
      <c r="J10" s="234" t="s">
        <v>475</v>
      </c>
      <c r="K10" s="234" t="s">
        <v>1476</v>
      </c>
    </row>
    <row r="11" spans="1:20" x14ac:dyDescent="0.25">
      <c r="A11" s="234">
        <v>10</v>
      </c>
      <c r="B11" s="234" t="s">
        <v>174</v>
      </c>
      <c r="C11" s="234" t="s">
        <v>175</v>
      </c>
      <c r="D11" s="234" t="s">
        <v>0</v>
      </c>
      <c r="E11" s="234" t="s">
        <v>1</v>
      </c>
      <c r="F11" s="234" t="s">
        <v>176</v>
      </c>
      <c r="G11" s="234" t="s">
        <v>1469</v>
      </c>
      <c r="H11" s="234" t="s">
        <v>8</v>
      </c>
      <c r="I11" s="234" t="s">
        <v>177</v>
      </c>
      <c r="J11" s="234" t="s">
        <v>9</v>
      </c>
      <c r="K11" s="234" t="s">
        <v>1477</v>
      </c>
    </row>
    <row r="12" spans="1:20" x14ac:dyDescent="0.25">
      <c r="A12" s="234">
        <v>11</v>
      </c>
      <c r="B12" s="234" t="s">
        <v>174</v>
      </c>
      <c r="C12" s="234" t="s">
        <v>175</v>
      </c>
      <c r="D12" s="234" t="s">
        <v>0</v>
      </c>
      <c r="E12" s="234" t="s">
        <v>1</v>
      </c>
      <c r="F12" s="234" t="s">
        <v>1232</v>
      </c>
      <c r="G12" s="234" t="s">
        <v>1469</v>
      </c>
      <c r="H12" s="234" t="s">
        <v>1013</v>
      </c>
      <c r="I12" s="234" t="s">
        <v>1234</v>
      </c>
      <c r="J12" s="234" t="s">
        <v>960</v>
      </c>
      <c r="K12" s="234" t="s">
        <v>1478</v>
      </c>
    </row>
    <row r="13" spans="1:20" x14ac:dyDescent="0.25">
      <c r="A13" s="234">
        <v>12</v>
      </c>
      <c r="B13" s="234" t="s">
        <v>268</v>
      </c>
      <c r="C13" s="234" t="s">
        <v>269</v>
      </c>
      <c r="D13" s="234" t="s">
        <v>66</v>
      </c>
      <c r="E13" s="234" t="s">
        <v>1</v>
      </c>
      <c r="F13" s="234" t="s">
        <v>270</v>
      </c>
      <c r="G13" s="234" t="s">
        <v>1019</v>
      </c>
      <c r="H13" s="234" t="s">
        <v>3</v>
      </c>
      <c r="I13" s="234" t="s">
        <v>271</v>
      </c>
      <c r="J13" s="234" t="s">
        <v>53</v>
      </c>
      <c r="K13" s="234" t="s">
        <v>1466</v>
      </c>
    </row>
    <row r="14" spans="1:20" x14ac:dyDescent="0.25">
      <c r="A14" s="234">
        <v>13</v>
      </c>
      <c r="B14" s="234" t="s">
        <v>803</v>
      </c>
      <c r="C14" s="234" t="s">
        <v>804</v>
      </c>
      <c r="D14" s="234" t="s">
        <v>17</v>
      </c>
      <c r="E14" s="234" t="s">
        <v>7</v>
      </c>
      <c r="F14" s="234" t="s">
        <v>1121</v>
      </c>
      <c r="G14" s="234" t="s">
        <v>1469</v>
      </c>
      <c r="H14" s="234" t="s">
        <v>1013</v>
      </c>
      <c r="I14" s="234" t="s">
        <v>1122</v>
      </c>
      <c r="J14" s="234" t="s">
        <v>960</v>
      </c>
      <c r="K14" s="234" t="s">
        <v>1465</v>
      </c>
    </row>
    <row r="15" spans="1:20" x14ac:dyDescent="0.25">
      <c r="A15" s="234">
        <v>14</v>
      </c>
      <c r="B15" s="234" t="s">
        <v>1458</v>
      </c>
      <c r="C15" s="234" t="s">
        <v>1459</v>
      </c>
      <c r="D15" s="234" t="s">
        <v>42</v>
      </c>
      <c r="E15" s="234" t="s">
        <v>43</v>
      </c>
      <c r="F15" s="234" t="s">
        <v>1460</v>
      </c>
      <c r="G15" s="234" t="s">
        <v>1469</v>
      </c>
      <c r="H15" s="234" t="s">
        <v>1013</v>
      </c>
      <c r="I15" s="234" t="s">
        <v>1461</v>
      </c>
      <c r="J15" s="234" t="s">
        <v>960</v>
      </c>
      <c r="K15" s="234" t="s">
        <v>1462</v>
      </c>
    </row>
    <row r="16" spans="1:20" x14ac:dyDescent="0.25">
      <c r="A16" s="234">
        <v>15</v>
      </c>
      <c r="B16" s="234" t="s">
        <v>366</v>
      </c>
      <c r="C16" s="234" t="s">
        <v>367</v>
      </c>
      <c r="D16" s="234" t="s">
        <v>368</v>
      </c>
      <c r="E16" s="234" t="s">
        <v>43</v>
      </c>
      <c r="F16" s="234" t="s">
        <v>369</v>
      </c>
      <c r="G16" s="234" t="s">
        <v>1019</v>
      </c>
      <c r="H16" s="234" t="s">
        <v>294</v>
      </c>
      <c r="I16" s="234" t="s">
        <v>370</v>
      </c>
      <c r="J16" s="234" t="s">
        <v>289</v>
      </c>
      <c r="K16" s="234" t="s">
        <v>1240</v>
      </c>
    </row>
    <row r="17" spans="1:11" x14ac:dyDescent="0.25">
      <c r="A17" s="234">
        <v>16</v>
      </c>
      <c r="B17" s="234" t="s">
        <v>366</v>
      </c>
      <c r="C17" s="234" t="s">
        <v>367</v>
      </c>
      <c r="D17" s="234" t="s">
        <v>368</v>
      </c>
      <c r="E17" s="234" t="s">
        <v>43</v>
      </c>
      <c r="F17" s="234" t="s">
        <v>1100</v>
      </c>
      <c r="G17" s="234" t="s">
        <v>1469</v>
      </c>
      <c r="H17" s="234" t="s">
        <v>1013</v>
      </c>
      <c r="I17" s="234" t="s">
        <v>1101</v>
      </c>
      <c r="J17" s="234" t="s">
        <v>960</v>
      </c>
      <c r="K17" s="234" t="s">
        <v>1258</v>
      </c>
    </row>
    <row r="18" spans="1:11" x14ac:dyDescent="0.25">
      <c r="A18" s="234">
        <v>17</v>
      </c>
      <c r="B18" s="234" t="s">
        <v>1215</v>
      </c>
      <c r="C18" s="234" t="s">
        <v>1216</v>
      </c>
      <c r="D18" s="234" t="s">
        <v>0</v>
      </c>
      <c r="E18" s="234" t="s">
        <v>1</v>
      </c>
      <c r="F18" s="234" t="s">
        <v>1218</v>
      </c>
      <c r="G18" s="234" t="s">
        <v>1469</v>
      </c>
      <c r="H18" s="234" t="s">
        <v>1013</v>
      </c>
      <c r="I18" s="234" t="s">
        <v>1219</v>
      </c>
      <c r="J18" s="234" t="s">
        <v>960</v>
      </c>
      <c r="K18" s="234" t="s">
        <v>1242</v>
      </c>
    </row>
    <row r="19" spans="1:11" x14ac:dyDescent="0.25">
      <c r="A19" s="234">
        <v>18</v>
      </c>
      <c r="B19" s="234" t="s">
        <v>1194</v>
      </c>
      <c r="C19" s="234" t="s">
        <v>1195</v>
      </c>
      <c r="D19" s="234" t="s">
        <v>1196</v>
      </c>
      <c r="E19" s="234" t="s">
        <v>28</v>
      </c>
      <c r="F19" s="234" t="s">
        <v>1197</v>
      </c>
      <c r="G19" s="234" t="s">
        <v>1469</v>
      </c>
      <c r="H19" s="234" t="s">
        <v>1013</v>
      </c>
      <c r="I19" s="234" t="s">
        <v>1198</v>
      </c>
      <c r="J19" s="234" t="s">
        <v>960</v>
      </c>
      <c r="K19" s="234" t="s">
        <v>1214</v>
      </c>
    </row>
    <row r="20" spans="1:11" x14ac:dyDescent="0.25">
      <c r="A20" s="234">
        <v>19</v>
      </c>
      <c r="B20" s="234" t="s">
        <v>117</v>
      </c>
      <c r="C20" s="234" t="s">
        <v>1210</v>
      </c>
      <c r="D20" s="234" t="s">
        <v>648</v>
      </c>
      <c r="E20" s="234" t="s">
        <v>1</v>
      </c>
      <c r="F20" s="234" t="s">
        <v>1211</v>
      </c>
      <c r="G20" s="234" t="s">
        <v>1019</v>
      </c>
      <c r="H20" s="234" t="s">
        <v>3</v>
      </c>
      <c r="I20" s="234" t="s">
        <v>1212</v>
      </c>
      <c r="J20" s="234" t="s">
        <v>53</v>
      </c>
      <c r="K20" s="234" t="s">
        <v>1213</v>
      </c>
    </row>
    <row r="21" spans="1:11" x14ac:dyDescent="0.25">
      <c r="A21" s="234">
        <v>20</v>
      </c>
      <c r="B21" s="234" t="s">
        <v>116</v>
      </c>
      <c r="C21" s="234" t="s">
        <v>117</v>
      </c>
      <c r="D21" s="234" t="s">
        <v>648</v>
      </c>
      <c r="E21" s="234" t="s">
        <v>1</v>
      </c>
      <c r="F21" s="234" t="s">
        <v>118</v>
      </c>
      <c r="G21" s="234" t="s">
        <v>1019</v>
      </c>
      <c r="H21" s="234" t="s">
        <v>3</v>
      </c>
      <c r="I21" s="234" t="s">
        <v>119</v>
      </c>
      <c r="J21" s="234" t="s">
        <v>53</v>
      </c>
      <c r="K21" s="234" t="s">
        <v>1167</v>
      </c>
    </row>
    <row r="22" spans="1:11" x14ac:dyDescent="0.25">
      <c r="A22" s="234">
        <v>21</v>
      </c>
      <c r="B22" s="234" t="s">
        <v>196</v>
      </c>
      <c r="C22" s="234" t="s">
        <v>104</v>
      </c>
      <c r="D22" s="234" t="s">
        <v>197</v>
      </c>
      <c r="E22" s="234" t="s">
        <v>198</v>
      </c>
      <c r="F22" s="234" t="s">
        <v>1168</v>
      </c>
      <c r="G22" s="234" t="s">
        <v>1469</v>
      </c>
      <c r="H22" s="234" t="s">
        <v>1013</v>
      </c>
      <c r="I22" s="234" t="s">
        <v>1169</v>
      </c>
      <c r="J22" s="234" t="s">
        <v>960</v>
      </c>
      <c r="K22" s="234" t="s">
        <v>1170</v>
      </c>
    </row>
    <row r="23" spans="1:11" x14ac:dyDescent="0.25">
      <c r="A23" s="234">
        <v>22</v>
      </c>
      <c r="B23" s="234" t="s">
        <v>1176</v>
      </c>
      <c r="C23" s="234" t="s">
        <v>1177</v>
      </c>
      <c r="D23" s="234" t="s">
        <v>173</v>
      </c>
      <c r="E23" s="234" t="s">
        <v>43</v>
      </c>
      <c r="F23" s="234" t="s">
        <v>1178</v>
      </c>
      <c r="G23" s="234" t="s">
        <v>1469</v>
      </c>
      <c r="H23" s="234" t="s">
        <v>1013</v>
      </c>
      <c r="I23" s="234" t="s">
        <v>1179</v>
      </c>
      <c r="J23" s="234" t="s">
        <v>960</v>
      </c>
      <c r="K23" s="234" t="s">
        <v>1180</v>
      </c>
    </row>
    <row r="24" spans="1:11" x14ac:dyDescent="0.25">
      <c r="A24" s="234">
        <v>23</v>
      </c>
      <c r="B24" s="234" t="s">
        <v>1187</v>
      </c>
      <c r="C24" s="234" t="s">
        <v>1188</v>
      </c>
      <c r="D24" s="234" t="s">
        <v>1189</v>
      </c>
      <c r="E24" s="234" t="s">
        <v>43</v>
      </c>
      <c r="F24" s="234" t="s">
        <v>1190</v>
      </c>
      <c r="G24" s="234" t="s">
        <v>1469</v>
      </c>
      <c r="H24" s="234" t="s">
        <v>1013</v>
      </c>
      <c r="I24" s="234" t="s">
        <v>1191</v>
      </c>
      <c r="J24" s="234" t="s">
        <v>960</v>
      </c>
      <c r="K24" s="234" t="s">
        <v>1192</v>
      </c>
    </row>
    <row r="25" spans="1:11" x14ac:dyDescent="0.25">
      <c r="A25" s="234">
        <v>24</v>
      </c>
      <c r="B25" s="234" t="s">
        <v>262</v>
      </c>
      <c r="C25" s="234" t="s">
        <v>1141</v>
      </c>
      <c r="D25" s="234" t="s">
        <v>1142</v>
      </c>
      <c r="E25" s="234" t="s">
        <v>1</v>
      </c>
      <c r="F25" s="234" t="s">
        <v>1143</v>
      </c>
      <c r="G25" s="234" t="s">
        <v>1469</v>
      </c>
      <c r="H25" s="234" t="s">
        <v>1013</v>
      </c>
      <c r="I25" s="234" t="s">
        <v>1144</v>
      </c>
      <c r="J25" s="234" t="s">
        <v>960</v>
      </c>
      <c r="K25" s="234" t="s">
        <v>1145</v>
      </c>
    </row>
    <row r="26" spans="1:11" x14ac:dyDescent="0.25">
      <c r="A26" s="234">
        <v>25</v>
      </c>
      <c r="B26" s="234" t="s">
        <v>1146</v>
      </c>
      <c r="C26" s="234" t="s">
        <v>1147</v>
      </c>
      <c r="D26" s="234" t="s">
        <v>1142</v>
      </c>
      <c r="E26" s="234" t="s">
        <v>1</v>
      </c>
      <c r="F26" s="234" t="s">
        <v>1148</v>
      </c>
      <c r="G26" s="234" t="s">
        <v>1469</v>
      </c>
      <c r="H26" s="234" t="s">
        <v>1013</v>
      </c>
      <c r="I26" s="234" t="s">
        <v>1149</v>
      </c>
      <c r="J26" s="234" t="s">
        <v>960</v>
      </c>
      <c r="K26" s="234" t="s">
        <v>1150</v>
      </c>
    </row>
    <row r="27" spans="1:11" x14ac:dyDescent="0.25">
      <c r="A27" s="234">
        <v>26</v>
      </c>
      <c r="B27" s="234" t="s">
        <v>50</v>
      </c>
      <c r="C27" s="234" t="s">
        <v>51</v>
      </c>
      <c r="D27" s="234" t="s">
        <v>52</v>
      </c>
      <c r="E27" s="234" t="s">
        <v>43</v>
      </c>
      <c r="F27" s="234" t="s">
        <v>1085</v>
      </c>
      <c r="G27" s="234" t="s">
        <v>1469</v>
      </c>
      <c r="H27" s="234" t="s">
        <v>1013</v>
      </c>
      <c r="I27" s="234" t="s">
        <v>1086</v>
      </c>
      <c r="J27" s="234" t="s">
        <v>960</v>
      </c>
      <c r="K27" s="234" t="s">
        <v>1087</v>
      </c>
    </row>
    <row r="28" spans="1:11" x14ac:dyDescent="0.25">
      <c r="A28" s="234">
        <v>27</v>
      </c>
      <c r="B28" s="234" t="s">
        <v>196</v>
      </c>
      <c r="C28" s="234" t="s">
        <v>104</v>
      </c>
      <c r="D28" s="234" t="s">
        <v>197</v>
      </c>
      <c r="E28" s="234" t="s">
        <v>198</v>
      </c>
      <c r="F28" s="234" t="s">
        <v>1107</v>
      </c>
      <c r="G28" s="234" t="s">
        <v>1469</v>
      </c>
      <c r="H28" s="234" t="s">
        <v>1013</v>
      </c>
      <c r="I28" s="234" t="s">
        <v>1108</v>
      </c>
      <c r="J28" s="234" t="s">
        <v>960</v>
      </c>
      <c r="K28" s="234" t="s">
        <v>1109</v>
      </c>
    </row>
    <row r="29" spans="1:11" x14ac:dyDescent="0.25">
      <c r="A29" s="234">
        <v>28</v>
      </c>
      <c r="B29" s="234" t="s">
        <v>1110</v>
      </c>
      <c r="C29" s="234" t="s">
        <v>408</v>
      </c>
      <c r="D29" s="234" t="s">
        <v>1111</v>
      </c>
      <c r="E29" s="234" t="s">
        <v>912</v>
      </c>
      <c r="F29" s="234" t="s">
        <v>1112</v>
      </c>
      <c r="G29" s="234" t="s">
        <v>1469</v>
      </c>
      <c r="H29" s="234" t="s">
        <v>1013</v>
      </c>
      <c r="I29" s="234" t="s">
        <v>1113</v>
      </c>
      <c r="J29" s="234" t="s">
        <v>960</v>
      </c>
      <c r="K29" s="234" t="s">
        <v>1114</v>
      </c>
    </row>
    <row r="30" spans="1:11" x14ac:dyDescent="0.25">
      <c r="A30" s="234">
        <v>29</v>
      </c>
      <c r="B30" s="234" t="s">
        <v>1072</v>
      </c>
      <c r="C30" s="234" t="s">
        <v>1073</v>
      </c>
      <c r="D30" s="234" t="s">
        <v>122</v>
      </c>
      <c r="E30" s="234" t="s">
        <v>43</v>
      </c>
      <c r="F30" s="234" t="s">
        <v>221</v>
      </c>
      <c r="G30" s="234" t="s">
        <v>1131</v>
      </c>
      <c r="H30" s="234" t="s">
        <v>3</v>
      </c>
      <c r="I30" s="234" t="s">
        <v>222</v>
      </c>
      <c r="J30" s="234" t="s">
        <v>53</v>
      </c>
      <c r="K30" s="234" t="s">
        <v>1074</v>
      </c>
    </row>
    <row r="31" spans="1:11" x14ac:dyDescent="0.25">
      <c r="A31" s="234">
        <v>30</v>
      </c>
      <c r="B31" s="234" t="s">
        <v>190</v>
      </c>
      <c r="C31" s="234" t="s">
        <v>191</v>
      </c>
      <c r="D31" s="234" t="s">
        <v>192</v>
      </c>
      <c r="E31" s="234" t="s">
        <v>28</v>
      </c>
      <c r="F31" s="234" t="s">
        <v>193</v>
      </c>
      <c r="G31" s="234" t="s">
        <v>1019</v>
      </c>
      <c r="H31" s="234" t="s">
        <v>30</v>
      </c>
      <c r="I31" s="234" t="s">
        <v>194</v>
      </c>
      <c r="J31" s="234" t="s">
        <v>32</v>
      </c>
      <c r="K31" s="234" t="s">
        <v>1081</v>
      </c>
    </row>
    <row r="32" spans="1:11" x14ac:dyDescent="0.25">
      <c r="A32" s="234">
        <v>31</v>
      </c>
      <c r="B32" s="234" t="s">
        <v>71</v>
      </c>
      <c r="C32" s="234" t="s">
        <v>72</v>
      </c>
      <c r="D32" s="234" t="s">
        <v>73</v>
      </c>
      <c r="E32" s="234" t="s">
        <v>28</v>
      </c>
      <c r="F32" s="234" t="s">
        <v>74</v>
      </c>
      <c r="G32" s="234" t="s">
        <v>1019</v>
      </c>
      <c r="H32" s="234" t="s">
        <v>30</v>
      </c>
      <c r="I32" s="234" t="s">
        <v>75</v>
      </c>
      <c r="J32" s="234" t="s">
        <v>32</v>
      </c>
      <c r="K32" s="234" t="s">
        <v>1058</v>
      </c>
    </row>
    <row r="33" spans="1:11" x14ac:dyDescent="0.25">
      <c r="A33" s="234">
        <v>32</v>
      </c>
      <c r="B33" s="234" t="s">
        <v>273</v>
      </c>
      <c r="C33" s="234" t="s">
        <v>274</v>
      </c>
      <c r="D33" s="234" t="s">
        <v>0</v>
      </c>
      <c r="E33" s="234" t="s">
        <v>1</v>
      </c>
      <c r="F33" s="234" t="s">
        <v>275</v>
      </c>
      <c r="G33" s="234" t="s">
        <v>1019</v>
      </c>
      <c r="H33" s="234" t="s">
        <v>3</v>
      </c>
      <c r="I33" s="234" t="s">
        <v>276</v>
      </c>
      <c r="J33" s="234" t="s">
        <v>53</v>
      </c>
      <c r="K33" s="234" t="s">
        <v>1069</v>
      </c>
    </row>
    <row r="34" spans="1:11" x14ac:dyDescent="0.25">
      <c r="A34" s="234">
        <v>33</v>
      </c>
      <c r="B34" s="234" t="s">
        <v>766</v>
      </c>
      <c r="C34" s="234" t="s">
        <v>767</v>
      </c>
      <c r="D34" s="234" t="s">
        <v>577</v>
      </c>
      <c r="E34" s="234" t="s">
        <v>7</v>
      </c>
      <c r="F34" s="234" t="s">
        <v>1040</v>
      </c>
      <c r="G34" s="234" t="s">
        <v>1050</v>
      </c>
      <c r="H34" s="234" t="s">
        <v>781</v>
      </c>
      <c r="I34" s="234" t="s">
        <v>1042</v>
      </c>
      <c r="J34" s="234" t="s">
        <v>1043</v>
      </c>
      <c r="K34" s="234" t="s">
        <v>1044</v>
      </c>
    </row>
    <row r="35" spans="1:11" x14ac:dyDescent="0.25">
      <c r="A35" s="234">
        <v>34</v>
      </c>
      <c r="B35" s="234" t="s">
        <v>145</v>
      </c>
      <c r="C35" s="234" t="s">
        <v>97</v>
      </c>
      <c r="D35" s="234" t="s">
        <v>1046</v>
      </c>
      <c r="E35" s="234" t="s">
        <v>1</v>
      </c>
      <c r="F35" s="234" t="s">
        <v>147</v>
      </c>
      <c r="G35" s="234" t="s">
        <v>1019</v>
      </c>
      <c r="H35" s="234" t="s">
        <v>3</v>
      </c>
      <c r="I35" s="234" t="s">
        <v>148</v>
      </c>
      <c r="J35" s="234" t="s">
        <v>53</v>
      </c>
      <c r="K35" s="234" t="s">
        <v>1047</v>
      </c>
    </row>
    <row r="36" spans="1:11" x14ac:dyDescent="0.25">
      <c r="A36" s="234">
        <v>35</v>
      </c>
      <c r="B36" s="234" t="s">
        <v>803</v>
      </c>
      <c r="C36" s="234" t="s">
        <v>804</v>
      </c>
      <c r="D36" s="234" t="s">
        <v>17</v>
      </c>
      <c r="E36" s="234" t="s">
        <v>7</v>
      </c>
      <c r="F36" s="234" t="s">
        <v>805</v>
      </c>
      <c r="G36" s="234" t="s">
        <v>1469</v>
      </c>
      <c r="H36" s="234" t="s">
        <v>5</v>
      </c>
      <c r="I36" s="234" t="s">
        <v>806</v>
      </c>
      <c r="J36" s="234" t="s">
        <v>6</v>
      </c>
      <c r="K36" s="234" t="s">
        <v>996</v>
      </c>
    </row>
    <row r="37" spans="1:11" x14ac:dyDescent="0.25">
      <c r="A37" s="234">
        <v>36</v>
      </c>
      <c r="B37" s="234" t="s">
        <v>982</v>
      </c>
      <c r="C37" s="234" t="s">
        <v>292</v>
      </c>
      <c r="D37" s="234" t="s">
        <v>462</v>
      </c>
      <c r="E37" s="234" t="s">
        <v>1</v>
      </c>
      <c r="F37" s="234" t="s">
        <v>422</v>
      </c>
      <c r="G37" s="234" t="s">
        <v>1019</v>
      </c>
      <c r="H37" s="234" t="s">
        <v>3</v>
      </c>
      <c r="I37" s="234" t="s">
        <v>423</v>
      </c>
      <c r="J37" s="234" t="s">
        <v>2</v>
      </c>
      <c r="K37" s="234" t="s">
        <v>983</v>
      </c>
    </row>
    <row r="38" spans="1:11" x14ac:dyDescent="0.25">
      <c r="A38" s="234">
        <v>37</v>
      </c>
      <c r="B38" s="234" t="s">
        <v>64</v>
      </c>
      <c r="C38" s="234" t="s">
        <v>65</v>
      </c>
      <c r="D38" s="234" t="s">
        <v>66</v>
      </c>
      <c r="E38" s="234" t="s">
        <v>1</v>
      </c>
      <c r="F38" s="234" t="s">
        <v>67</v>
      </c>
      <c r="G38" s="234" t="s">
        <v>1019</v>
      </c>
      <c r="H38" s="234" t="s">
        <v>30</v>
      </c>
      <c r="I38" s="234" t="s">
        <v>68</v>
      </c>
      <c r="J38" s="234" t="s">
        <v>32</v>
      </c>
      <c r="K38" s="234" t="s">
        <v>959</v>
      </c>
    </row>
    <row r="39" spans="1:11" x14ac:dyDescent="0.25">
      <c r="A39" s="234">
        <v>38</v>
      </c>
      <c r="B39" s="234" t="s">
        <v>242</v>
      </c>
      <c r="C39" s="234" t="s">
        <v>243</v>
      </c>
      <c r="D39" s="234" t="s">
        <v>957</v>
      </c>
      <c r="E39" s="234" t="s">
        <v>43</v>
      </c>
      <c r="F39" s="234" t="s">
        <v>244</v>
      </c>
      <c r="G39" s="234" t="s">
        <v>1019</v>
      </c>
      <c r="H39" s="234" t="s">
        <v>3</v>
      </c>
      <c r="I39" s="234" t="s">
        <v>245</v>
      </c>
      <c r="J39" s="234" t="s">
        <v>125</v>
      </c>
      <c r="K39" s="234" t="s">
        <v>958</v>
      </c>
    </row>
    <row r="40" spans="1:11" x14ac:dyDescent="0.25">
      <c r="A40" s="234">
        <v>39</v>
      </c>
      <c r="B40" s="234" t="s">
        <v>322</v>
      </c>
      <c r="C40" s="234" t="s">
        <v>323</v>
      </c>
      <c r="D40" s="234" t="s">
        <v>66</v>
      </c>
      <c r="E40" s="234" t="s">
        <v>1</v>
      </c>
      <c r="F40" s="234" t="s">
        <v>324</v>
      </c>
      <c r="G40" s="234" t="s">
        <v>1019</v>
      </c>
      <c r="H40" s="234" t="s">
        <v>287</v>
      </c>
      <c r="I40" s="234" t="s">
        <v>325</v>
      </c>
      <c r="J40" s="234" t="s">
        <v>289</v>
      </c>
      <c r="K40" s="234" t="s">
        <v>956</v>
      </c>
    </row>
    <row r="41" spans="1:11" x14ac:dyDescent="0.25">
      <c r="A41" s="234">
        <v>40</v>
      </c>
      <c r="B41" s="234" t="s">
        <v>49</v>
      </c>
      <c r="C41" s="234" t="s">
        <v>97</v>
      </c>
      <c r="D41" s="234" t="s">
        <v>66</v>
      </c>
      <c r="E41" s="234" t="s">
        <v>1</v>
      </c>
      <c r="F41" s="234" t="s">
        <v>391</v>
      </c>
      <c r="G41" s="234" t="s">
        <v>1019</v>
      </c>
      <c r="H41" s="234" t="s">
        <v>294</v>
      </c>
      <c r="I41" s="234" t="s">
        <v>392</v>
      </c>
      <c r="J41" s="234" t="s">
        <v>289</v>
      </c>
      <c r="K41" s="234" t="s">
        <v>921</v>
      </c>
    </row>
    <row r="42" spans="1:11" x14ac:dyDescent="0.25">
      <c r="A42" s="234">
        <v>41</v>
      </c>
      <c r="B42" s="234" t="s">
        <v>361</v>
      </c>
      <c r="C42" s="234" t="s">
        <v>362</v>
      </c>
      <c r="D42" s="234" t="s">
        <v>0</v>
      </c>
      <c r="E42" s="234" t="s">
        <v>1</v>
      </c>
      <c r="F42" s="234" t="s">
        <v>886</v>
      </c>
      <c r="G42" s="234" t="s">
        <v>1019</v>
      </c>
      <c r="H42" s="234" t="s">
        <v>3</v>
      </c>
      <c r="I42" s="234" t="s">
        <v>861</v>
      </c>
      <c r="J42" s="234" t="s">
        <v>516</v>
      </c>
      <c r="K42" s="234" t="s">
        <v>896</v>
      </c>
    </row>
    <row r="43" spans="1:11" x14ac:dyDescent="0.25">
      <c r="A43" s="234">
        <v>42</v>
      </c>
      <c r="B43" s="234" t="s">
        <v>845</v>
      </c>
      <c r="C43" s="234" t="s">
        <v>846</v>
      </c>
      <c r="D43" s="234" t="s">
        <v>27</v>
      </c>
      <c r="E43" s="234" t="s">
        <v>28</v>
      </c>
      <c r="F43" s="234" t="s">
        <v>847</v>
      </c>
      <c r="G43" s="234" t="s">
        <v>1019</v>
      </c>
      <c r="H43" s="234" t="s">
        <v>294</v>
      </c>
      <c r="I43" s="234" t="s">
        <v>848</v>
      </c>
      <c r="J43" s="234" t="s">
        <v>289</v>
      </c>
      <c r="K43" s="234" t="s">
        <v>849</v>
      </c>
    </row>
    <row r="44" spans="1:11" x14ac:dyDescent="0.25">
      <c r="A44" s="234">
        <v>43</v>
      </c>
      <c r="B44" s="234" t="s">
        <v>766</v>
      </c>
      <c r="C44" s="234" t="s">
        <v>767</v>
      </c>
      <c r="D44" s="234" t="s">
        <v>577</v>
      </c>
      <c r="E44" s="234" t="s">
        <v>7</v>
      </c>
      <c r="F44" s="234" t="s">
        <v>768</v>
      </c>
      <c r="G44" s="234" t="s">
        <v>1469</v>
      </c>
      <c r="H44" s="234" t="s">
        <v>8</v>
      </c>
      <c r="I44" s="234" t="s">
        <v>769</v>
      </c>
      <c r="J44" s="234" t="s">
        <v>9</v>
      </c>
      <c r="K44" s="234" t="s">
        <v>770</v>
      </c>
    </row>
    <row r="45" spans="1:11" x14ac:dyDescent="0.25">
      <c r="A45" s="234">
        <v>44</v>
      </c>
      <c r="B45" s="234" t="s">
        <v>530</v>
      </c>
      <c r="C45" s="234" t="s">
        <v>531</v>
      </c>
      <c r="D45" s="234" t="s">
        <v>36</v>
      </c>
      <c r="E45" s="234" t="s">
        <v>1</v>
      </c>
      <c r="F45" s="234" t="s">
        <v>532</v>
      </c>
      <c r="G45" s="234" t="s">
        <v>1019</v>
      </c>
      <c r="H45" s="234" t="s">
        <v>294</v>
      </c>
      <c r="I45" s="234" t="s">
        <v>533</v>
      </c>
      <c r="J45" s="234" t="s">
        <v>516</v>
      </c>
      <c r="K45" s="234" t="s">
        <v>764</v>
      </c>
    </row>
    <row r="46" spans="1:11" x14ac:dyDescent="0.25">
      <c r="A46" s="234">
        <v>45</v>
      </c>
      <c r="B46" s="234" t="s">
        <v>651</v>
      </c>
      <c r="C46" s="234" t="s">
        <v>652</v>
      </c>
      <c r="D46" s="234" t="s">
        <v>653</v>
      </c>
      <c r="E46" s="234" t="s">
        <v>1</v>
      </c>
      <c r="F46" s="234" t="s">
        <v>654</v>
      </c>
      <c r="G46" s="234" t="s">
        <v>1019</v>
      </c>
      <c r="H46" s="234" t="s">
        <v>294</v>
      </c>
      <c r="I46" s="234" t="s">
        <v>655</v>
      </c>
      <c r="J46" s="234" t="s">
        <v>289</v>
      </c>
      <c r="K46" s="234" t="s">
        <v>656</v>
      </c>
    </row>
    <row r="47" spans="1:11" x14ac:dyDescent="0.25">
      <c r="A47" s="234">
        <v>46</v>
      </c>
      <c r="B47" s="234" t="s">
        <v>425</v>
      </c>
      <c r="C47" s="234" t="s">
        <v>426</v>
      </c>
      <c r="D47" s="234" t="s">
        <v>427</v>
      </c>
      <c r="E47" s="234" t="s">
        <v>28</v>
      </c>
      <c r="F47" s="234" t="s">
        <v>428</v>
      </c>
      <c r="G47" s="234" t="s">
        <v>1019</v>
      </c>
      <c r="H47" s="234" t="s">
        <v>287</v>
      </c>
      <c r="I47" s="234" t="s">
        <v>429</v>
      </c>
      <c r="J47" s="234" t="s">
        <v>289</v>
      </c>
      <c r="K47" s="234" t="s">
        <v>659</v>
      </c>
    </row>
    <row r="48" spans="1:11" x14ac:dyDescent="0.25">
      <c r="A48" s="234">
        <v>47</v>
      </c>
      <c r="B48" s="234" t="s">
        <v>608</v>
      </c>
      <c r="C48" s="234" t="s">
        <v>378</v>
      </c>
      <c r="D48" s="234" t="s">
        <v>27</v>
      </c>
      <c r="E48" s="234" t="s">
        <v>28</v>
      </c>
      <c r="F48" s="234" t="s">
        <v>609</v>
      </c>
      <c r="G48" s="234" t="s">
        <v>1019</v>
      </c>
      <c r="H48" s="234" t="s">
        <v>294</v>
      </c>
      <c r="I48" s="234" t="s">
        <v>610</v>
      </c>
      <c r="J48" s="234" t="s">
        <v>289</v>
      </c>
      <c r="K48" s="234" t="s">
        <v>663</v>
      </c>
    </row>
    <row r="49" spans="1:11" x14ac:dyDescent="0.25">
      <c r="A49" s="234">
        <v>48</v>
      </c>
      <c r="B49" s="234" t="s">
        <v>1467</v>
      </c>
      <c r="C49" s="234" t="s">
        <v>378</v>
      </c>
      <c r="D49" s="234"/>
      <c r="E49" s="234"/>
      <c r="F49" s="234" t="s">
        <v>572</v>
      </c>
      <c r="G49" s="234" t="s">
        <v>1019</v>
      </c>
      <c r="H49" s="234" t="s">
        <v>287</v>
      </c>
      <c r="I49" s="234" t="s">
        <v>573</v>
      </c>
      <c r="J49" s="234" t="s">
        <v>289</v>
      </c>
      <c r="K49" s="234" t="s">
        <v>665</v>
      </c>
    </row>
    <row r="50" spans="1:11" x14ac:dyDescent="0.25">
      <c r="A50" s="234">
        <v>49</v>
      </c>
      <c r="B50" s="234" t="s">
        <v>590</v>
      </c>
      <c r="C50" s="234" t="s">
        <v>591</v>
      </c>
      <c r="D50" s="234" t="s">
        <v>592</v>
      </c>
      <c r="E50" s="234" t="s">
        <v>43</v>
      </c>
      <c r="F50" s="234" t="s">
        <v>593</v>
      </c>
      <c r="G50" s="234" t="s">
        <v>1131</v>
      </c>
      <c r="H50" s="234" t="s">
        <v>30</v>
      </c>
      <c r="I50" s="234" t="s">
        <v>594</v>
      </c>
      <c r="J50" s="234" t="s">
        <v>32</v>
      </c>
      <c r="K50" s="234" t="s">
        <v>669</v>
      </c>
    </row>
    <row r="51" spans="1:11" x14ac:dyDescent="0.25">
      <c r="A51" s="234">
        <v>50</v>
      </c>
      <c r="B51" s="234" t="s">
        <v>566</v>
      </c>
      <c r="C51" s="234" t="s">
        <v>556</v>
      </c>
      <c r="D51" s="234" t="s">
        <v>0</v>
      </c>
      <c r="E51" s="234" t="s">
        <v>1</v>
      </c>
      <c r="F51" s="234" t="s">
        <v>557</v>
      </c>
      <c r="G51" s="234" t="s">
        <v>1019</v>
      </c>
      <c r="H51" s="234" t="s">
        <v>287</v>
      </c>
      <c r="I51" s="234" t="s">
        <v>558</v>
      </c>
      <c r="J51" s="234" t="s">
        <v>289</v>
      </c>
      <c r="K51" s="234" t="s">
        <v>673</v>
      </c>
    </row>
    <row r="52" spans="1:11" x14ac:dyDescent="0.25">
      <c r="A52" s="234">
        <v>51</v>
      </c>
      <c r="B52" s="234" t="s">
        <v>1468</v>
      </c>
      <c r="C52" s="234" t="s">
        <v>97</v>
      </c>
      <c r="D52" s="234"/>
      <c r="E52" s="234"/>
      <c r="F52" s="234" t="s">
        <v>540</v>
      </c>
      <c r="G52" s="234" t="s">
        <v>1019</v>
      </c>
      <c r="H52" s="234" t="s">
        <v>294</v>
      </c>
      <c r="I52" s="234" t="s">
        <v>541</v>
      </c>
      <c r="J52" s="234" t="s">
        <v>289</v>
      </c>
      <c r="K52" s="234" t="s">
        <v>677</v>
      </c>
    </row>
    <row r="53" spans="1:11" x14ac:dyDescent="0.25">
      <c r="A53" s="234">
        <v>52</v>
      </c>
      <c r="B53" s="234" t="s">
        <v>291</v>
      </c>
      <c r="C53" s="234" t="s">
        <v>292</v>
      </c>
      <c r="D53" s="234" t="s">
        <v>0</v>
      </c>
      <c r="E53" s="234" t="s">
        <v>1</v>
      </c>
      <c r="F53" s="234" t="s">
        <v>293</v>
      </c>
      <c r="G53" s="234" t="s">
        <v>1019</v>
      </c>
      <c r="H53" s="234" t="s">
        <v>294</v>
      </c>
      <c r="I53" s="234" t="s">
        <v>295</v>
      </c>
      <c r="J53" s="234" t="s">
        <v>289</v>
      </c>
      <c r="K53" s="234" t="s">
        <v>679</v>
      </c>
    </row>
    <row r="54" spans="1:11" x14ac:dyDescent="0.25">
      <c r="A54" s="234">
        <v>53</v>
      </c>
      <c r="B54" s="234" t="s">
        <v>311</v>
      </c>
      <c r="C54" s="234" t="s">
        <v>312</v>
      </c>
      <c r="D54" s="234" t="s">
        <v>313</v>
      </c>
      <c r="E54" s="234" t="s">
        <v>43</v>
      </c>
      <c r="F54" s="234" t="s">
        <v>314</v>
      </c>
      <c r="G54" s="234" t="s">
        <v>1019</v>
      </c>
      <c r="H54" s="234" t="s">
        <v>294</v>
      </c>
      <c r="I54" s="234" t="s">
        <v>315</v>
      </c>
      <c r="J54" s="234" t="s">
        <v>289</v>
      </c>
      <c r="K54" s="234" t="s">
        <v>683</v>
      </c>
    </row>
    <row r="55" spans="1:11" x14ac:dyDescent="0.25">
      <c r="A55" s="234">
        <v>54</v>
      </c>
      <c r="B55" s="234" t="s">
        <v>317</v>
      </c>
      <c r="C55" s="234" t="s">
        <v>279</v>
      </c>
      <c r="D55" s="234" t="s">
        <v>318</v>
      </c>
      <c r="E55" s="234" t="s">
        <v>28</v>
      </c>
      <c r="F55" s="234" t="s">
        <v>319</v>
      </c>
      <c r="G55" s="234" t="s">
        <v>1019</v>
      </c>
      <c r="H55" s="234" t="s">
        <v>287</v>
      </c>
      <c r="I55" s="234" t="s">
        <v>320</v>
      </c>
      <c r="J55" s="234" t="s">
        <v>289</v>
      </c>
      <c r="K55" s="234" t="s">
        <v>758</v>
      </c>
    </row>
    <row r="56" spans="1:11" x14ac:dyDescent="0.25">
      <c r="A56" s="234">
        <v>55</v>
      </c>
      <c r="B56" s="234" t="s">
        <v>333</v>
      </c>
      <c r="C56" s="234" t="s">
        <v>334</v>
      </c>
      <c r="D56" s="234" t="s">
        <v>335</v>
      </c>
      <c r="E56" s="234" t="s">
        <v>48</v>
      </c>
      <c r="F56" s="234" t="s">
        <v>336</v>
      </c>
      <c r="G56" s="234" t="s">
        <v>666</v>
      </c>
      <c r="H56" s="234" t="s">
        <v>287</v>
      </c>
      <c r="I56" s="234" t="s">
        <v>337</v>
      </c>
      <c r="J56" s="234" t="s">
        <v>289</v>
      </c>
      <c r="K56" s="234" t="s">
        <v>686</v>
      </c>
    </row>
    <row r="57" spans="1:11" x14ac:dyDescent="0.25">
      <c r="A57" s="234">
        <v>56</v>
      </c>
      <c r="B57" s="234" t="s">
        <v>355</v>
      </c>
      <c r="C57" s="234" t="s">
        <v>356</v>
      </c>
      <c r="D57" s="234" t="s">
        <v>0</v>
      </c>
      <c r="E57" s="234" t="s">
        <v>1</v>
      </c>
      <c r="F57" s="234" t="s">
        <v>357</v>
      </c>
      <c r="G57" s="234" t="s">
        <v>1019</v>
      </c>
      <c r="H57" s="234" t="s">
        <v>294</v>
      </c>
      <c r="I57" s="234" t="s">
        <v>358</v>
      </c>
      <c r="J57" s="234" t="s">
        <v>289</v>
      </c>
      <c r="K57" s="234" t="s">
        <v>690</v>
      </c>
    </row>
    <row r="58" spans="1:11" x14ac:dyDescent="0.25">
      <c r="A58" s="234">
        <v>57</v>
      </c>
      <c r="B58" s="234" t="s">
        <v>238</v>
      </c>
      <c r="C58" s="234" t="s">
        <v>239</v>
      </c>
      <c r="D58" s="234" t="s">
        <v>0</v>
      </c>
      <c r="E58" s="234" t="s">
        <v>1</v>
      </c>
      <c r="F58" s="234" t="s">
        <v>240</v>
      </c>
      <c r="G58" s="234" t="s">
        <v>1019</v>
      </c>
      <c r="H58" s="234" t="s">
        <v>3</v>
      </c>
      <c r="I58" s="234" t="s">
        <v>241</v>
      </c>
      <c r="J58" s="234" t="s">
        <v>53</v>
      </c>
      <c r="K58" s="234" t="s">
        <v>691</v>
      </c>
    </row>
    <row r="59" spans="1:11" x14ac:dyDescent="0.25">
      <c r="A59" s="234">
        <v>58</v>
      </c>
      <c r="B59" s="234" t="s">
        <v>137</v>
      </c>
      <c r="C59" s="234" t="s">
        <v>138</v>
      </c>
      <c r="D59" s="234" t="s">
        <v>0</v>
      </c>
      <c r="E59" s="234" t="s">
        <v>1</v>
      </c>
      <c r="F59" s="234" t="s">
        <v>139</v>
      </c>
      <c r="G59" s="234" t="s">
        <v>1019</v>
      </c>
      <c r="H59" s="234" t="s">
        <v>3</v>
      </c>
      <c r="I59" s="234" t="s">
        <v>140</v>
      </c>
      <c r="J59" s="234" t="s">
        <v>53</v>
      </c>
      <c r="K59" s="234" t="s">
        <v>699</v>
      </c>
    </row>
    <row r="60" spans="1:11" x14ac:dyDescent="0.25">
      <c r="A60" s="234">
        <v>59</v>
      </c>
      <c r="B60" s="234" t="s">
        <v>262</v>
      </c>
      <c r="C60" s="234" t="s">
        <v>399</v>
      </c>
      <c r="D60" s="234" t="s">
        <v>0</v>
      </c>
      <c r="E60" s="234" t="s">
        <v>1</v>
      </c>
      <c r="F60" s="234" t="s">
        <v>400</v>
      </c>
      <c r="G60" s="234" t="s">
        <v>1019</v>
      </c>
      <c r="H60" s="234" t="s">
        <v>294</v>
      </c>
      <c r="I60" s="234" t="s">
        <v>401</v>
      </c>
      <c r="J60" s="234" t="s">
        <v>289</v>
      </c>
      <c r="K60" s="234" t="s">
        <v>700</v>
      </c>
    </row>
    <row r="61" spans="1:11" x14ac:dyDescent="0.25">
      <c r="A61" s="234">
        <v>60</v>
      </c>
      <c r="B61" s="234" t="s">
        <v>403</v>
      </c>
      <c r="C61" s="234" t="s">
        <v>60</v>
      </c>
      <c r="D61" s="234" t="s">
        <v>27</v>
      </c>
      <c r="E61" s="234" t="s">
        <v>28</v>
      </c>
      <c r="F61" s="234" t="s">
        <v>404</v>
      </c>
      <c r="G61" s="234" t="s">
        <v>1019</v>
      </c>
      <c r="H61" s="234" t="s">
        <v>287</v>
      </c>
      <c r="I61" s="234" t="s">
        <v>405</v>
      </c>
      <c r="J61" s="234" t="s">
        <v>289</v>
      </c>
      <c r="K61" s="234" t="s">
        <v>701</v>
      </c>
    </row>
    <row r="62" spans="1:11" x14ac:dyDescent="0.25">
      <c r="A62" s="234">
        <v>61</v>
      </c>
      <c r="B62" s="234" t="s">
        <v>431</v>
      </c>
      <c r="C62" s="234" t="s">
        <v>172</v>
      </c>
      <c r="D62" s="234" t="s">
        <v>432</v>
      </c>
      <c r="E62" s="234" t="s">
        <v>28</v>
      </c>
      <c r="F62" s="234" t="s">
        <v>433</v>
      </c>
      <c r="G62" s="234" t="s">
        <v>1019</v>
      </c>
      <c r="H62" s="234" t="s">
        <v>294</v>
      </c>
      <c r="I62" s="234" t="s">
        <v>434</v>
      </c>
      <c r="J62" s="234" t="s">
        <v>289</v>
      </c>
      <c r="K62" s="234" t="s">
        <v>704</v>
      </c>
    </row>
    <row r="63" spans="1:11" x14ac:dyDescent="0.25">
      <c r="A63" s="234">
        <v>62</v>
      </c>
      <c r="B63" s="234" t="s">
        <v>165</v>
      </c>
      <c r="C63" s="234" t="s">
        <v>166</v>
      </c>
      <c r="D63" s="234" t="s">
        <v>27</v>
      </c>
      <c r="E63" s="234" t="s">
        <v>28</v>
      </c>
      <c r="F63" s="234" t="s">
        <v>167</v>
      </c>
      <c r="G63" s="234" t="s">
        <v>1019</v>
      </c>
      <c r="H63" s="234" t="s">
        <v>30</v>
      </c>
      <c r="I63" s="234" t="s">
        <v>168</v>
      </c>
      <c r="J63" s="234" t="s">
        <v>32</v>
      </c>
      <c r="K63" s="234" t="s">
        <v>712</v>
      </c>
    </row>
    <row r="64" spans="1:11" x14ac:dyDescent="0.25">
      <c r="A64" s="234">
        <v>63</v>
      </c>
      <c r="B64" s="234" t="s">
        <v>25</v>
      </c>
      <c r="C64" s="234" t="s">
        <v>26</v>
      </c>
      <c r="D64" s="234" t="s">
        <v>27</v>
      </c>
      <c r="E64" s="234" t="s">
        <v>28</v>
      </c>
      <c r="F64" s="234" t="s">
        <v>29</v>
      </c>
      <c r="G64" s="234" t="s">
        <v>1019</v>
      </c>
      <c r="H64" s="234" t="s">
        <v>30</v>
      </c>
      <c r="I64" s="234" t="s">
        <v>31</v>
      </c>
      <c r="J64" s="234" t="s">
        <v>32</v>
      </c>
      <c r="K64" s="234" t="s">
        <v>714</v>
      </c>
    </row>
    <row r="65" spans="1:11" x14ac:dyDescent="0.25">
      <c r="A65" s="234">
        <v>64</v>
      </c>
      <c r="B65" s="234" t="s">
        <v>49</v>
      </c>
      <c r="C65" s="234" t="s">
        <v>1529</v>
      </c>
      <c r="D65" s="234" t="s">
        <v>17</v>
      </c>
      <c r="E65" s="234" t="s">
        <v>7</v>
      </c>
      <c r="F65" s="234" t="s">
        <v>1446</v>
      </c>
      <c r="G65" s="234" t="s">
        <v>788</v>
      </c>
      <c r="H65" s="234" t="s">
        <v>5</v>
      </c>
      <c r="I65" s="234" t="s">
        <v>1452</v>
      </c>
      <c r="J65" s="234" t="s">
        <v>6</v>
      </c>
      <c r="K65" s="234" t="s">
        <v>1530</v>
      </c>
    </row>
    <row r="66" spans="1:11" x14ac:dyDescent="0.25">
      <c r="A66" s="234">
        <v>65</v>
      </c>
      <c r="B66" s="234" t="s">
        <v>110</v>
      </c>
      <c r="C66" s="234" t="s">
        <v>111</v>
      </c>
      <c r="D66" s="234" t="s">
        <v>112</v>
      </c>
      <c r="E66" s="234" t="s">
        <v>43</v>
      </c>
      <c r="F66" s="234" t="s">
        <v>113</v>
      </c>
      <c r="G66" s="234" t="s">
        <v>1019</v>
      </c>
      <c r="H66" s="234" t="s">
        <v>3</v>
      </c>
      <c r="I66" s="234" t="s">
        <v>114</v>
      </c>
      <c r="J66" s="234" t="s">
        <v>53</v>
      </c>
      <c r="K66" s="234" t="s">
        <v>727</v>
      </c>
    </row>
    <row r="67" spans="1:11" x14ac:dyDescent="0.25">
      <c r="A67" s="234">
        <v>66</v>
      </c>
      <c r="B67" s="234" t="s">
        <v>120</v>
      </c>
      <c r="C67" s="234" t="s">
        <v>121</v>
      </c>
      <c r="D67" s="234" t="s">
        <v>122</v>
      </c>
      <c r="E67" s="234" t="s">
        <v>43</v>
      </c>
      <c r="F67" s="234" t="s">
        <v>123</v>
      </c>
      <c r="G67" s="234" t="s">
        <v>1019</v>
      </c>
      <c r="H67" s="234" t="s">
        <v>3</v>
      </c>
      <c r="I67" s="234" t="s">
        <v>124</v>
      </c>
      <c r="J67" s="234" t="s">
        <v>125</v>
      </c>
      <c r="K67" s="234" t="s">
        <v>728</v>
      </c>
    </row>
    <row r="68" spans="1:11" x14ac:dyDescent="0.25">
      <c r="A68" s="234">
        <v>67</v>
      </c>
      <c r="B68" s="234" t="s">
        <v>925</v>
      </c>
      <c r="C68" s="234" t="s">
        <v>926</v>
      </c>
      <c r="D68" s="234" t="s">
        <v>821</v>
      </c>
      <c r="E68" s="234" t="s">
        <v>822</v>
      </c>
      <c r="F68" s="234" t="s">
        <v>927</v>
      </c>
      <c r="G68" s="234" t="s">
        <v>1469</v>
      </c>
      <c r="H68" s="234" t="s">
        <v>8</v>
      </c>
      <c r="I68" s="234" t="s">
        <v>928</v>
      </c>
      <c r="J68" s="234" t="s">
        <v>9</v>
      </c>
      <c r="K68" s="234" t="s">
        <v>929</v>
      </c>
    </row>
    <row r="69" spans="1:11" x14ac:dyDescent="0.25">
      <c r="A69" s="234">
        <v>68</v>
      </c>
      <c r="B69" s="234" t="s">
        <v>811</v>
      </c>
      <c r="C69" s="234" t="s">
        <v>812</v>
      </c>
      <c r="D69" s="234" t="s">
        <v>813</v>
      </c>
      <c r="E69" s="234" t="s">
        <v>814</v>
      </c>
      <c r="F69" s="234" t="s">
        <v>815</v>
      </c>
      <c r="G69" s="234" t="s">
        <v>1469</v>
      </c>
      <c r="H69" s="234" t="s">
        <v>8</v>
      </c>
      <c r="I69" s="234" t="s">
        <v>817</v>
      </c>
      <c r="J69" s="234" t="s">
        <v>9</v>
      </c>
      <c r="K69" s="234" t="s">
        <v>818</v>
      </c>
    </row>
    <row r="70" spans="1:11" x14ac:dyDescent="0.25">
      <c r="A70" s="234">
        <v>69</v>
      </c>
      <c r="B70" s="234" t="s">
        <v>819</v>
      </c>
      <c r="C70" s="234" t="s">
        <v>820</v>
      </c>
      <c r="D70" s="234" t="s">
        <v>821</v>
      </c>
      <c r="E70" s="234" t="s">
        <v>822</v>
      </c>
      <c r="F70" s="234" t="s">
        <v>823</v>
      </c>
      <c r="G70" s="234" t="s">
        <v>1469</v>
      </c>
      <c r="H70" s="234" t="s">
        <v>8</v>
      </c>
      <c r="I70" s="234" t="s">
        <v>824</v>
      </c>
      <c r="J70" s="234" t="s">
        <v>9</v>
      </c>
      <c r="K70" s="234" t="s">
        <v>825</v>
      </c>
    </row>
    <row r="71" spans="1:11" x14ac:dyDescent="0.25">
      <c r="A71" s="234">
        <v>70</v>
      </c>
      <c r="B71" s="234" t="s">
        <v>875</v>
      </c>
      <c r="C71" s="234" t="s">
        <v>876</v>
      </c>
      <c r="D71" s="234" t="s">
        <v>877</v>
      </c>
      <c r="E71" s="234" t="s">
        <v>878</v>
      </c>
      <c r="F71" s="234" t="s">
        <v>879</v>
      </c>
      <c r="G71" s="234" t="s">
        <v>1469</v>
      </c>
      <c r="H71" s="234" t="s">
        <v>8</v>
      </c>
      <c r="I71" s="234" t="s">
        <v>880</v>
      </c>
      <c r="J71" s="234" t="s">
        <v>9</v>
      </c>
      <c r="K71" s="234" t="s">
        <v>881</v>
      </c>
    </row>
    <row r="72" spans="1:11" x14ac:dyDescent="0.25">
      <c r="A72" s="234">
        <v>71</v>
      </c>
      <c r="B72" s="234" t="s">
        <v>797</v>
      </c>
      <c r="C72" s="234" t="s">
        <v>798</v>
      </c>
      <c r="D72" s="234" t="s">
        <v>799</v>
      </c>
      <c r="E72" s="234" t="s">
        <v>1</v>
      </c>
      <c r="F72" s="234" t="s">
        <v>800</v>
      </c>
      <c r="G72" s="234" t="s">
        <v>1469</v>
      </c>
      <c r="H72" s="234" t="s">
        <v>8</v>
      </c>
      <c r="I72" s="234" t="s">
        <v>801</v>
      </c>
      <c r="J72" s="234" t="s">
        <v>9</v>
      </c>
      <c r="K72" s="234" t="s">
        <v>802</v>
      </c>
    </row>
    <row r="73" spans="1:11" x14ac:dyDescent="0.25">
      <c r="A73" s="234">
        <v>72</v>
      </c>
      <c r="B73" s="234" t="s">
        <v>101</v>
      </c>
      <c r="C73" s="234" t="s">
        <v>102</v>
      </c>
      <c r="D73" s="234" t="s">
        <v>103</v>
      </c>
      <c r="E73" s="234" t="s">
        <v>43</v>
      </c>
      <c r="F73" s="234" t="s">
        <v>169</v>
      </c>
      <c r="G73" s="234" t="s">
        <v>1469</v>
      </c>
      <c r="H73" s="234" t="s">
        <v>8</v>
      </c>
      <c r="I73" s="234" t="s">
        <v>170</v>
      </c>
      <c r="J73" s="234" t="s">
        <v>9</v>
      </c>
      <c r="K73" s="234" t="s">
        <v>735</v>
      </c>
    </row>
    <row r="74" spans="1:11" x14ac:dyDescent="0.25">
      <c r="A74" s="234">
        <v>73</v>
      </c>
      <c r="B74" s="234" t="s">
        <v>930</v>
      </c>
      <c r="C74" s="234" t="s">
        <v>931</v>
      </c>
      <c r="D74" s="234" t="s">
        <v>932</v>
      </c>
      <c r="E74" s="234" t="s">
        <v>933</v>
      </c>
      <c r="F74" s="234" t="s">
        <v>934</v>
      </c>
      <c r="G74" s="234" t="s">
        <v>960</v>
      </c>
      <c r="H74" s="234" t="s">
        <v>8</v>
      </c>
      <c r="I74" s="234" t="s">
        <v>935</v>
      </c>
      <c r="J74" s="234" t="s">
        <v>9</v>
      </c>
      <c r="K74" s="234" t="s">
        <v>936</v>
      </c>
    </row>
    <row r="75" spans="1:11" x14ac:dyDescent="0.25">
      <c r="A75" s="234">
        <v>74</v>
      </c>
      <c r="B75" s="234" t="s">
        <v>467</v>
      </c>
      <c r="C75" s="234" t="s">
        <v>468</v>
      </c>
      <c r="D75" s="234" t="s">
        <v>0</v>
      </c>
      <c r="E75" s="234" t="s">
        <v>1</v>
      </c>
      <c r="F75" s="234" t="s">
        <v>477</v>
      </c>
      <c r="G75" s="234" t="s">
        <v>1019</v>
      </c>
      <c r="H75" s="234" t="s">
        <v>30</v>
      </c>
      <c r="I75" s="234" t="s">
        <v>478</v>
      </c>
      <c r="J75" s="234" t="s">
        <v>32</v>
      </c>
      <c r="K75" s="234" t="s">
        <v>740</v>
      </c>
    </row>
    <row r="76" spans="1:11" x14ac:dyDescent="0.25">
      <c r="A76" s="234">
        <v>75</v>
      </c>
      <c r="B76" s="234" t="s">
        <v>54</v>
      </c>
      <c r="C76" s="234" t="s">
        <v>55</v>
      </c>
      <c r="D76" s="234" t="s">
        <v>0</v>
      </c>
      <c r="E76" s="234" t="s">
        <v>1</v>
      </c>
      <c r="F76" s="234" t="s">
        <v>480</v>
      </c>
      <c r="G76" s="234" t="s">
        <v>1050</v>
      </c>
      <c r="H76" s="234" t="s">
        <v>473</v>
      </c>
      <c r="I76" s="234" t="s">
        <v>481</v>
      </c>
      <c r="J76" s="234" t="s">
        <v>475</v>
      </c>
      <c r="K76" s="234" t="s">
        <v>744</v>
      </c>
    </row>
    <row r="77" spans="1:11" x14ac:dyDescent="0.25">
      <c r="A77" s="234">
        <v>76</v>
      </c>
      <c r="B77" s="234" t="s">
        <v>206</v>
      </c>
      <c r="C77" s="234" t="s">
        <v>207</v>
      </c>
      <c r="D77" s="234" t="s">
        <v>173</v>
      </c>
      <c r="E77" s="234" t="s">
        <v>43</v>
      </c>
      <c r="F77" s="234" t="s">
        <v>208</v>
      </c>
      <c r="G77" s="234" t="s">
        <v>1019</v>
      </c>
      <c r="H77" s="234" t="s">
        <v>3</v>
      </c>
      <c r="I77" s="234" t="s">
        <v>209</v>
      </c>
      <c r="J77" s="234" t="s">
        <v>53</v>
      </c>
      <c r="K77" s="234" t="s">
        <v>745</v>
      </c>
    </row>
    <row r="78" spans="1:11" x14ac:dyDescent="0.25">
      <c r="A78" s="234">
        <v>77</v>
      </c>
      <c r="B78" s="234" t="s">
        <v>224</v>
      </c>
      <c r="C78" s="234" t="s">
        <v>225</v>
      </c>
      <c r="D78" s="234" t="s">
        <v>0</v>
      </c>
      <c r="E78" s="234" t="s">
        <v>1</v>
      </c>
      <c r="F78" s="234" t="s">
        <v>226</v>
      </c>
      <c r="G78" s="234" t="s">
        <v>1019</v>
      </c>
      <c r="H78" s="234" t="s">
        <v>3</v>
      </c>
      <c r="I78" s="234" t="s">
        <v>227</v>
      </c>
      <c r="J78" s="234" t="s">
        <v>53</v>
      </c>
      <c r="K78" s="234" t="s">
        <v>748</v>
      </c>
    </row>
    <row r="79" spans="1:11" x14ac:dyDescent="0.25">
      <c r="A79" s="234">
        <v>78</v>
      </c>
      <c r="B79" s="234" t="s">
        <v>54</v>
      </c>
      <c r="C79" s="234" t="s">
        <v>55</v>
      </c>
      <c r="D79" s="234" t="s">
        <v>0</v>
      </c>
      <c r="E79" s="234" t="s">
        <v>1</v>
      </c>
      <c r="F79" s="234" t="s">
        <v>229</v>
      </c>
      <c r="G79" s="234" t="s">
        <v>1019</v>
      </c>
      <c r="H79" s="234" t="s">
        <v>3</v>
      </c>
      <c r="I79" s="234" t="s">
        <v>230</v>
      </c>
      <c r="J79" s="234" t="s">
        <v>53</v>
      </c>
      <c r="K79" s="234" t="s">
        <v>749</v>
      </c>
    </row>
    <row r="80" spans="1:11" x14ac:dyDescent="0.25">
      <c r="A80" s="234">
        <v>79</v>
      </c>
      <c r="B80" s="234" t="s">
        <v>278</v>
      </c>
      <c r="C80" s="234" t="s">
        <v>279</v>
      </c>
      <c r="D80" s="234" t="s">
        <v>66</v>
      </c>
      <c r="E80" s="234" t="s">
        <v>1</v>
      </c>
      <c r="F80" s="234" t="s">
        <v>280</v>
      </c>
      <c r="G80" s="234" t="s">
        <v>1019</v>
      </c>
      <c r="H80" s="234" t="s">
        <v>3</v>
      </c>
      <c r="I80" s="234" t="s">
        <v>281</v>
      </c>
      <c r="J80" s="234" t="s">
        <v>53</v>
      </c>
      <c r="K80" s="234" t="s">
        <v>756</v>
      </c>
    </row>
  </sheetData>
  <conditionalFormatting sqref="T4">
    <cfRule type="cellIs" dxfId="1" priority="1" operator="equal">
      <formula>"PW1MA076"</formula>
    </cfRule>
  </conditionalFormatting>
  <conditionalFormatting sqref="O4">
    <cfRule type="expression" dxfId="0" priority="2">
      <formula>ifs(AA31,"Yes",Z31,"No")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46" workbookViewId="0">
      <selection activeCell="G68" sqref="G68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1542</v>
      </c>
      <c r="K1" s="1" t="s">
        <v>497</v>
      </c>
    </row>
    <row r="2" spans="1:13" x14ac:dyDescent="0.25">
      <c r="A2">
        <v>1</v>
      </c>
      <c r="B2" s="233" t="s">
        <v>1531</v>
      </c>
      <c r="C2" s="233" t="s">
        <v>1532</v>
      </c>
      <c r="D2" s="233"/>
      <c r="E2" s="233"/>
      <c r="F2" s="233" t="s">
        <v>1537</v>
      </c>
      <c r="G2" s="233" t="s">
        <v>1136</v>
      </c>
      <c r="H2" s="233" t="s">
        <v>1237</v>
      </c>
      <c r="I2" s="233" t="s">
        <v>1538</v>
      </c>
      <c r="J2" s="233" t="s">
        <v>1535</v>
      </c>
      <c r="K2" s="233" t="s">
        <v>1539</v>
      </c>
      <c r="L2" s="233"/>
      <c r="M2" s="233"/>
    </row>
    <row r="3" spans="1:13" x14ac:dyDescent="0.25">
      <c r="A3" s="233">
        <v>2</v>
      </c>
      <c r="B3" s="233" t="s">
        <v>50</v>
      </c>
      <c r="C3" s="233" t="s">
        <v>51</v>
      </c>
      <c r="D3" s="233" t="s">
        <v>52</v>
      </c>
      <c r="E3" s="233" t="s">
        <v>43</v>
      </c>
      <c r="F3" s="233" t="s">
        <v>246</v>
      </c>
      <c r="G3" s="233" t="s">
        <v>1019</v>
      </c>
      <c r="H3" s="233" t="s">
        <v>3</v>
      </c>
      <c r="I3" s="233" t="s">
        <v>247</v>
      </c>
      <c r="J3" s="233" t="s">
        <v>125</v>
      </c>
      <c r="K3" s="233" t="s">
        <v>1540</v>
      </c>
      <c r="L3" s="233"/>
      <c r="M3" s="233"/>
    </row>
    <row r="4" spans="1:13" x14ac:dyDescent="0.25">
      <c r="A4" s="233">
        <v>3</v>
      </c>
      <c r="B4" s="233" t="s">
        <v>1491</v>
      </c>
      <c r="C4" s="233" t="s">
        <v>97</v>
      </c>
      <c r="D4" s="233" t="s">
        <v>0</v>
      </c>
      <c r="E4" s="233" t="s">
        <v>1</v>
      </c>
      <c r="F4" s="233" t="s">
        <v>1492</v>
      </c>
      <c r="G4" s="233" t="s">
        <v>960</v>
      </c>
      <c r="H4" s="233" t="s">
        <v>1013</v>
      </c>
      <c r="I4" s="233" t="s">
        <v>1493</v>
      </c>
      <c r="J4" s="233" t="s">
        <v>960</v>
      </c>
      <c r="K4" s="233" t="s">
        <v>1528</v>
      </c>
      <c r="L4" s="233"/>
      <c r="M4" s="233"/>
    </row>
    <row r="5" spans="1:13" x14ac:dyDescent="0.25">
      <c r="A5" s="233">
        <v>4</v>
      </c>
      <c r="B5" s="233" t="s">
        <v>104</v>
      </c>
      <c r="C5" s="233" t="s">
        <v>105</v>
      </c>
      <c r="D5" s="233" t="s">
        <v>106</v>
      </c>
      <c r="E5" s="233" t="s">
        <v>7</v>
      </c>
      <c r="F5" s="233" t="s">
        <v>107</v>
      </c>
      <c r="G5" s="233" t="s">
        <v>960</v>
      </c>
      <c r="H5" s="233" t="s">
        <v>5</v>
      </c>
      <c r="I5" s="233" t="s">
        <v>108</v>
      </c>
      <c r="J5" s="233" t="s">
        <v>6</v>
      </c>
      <c r="K5" s="233" t="s">
        <v>1516</v>
      </c>
      <c r="L5" s="233"/>
      <c r="M5" s="233"/>
    </row>
    <row r="6" spans="1:13" x14ac:dyDescent="0.25">
      <c r="A6" s="233">
        <v>5</v>
      </c>
      <c r="B6" s="233" t="s">
        <v>50</v>
      </c>
      <c r="C6" s="233" t="s">
        <v>51</v>
      </c>
      <c r="D6" s="233" t="s">
        <v>52</v>
      </c>
      <c r="E6" s="233" t="s">
        <v>43</v>
      </c>
      <c r="F6" s="233" t="s">
        <v>94</v>
      </c>
      <c r="G6" s="233" t="s">
        <v>1136</v>
      </c>
      <c r="H6" s="233" t="s">
        <v>5</v>
      </c>
      <c r="I6" s="233" t="s">
        <v>95</v>
      </c>
      <c r="J6" s="233" t="s">
        <v>6</v>
      </c>
      <c r="K6" s="233" t="s">
        <v>1502</v>
      </c>
      <c r="L6" s="233"/>
      <c r="M6" s="233"/>
    </row>
    <row r="7" spans="1:13" x14ac:dyDescent="0.25">
      <c r="A7" s="233">
        <v>6</v>
      </c>
      <c r="B7" s="233" t="s">
        <v>15</v>
      </c>
      <c r="C7" s="233" t="s">
        <v>16</v>
      </c>
      <c r="D7" s="233" t="s">
        <v>17</v>
      </c>
      <c r="E7" s="233" t="s">
        <v>7</v>
      </c>
      <c r="F7" s="233" t="s">
        <v>18</v>
      </c>
      <c r="G7" s="233" t="s">
        <v>1469</v>
      </c>
      <c r="H7" s="233" t="s">
        <v>5</v>
      </c>
      <c r="I7" s="233" t="s">
        <v>19</v>
      </c>
      <c r="J7" s="233" t="s">
        <v>6</v>
      </c>
      <c r="K7" s="233" t="s">
        <v>1495</v>
      </c>
      <c r="L7" s="233"/>
      <c r="M7" s="233"/>
    </row>
    <row r="8" spans="1:13" x14ac:dyDescent="0.25">
      <c r="A8" s="233">
        <v>7</v>
      </c>
      <c r="B8" s="233" t="s">
        <v>366</v>
      </c>
      <c r="C8" s="233" t="s">
        <v>367</v>
      </c>
      <c r="D8" s="233" t="s">
        <v>368</v>
      </c>
      <c r="E8" s="233" t="s">
        <v>43</v>
      </c>
      <c r="F8" s="233" t="s">
        <v>395</v>
      </c>
      <c r="G8" s="233" t="s">
        <v>1469</v>
      </c>
      <c r="H8" s="233" t="s">
        <v>5</v>
      </c>
      <c r="I8" s="233" t="s">
        <v>396</v>
      </c>
      <c r="J8" s="233" t="s">
        <v>6</v>
      </c>
      <c r="K8" s="233" t="s">
        <v>1496</v>
      </c>
      <c r="L8" s="233"/>
      <c r="M8" s="233"/>
    </row>
    <row r="9" spans="1:13" x14ac:dyDescent="0.25">
      <c r="A9" s="233">
        <v>8</v>
      </c>
      <c r="B9" s="233" t="s">
        <v>174</v>
      </c>
      <c r="C9" s="233" t="s">
        <v>175</v>
      </c>
      <c r="D9" s="233" t="s">
        <v>0</v>
      </c>
      <c r="E9" s="233" t="s">
        <v>1</v>
      </c>
      <c r="F9" s="233" t="s">
        <v>472</v>
      </c>
      <c r="G9" s="233" t="s">
        <v>1050</v>
      </c>
      <c r="H9" s="233" t="s">
        <v>473</v>
      </c>
      <c r="I9" s="233" t="s">
        <v>474</v>
      </c>
      <c r="J9" s="233" t="s">
        <v>475</v>
      </c>
      <c r="K9" s="233" t="s">
        <v>1476</v>
      </c>
      <c r="L9" s="233"/>
      <c r="M9" s="233"/>
    </row>
    <row r="10" spans="1:13" x14ac:dyDescent="0.25">
      <c r="A10" s="233">
        <v>9</v>
      </c>
      <c r="B10" s="233" t="s">
        <v>174</v>
      </c>
      <c r="C10" s="233" t="s">
        <v>175</v>
      </c>
      <c r="D10" s="233" t="s">
        <v>0</v>
      </c>
      <c r="E10" s="233" t="s">
        <v>1</v>
      </c>
      <c r="F10" s="233" t="s">
        <v>176</v>
      </c>
      <c r="G10" s="233" t="s">
        <v>1469</v>
      </c>
      <c r="H10" s="233" t="s">
        <v>8</v>
      </c>
      <c r="I10" s="233" t="s">
        <v>177</v>
      </c>
      <c r="J10" s="233" t="s">
        <v>9</v>
      </c>
      <c r="K10" s="233" t="s">
        <v>1477</v>
      </c>
      <c r="L10" s="233"/>
      <c r="M10" s="233"/>
    </row>
    <row r="11" spans="1:13" x14ac:dyDescent="0.25">
      <c r="A11" s="233">
        <v>10</v>
      </c>
      <c r="B11" s="233" t="s">
        <v>174</v>
      </c>
      <c r="C11" s="233" t="s">
        <v>175</v>
      </c>
      <c r="D11" s="233" t="s">
        <v>0</v>
      </c>
      <c r="E11" s="233" t="s">
        <v>1</v>
      </c>
      <c r="F11" s="233" t="s">
        <v>1232</v>
      </c>
      <c r="G11" s="233" t="s">
        <v>1469</v>
      </c>
      <c r="H11" s="233" t="s">
        <v>1013</v>
      </c>
      <c r="I11" s="233" t="s">
        <v>1234</v>
      </c>
      <c r="J11" s="233" t="s">
        <v>960</v>
      </c>
      <c r="K11" s="233" t="s">
        <v>1478</v>
      </c>
      <c r="L11" s="233"/>
      <c r="M11" s="233"/>
    </row>
    <row r="12" spans="1:13" x14ac:dyDescent="0.25">
      <c r="A12" s="233">
        <v>11</v>
      </c>
      <c r="B12" s="233" t="s">
        <v>268</v>
      </c>
      <c r="C12" s="233" t="s">
        <v>269</v>
      </c>
      <c r="D12" s="233" t="s">
        <v>66</v>
      </c>
      <c r="E12" s="233" t="s">
        <v>1</v>
      </c>
      <c r="F12" s="233" t="s">
        <v>270</v>
      </c>
      <c r="G12" s="233" t="s">
        <v>1019</v>
      </c>
      <c r="H12" s="233" t="s">
        <v>3</v>
      </c>
      <c r="I12" s="233" t="s">
        <v>271</v>
      </c>
      <c r="J12" s="233" t="s">
        <v>53</v>
      </c>
      <c r="K12" s="233" t="s">
        <v>1466</v>
      </c>
      <c r="L12" s="233"/>
      <c r="M12" s="233"/>
    </row>
    <row r="13" spans="1:13" x14ac:dyDescent="0.25">
      <c r="A13" s="233">
        <v>12</v>
      </c>
      <c r="B13" s="233" t="s">
        <v>803</v>
      </c>
      <c r="C13" s="233" t="s">
        <v>804</v>
      </c>
      <c r="D13" s="233" t="s">
        <v>17</v>
      </c>
      <c r="E13" s="233" t="s">
        <v>7</v>
      </c>
      <c r="F13" s="233" t="s">
        <v>1121</v>
      </c>
      <c r="G13" s="233" t="s">
        <v>1469</v>
      </c>
      <c r="H13" s="233" t="s">
        <v>1013</v>
      </c>
      <c r="I13" s="233" t="s">
        <v>1122</v>
      </c>
      <c r="J13" s="233" t="s">
        <v>960</v>
      </c>
      <c r="K13" s="233" t="s">
        <v>1465</v>
      </c>
      <c r="L13" s="233"/>
      <c r="M13" s="233"/>
    </row>
    <row r="14" spans="1:13" x14ac:dyDescent="0.25">
      <c r="A14" s="233">
        <v>13</v>
      </c>
      <c r="B14" s="233" t="s">
        <v>1458</v>
      </c>
      <c r="C14" s="233" t="s">
        <v>1459</v>
      </c>
      <c r="D14" s="233" t="s">
        <v>42</v>
      </c>
      <c r="E14" s="233" t="s">
        <v>43</v>
      </c>
      <c r="F14" s="233" t="s">
        <v>1460</v>
      </c>
      <c r="G14" s="233" t="s">
        <v>1469</v>
      </c>
      <c r="H14" s="233" t="s">
        <v>1013</v>
      </c>
      <c r="I14" s="233" t="s">
        <v>1461</v>
      </c>
      <c r="J14" s="233" t="s">
        <v>960</v>
      </c>
      <c r="K14" s="233" t="s">
        <v>1462</v>
      </c>
      <c r="L14" s="233"/>
      <c r="M14" s="233"/>
    </row>
    <row r="15" spans="1:13" x14ac:dyDescent="0.25">
      <c r="A15" s="233">
        <v>14</v>
      </c>
      <c r="B15" s="233" t="s">
        <v>366</v>
      </c>
      <c r="C15" s="233" t="s">
        <v>367</v>
      </c>
      <c r="D15" s="233" t="s">
        <v>368</v>
      </c>
      <c r="E15" s="233" t="s">
        <v>43</v>
      </c>
      <c r="F15" s="233" t="s">
        <v>369</v>
      </c>
      <c r="G15" s="233" t="s">
        <v>1019</v>
      </c>
      <c r="H15" s="233" t="s">
        <v>294</v>
      </c>
      <c r="I15" s="233" t="s">
        <v>370</v>
      </c>
      <c r="J15" s="233" t="s">
        <v>289</v>
      </c>
      <c r="K15" s="233" t="s">
        <v>1240</v>
      </c>
      <c r="L15" s="233"/>
      <c r="M15" s="233"/>
    </row>
    <row r="16" spans="1:13" x14ac:dyDescent="0.25">
      <c r="A16" s="233">
        <v>15</v>
      </c>
      <c r="B16" s="233" t="s">
        <v>366</v>
      </c>
      <c r="C16" s="233" t="s">
        <v>367</v>
      </c>
      <c r="D16" s="233" t="s">
        <v>368</v>
      </c>
      <c r="E16" s="233" t="s">
        <v>43</v>
      </c>
      <c r="F16" s="233" t="s">
        <v>1100</v>
      </c>
      <c r="G16" s="233" t="s">
        <v>1469</v>
      </c>
      <c r="H16" s="233" t="s">
        <v>1013</v>
      </c>
      <c r="I16" s="233" t="s">
        <v>1101</v>
      </c>
      <c r="J16" s="233" t="s">
        <v>960</v>
      </c>
      <c r="K16" s="233" t="s">
        <v>1258</v>
      </c>
      <c r="L16" s="233"/>
      <c r="M16" s="233"/>
    </row>
    <row r="17" spans="1:13" x14ac:dyDescent="0.25">
      <c r="A17" s="233">
        <v>16</v>
      </c>
      <c r="B17" s="233" t="s">
        <v>1215</v>
      </c>
      <c r="C17" s="233" t="s">
        <v>1216</v>
      </c>
      <c r="D17" s="233" t="s">
        <v>0</v>
      </c>
      <c r="E17" s="233" t="s">
        <v>1</v>
      </c>
      <c r="F17" s="233" t="s">
        <v>1218</v>
      </c>
      <c r="G17" s="233" t="s">
        <v>1469</v>
      </c>
      <c r="H17" s="233" t="s">
        <v>1013</v>
      </c>
      <c r="I17" s="233" t="s">
        <v>1219</v>
      </c>
      <c r="J17" s="233" t="s">
        <v>960</v>
      </c>
      <c r="K17" s="233" t="s">
        <v>1242</v>
      </c>
      <c r="L17" s="233"/>
      <c r="M17" s="233"/>
    </row>
    <row r="18" spans="1:13" x14ac:dyDescent="0.25">
      <c r="A18" s="233">
        <v>17</v>
      </c>
      <c r="B18" s="233" t="s">
        <v>1194</v>
      </c>
      <c r="C18" s="233" t="s">
        <v>1195</v>
      </c>
      <c r="D18" s="233" t="s">
        <v>1196</v>
      </c>
      <c r="E18" s="233" t="s">
        <v>28</v>
      </c>
      <c r="F18" s="233" t="s">
        <v>1197</v>
      </c>
      <c r="G18" s="233" t="s">
        <v>1469</v>
      </c>
      <c r="H18" s="233" t="s">
        <v>1013</v>
      </c>
      <c r="I18" s="233" t="s">
        <v>1198</v>
      </c>
      <c r="J18" s="233" t="s">
        <v>960</v>
      </c>
      <c r="K18" s="233" t="s">
        <v>1214</v>
      </c>
      <c r="L18" s="233"/>
      <c r="M18" s="233"/>
    </row>
    <row r="19" spans="1:13" x14ac:dyDescent="0.25">
      <c r="A19" s="233">
        <v>18</v>
      </c>
      <c r="B19" s="233" t="s">
        <v>117</v>
      </c>
      <c r="C19" s="233" t="s">
        <v>1210</v>
      </c>
      <c r="D19" s="233" t="s">
        <v>648</v>
      </c>
      <c r="E19" s="233" t="s">
        <v>1</v>
      </c>
      <c r="F19" s="233" t="s">
        <v>1211</v>
      </c>
      <c r="G19" s="233" t="s">
        <v>1019</v>
      </c>
      <c r="H19" s="233" t="s">
        <v>3</v>
      </c>
      <c r="I19" s="233" t="s">
        <v>1212</v>
      </c>
      <c r="J19" s="233" t="s">
        <v>53</v>
      </c>
      <c r="K19" s="233" t="s">
        <v>1213</v>
      </c>
      <c r="L19" s="233"/>
      <c r="M19" s="233"/>
    </row>
    <row r="20" spans="1:13" x14ac:dyDescent="0.25">
      <c r="A20" s="233">
        <v>19</v>
      </c>
      <c r="B20" s="233" t="s">
        <v>116</v>
      </c>
      <c r="C20" s="233" t="s">
        <v>117</v>
      </c>
      <c r="D20" s="233" t="s">
        <v>648</v>
      </c>
      <c r="E20" s="233" t="s">
        <v>1</v>
      </c>
      <c r="F20" s="233" t="s">
        <v>118</v>
      </c>
      <c r="G20" s="233" t="s">
        <v>1019</v>
      </c>
      <c r="H20" s="233" t="s">
        <v>3</v>
      </c>
      <c r="I20" s="233" t="s">
        <v>119</v>
      </c>
      <c r="J20" s="233" t="s">
        <v>53</v>
      </c>
      <c r="K20" s="233" t="s">
        <v>1167</v>
      </c>
      <c r="L20" s="233"/>
      <c r="M20" s="233"/>
    </row>
    <row r="21" spans="1:13" x14ac:dyDescent="0.25">
      <c r="A21" s="233">
        <v>20</v>
      </c>
      <c r="B21" s="233" t="s">
        <v>196</v>
      </c>
      <c r="C21" s="233" t="s">
        <v>104</v>
      </c>
      <c r="D21" s="233" t="s">
        <v>197</v>
      </c>
      <c r="E21" s="233" t="s">
        <v>198</v>
      </c>
      <c r="F21" s="233" t="s">
        <v>1168</v>
      </c>
      <c r="G21" s="233" t="s">
        <v>1469</v>
      </c>
      <c r="H21" s="233" t="s">
        <v>1013</v>
      </c>
      <c r="I21" s="233" t="s">
        <v>1169</v>
      </c>
      <c r="J21" s="233" t="s">
        <v>960</v>
      </c>
      <c r="K21" s="233" t="s">
        <v>1170</v>
      </c>
      <c r="L21" s="233"/>
      <c r="M21" s="233"/>
    </row>
    <row r="22" spans="1:13" x14ac:dyDescent="0.25">
      <c r="A22" s="233">
        <v>21</v>
      </c>
      <c r="B22" s="233" t="s">
        <v>1176</v>
      </c>
      <c r="C22" s="233" t="s">
        <v>1177</v>
      </c>
      <c r="D22" s="233" t="s">
        <v>173</v>
      </c>
      <c r="E22" s="233" t="s">
        <v>43</v>
      </c>
      <c r="F22" s="233" t="s">
        <v>1178</v>
      </c>
      <c r="G22" s="233" t="s">
        <v>1469</v>
      </c>
      <c r="H22" s="233" t="s">
        <v>1013</v>
      </c>
      <c r="I22" s="233" t="s">
        <v>1179</v>
      </c>
      <c r="J22" s="233" t="s">
        <v>960</v>
      </c>
      <c r="K22" s="233" t="s">
        <v>1180</v>
      </c>
      <c r="L22" s="233"/>
      <c r="M22" s="233"/>
    </row>
    <row r="23" spans="1:13" x14ac:dyDescent="0.25">
      <c r="A23" s="233">
        <v>22</v>
      </c>
      <c r="B23" s="233" t="s">
        <v>1187</v>
      </c>
      <c r="C23" s="233" t="s">
        <v>1188</v>
      </c>
      <c r="D23" s="233" t="s">
        <v>1189</v>
      </c>
      <c r="E23" s="233" t="s">
        <v>43</v>
      </c>
      <c r="F23" s="233" t="s">
        <v>1190</v>
      </c>
      <c r="G23" s="233" t="s">
        <v>1469</v>
      </c>
      <c r="H23" s="233" t="s">
        <v>1013</v>
      </c>
      <c r="I23" s="233" t="s">
        <v>1191</v>
      </c>
      <c r="J23" s="233" t="s">
        <v>960</v>
      </c>
      <c r="K23" s="233" t="s">
        <v>1192</v>
      </c>
      <c r="L23" s="233"/>
      <c r="M23" s="233"/>
    </row>
    <row r="24" spans="1:13" x14ac:dyDescent="0.25">
      <c r="A24" s="233">
        <v>23</v>
      </c>
      <c r="B24" s="233" t="s">
        <v>1146</v>
      </c>
      <c r="C24" s="233" t="s">
        <v>1147</v>
      </c>
      <c r="D24" s="233" t="s">
        <v>1142</v>
      </c>
      <c r="E24" s="233" t="s">
        <v>1</v>
      </c>
      <c r="F24" s="233" t="s">
        <v>1148</v>
      </c>
      <c r="G24" s="233" t="s">
        <v>1469</v>
      </c>
      <c r="H24" s="233" t="s">
        <v>1013</v>
      </c>
      <c r="I24" s="233" t="s">
        <v>1149</v>
      </c>
      <c r="J24" s="233" t="s">
        <v>960</v>
      </c>
      <c r="K24" s="233" t="s">
        <v>1150</v>
      </c>
      <c r="L24" s="233"/>
      <c r="M24" s="233"/>
    </row>
    <row r="25" spans="1:13" x14ac:dyDescent="0.25">
      <c r="A25" s="233">
        <v>24</v>
      </c>
      <c r="B25" s="233" t="s">
        <v>50</v>
      </c>
      <c r="C25" s="233" t="s">
        <v>51</v>
      </c>
      <c r="D25" s="233" t="s">
        <v>52</v>
      </c>
      <c r="E25" s="233" t="s">
        <v>43</v>
      </c>
      <c r="F25" s="233" t="s">
        <v>1085</v>
      </c>
      <c r="G25" s="233" t="s">
        <v>1469</v>
      </c>
      <c r="H25" s="233" t="s">
        <v>1013</v>
      </c>
      <c r="I25" s="233" t="s">
        <v>1086</v>
      </c>
      <c r="J25" s="233" t="s">
        <v>960</v>
      </c>
      <c r="K25" s="233" t="s">
        <v>1087</v>
      </c>
      <c r="L25" s="233"/>
      <c r="M25" s="233"/>
    </row>
    <row r="26" spans="1:13" x14ac:dyDescent="0.25">
      <c r="A26" s="233">
        <v>25</v>
      </c>
      <c r="B26" s="233" t="s">
        <v>196</v>
      </c>
      <c r="C26" s="233" t="s">
        <v>104</v>
      </c>
      <c r="D26" s="233" t="s">
        <v>197</v>
      </c>
      <c r="E26" s="233" t="s">
        <v>198</v>
      </c>
      <c r="F26" s="233" t="s">
        <v>1107</v>
      </c>
      <c r="G26" s="233" t="s">
        <v>1469</v>
      </c>
      <c r="H26" s="233" t="s">
        <v>1013</v>
      </c>
      <c r="I26" s="233" t="s">
        <v>1108</v>
      </c>
      <c r="J26" s="233" t="s">
        <v>960</v>
      </c>
      <c r="K26" s="233" t="s">
        <v>1109</v>
      </c>
      <c r="L26" s="233"/>
      <c r="M26" s="233"/>
    </row>
    <row r="27" spans="1:13" x14ac:dyDescent="0.25">
      <c r="A27" s="233">
        <v>26</v>
      </c>
      <c r="B27" s="233" t="s">
        <v>1072</v>
      </c>
      <c r="C27" s="233" t="s">
        <v>1073</v>
      </c>
      <c r="D27" s="233" t="s">
        <v>122</v>
      </c>
      <c r="E27" s="233" t="s">
        <v>43</v>
      </c>
      <c r="F27" s="233" t="s">
        <v>221</v>
      </c>
      <c r="G27" s="233" t="s">
        <v>1131</v>
      </c>
      <c r="H27" s="233" t="s">
        <v>3</v>
      </c>
      <c r="I27" s="233" t="s">
        <v>222</v>
      </c>
      <c r="J27" s="233" t="s">
        <v>53</v>
      </c>
      <c r="K27" s="233" t="s">
        <v>1074</v>
      </c>
      <c r="L27" s="233"/>
      <c r="M27" s="233"/>
    </row>
    <row r="28" spans="1:13" x14ac:dyDescent="0.25">
      <c r="A28" s="233">
        <v>27</v>
      </c>
      <c r="B28" s="233" t="s">
        <v>190</v>
      </c>
      <c r="C28" s="233" t="s">
        <v>191</v>
      </c>
      <c r="D28" s="233" t="s">
        <v>192</v>
      </c>
      <c r="E28" s="233" t="s">
        <v>28</v>
      </c>
      <c r="F28" s="233" t="s">
        <v>193</v>
      </c>
      <c r="G28" s="233" t="s">
        <v>1019</v>
      </c>
      <c r="H28" s="233" t="s">
        <v>30</v>
      </c>
      <c r="I28" s="233" t="s">
        <v>194</v>
      </c>
      <c r="J28" s="233" t="s">
        <v>32</v>
      </c>
      <c r="K28" s="233" t="s">
        <v>1081</v>
      </c>
      <c r="L28" s="233"/>
      <c r="M28" s="233"/>
    </row>
    <row r="29" spans="1:13" x14ac:dyDescent="0.25">
      <c r="A29" s="233">
        <v>28</v>
      </c>
      <c r="B29" s="233" t="s">
        <v>262</v>
      </c>
      <c r="C29" s="233" t="s">
        <v>263</v>
      </c>
      <c r="D29" s="233" t="s">
        <v>264</v>
      </c>
      <c r="E29" s="233" t="s">
        <v>1</v>
      </c>
      <c r="F29" s="233" t="s">
        <v>265</v>
      </c>
      <c r="G29" s="233" t="s">
        <v>1019</v>
      </c>
      <c r="H29" s="233" t="s">
        <v>3</v>
      </c>
      <c r="I29" s="233" t="s">
        <v>266</v>
      </c>
      <c r="J29" s="233" t="s">
        <v>53</v>
      </c>
      <c r="K29" s="233" t="s">
        <v>1057</v>
      </c>
      <c r="L29" s="233"/>
      <c r="M29" s="233"/>
    </row>
    <row r="30" spans="1:13" x14ac:dyDescent="0.25">
      <c r="A30" s="233">
        <v>29</v>
      </c>
      <c r="B30" s="233" t="s">
        <v>71</v>
      </c>
      <c r="C30" s="233" t="s">
        <v>72</v>
      </c>
      <c r="D30" s="233" t="s">
        <v>73</v>
      </c>
      <c r="E30" s="233" t="s">
        <v>28</v>
      </c>
      <c r="F30" s="233" t="s">
        <v>74</v>
      </c>
      <c r="G30" s="233" t="s">
        <v>1019</v>
      </c>
      <c r="H30" s="233" t="s">
        <v>30</v>
      </c>
      <c r="I30" s="233" t="s">
        <v>75</v>
      </c>
      <c r="J30" s="233" t="s">
        <v>32</v>
      </c>
      <c r="K30" s="233" t="s">
        <v>1058</v>
      </c>
      <c r="L30" s="233"/>
      <c r="M30" s="233"/>
    </row>
    <row r="31" spans="1:13" x14ac:dyDescent="0.25">
      <c r="A31" s="233">
        <v>30</v>
      </c>
      <c r="B31" s="233" t="s">
        <v>273</v>
      </c>
      <c r="C31" s="233" t="s">
        <v>274</v>
      </c>
      <c r="D31" s="233" t="s">
        <v>0</v>
      </c>
      <c r="E31" s="233" t="s">
        <v>1</v>
      </c>
      <c r="F31" s="233" t="s">
        <v>275</v>
      </c>
      <c r="G31" s="233" t="s">
        <v>1019</v>
      </c>
      <c r="H31" s="233" t="s">
        <v>3</v>
      </c>
      <c r="I31" s="233" t="s">
        <v>276</v>
      </c>
      <c r="J31" s="233" t="s">
        <v>53</v>
      </c>
      <c r="K31" s="233" t="s">
        <v>1069</v>
      </c>
      <c r="L31" s="233"/>
      <c r="M31" s="233"/>
    </row>
    <row r="32" spans="1:13" x14ac:dyDescent="0.25">
      <c r="A32" s="233">
        <v>31</v>
      </c>
      <c r="B32" s="233" t="s">
        <v>766</v>
      </c>
      <c r="C32" s="233" t="s">
        <v>767</v>
      </c>
      <c r="D32" s="233" t="s">
        <v>577</v>
      </c>
      <c r="E32" s="233" t="s">
        <v>7</v>
      </c>
      <c r="F32" s="233" t="s">
        <v>1040</v>
      </c>
      <c r="G32" s="233" t="s">
        <v>1050</v>
      </c>
      <c r="H32" s="233" t="s">
        <v>781</v>
      </c>
      <c r="I32" s="233" t="s">
        <v>1042</v>
      </c>
      <c r="J32" s="233" t="s">
        <v>1043</v>
      </c>
      <c r="K32" s="233" t="s">
        <v>1044</v>
      </c>
      <c r="L32" s="233"/>
      <c r="M32" s="233"/>
    </row>
    <row r="33" spans="1:13" x14ac:dyDescent="0.25">
      <c r="A33" s="233">
        <v>32</v>
      </c>
      <c r="B33" s="233" t="s">
        <v>145</v>
      </c>
      <c r="C33" s="233" t="s">
        <v>97</v>
      </c>
      <c r="D33" s="233" t="s">
        <v>1046</v>
      </c>
      <c r="E33" s="233" t="s">
        <v>1</v>
      </c>
      <c r="F33" s="233" t="s">
        <v>147</v>
      </c>
      <c r="G33" s="233" t="s">
        <v>1019</v>
      </c>
      <c r="H33" s="233" t="s">
        <v>3</v>
      </c>
      <c r="I33" s="233" t="s">
        <v>148</v>
      </c>
      <c r="J33" s="233" t="s">
        <v>53</v>
      </c>
      <c r="K33" s="233" t="s">
        <v>1047</v>
      </c>
      <c r="L33" s="233"/>
      <c r="M33" s="233"/>
    </row>
    <row r="34" spans="1:13" x14ac:dyDescent="0.25">
      <c r="A34" s="233">
        <v>33</v>
      </c>
      <c r="B34" s="233" t="s">
        <v>803</v>
      </c>
      <c r="C34" s="233" t="s">
        <v>804</v>
      </c>
      <c r="D34" s="233" t="s">
        <v>17</v>
      </c>
      <c r="E34" s="233" t="s">
        <v>7</v>
      </c>
      <c r="F34" s="233" t="s">
        <v>805</v>
      </c>
      <c r="G34" s="233" t="s">
        <v>1469</v>
      </c>
      <c r="H34" s="233" t="s">
        <v>5</v>
      </c>
      <c r="I34" s="233" t="s">
        <v>806</v>
      </c>
      <c r="J34" s="233" t="s">
        <v>6</v>
      </c>
      <c r="K34" s="233" t="s">
        <v>996</v>
      </c>
      <c r="L34" s="233"/>
      <c r="M34" s="233"/>
    </row>
    <row r="35" spans="1:13" x14ac:dyDescent="0.25">
      <c r="A35" s="233">
        <v>34</v>
      </c>
      <c r="B35" s="233" t="s">
        <v>982</v>
      </c>
      <c r="C35" s="233" t="s">
        <v>292</v>
      </c>
      <c r="D35" s="233" t="s">
        <v>462</v>
      </c>
      <c r="E35" s="233" t="s">
        <v>1</v>
      </c>
      <c r="F35" s="233" t="s">
        <v>422</v>
      </c>
      <c r="G35" s="233" t="s">
        <v>1019</v>
      </c>
      <c r="H35" s="233" t="s">
        <v>3</v>
      </c>
      <c r="I35" s="233" t="s">
        <v>423</v>
      </c>
      <c r="J35" s="233" t="s">
        <v>2</v>
      </c>
      <c r="K35" s="233" t="s">
        <v>983</v>
      </c>
      <c r="L35" s="233"/>
      <c r="M35" s="233"/>
    </row>
    <row r="36" spans="1:13" x14ac:dyDescent="0.25">
      <c r="A36" s="233">
        <v>35</v>
      </c>
      <c r="B36" s="233" t="s">
        <v>64</v>
      </c>
      <c r="C36" s="233" t="s">
        <v>65</v>
      </c>
      <c r="D36" s="233" t="s">
        <v>66</v>
      </c>
      <c r="E36" s="233" t="s">
        <v>1</v>
      </c>
      <c r="F36" s="233" t="s">
        <v>67</v>
      </c>
      <c r="G36" s="233" t="s">
        <v>1019</v>
      </c>
      <c r="H36" s="233" t="s">
        <v>30</v>
      </c>
      <c r="I36" s="233" t="s">
        <v>68</v>
      </c>
      <c r="J36" s="233" t="s">
        <v>32</v>
      </c>
      <c r="K36" s="233" t="s">
        <v>959</v>
      </c>
      <c r="L36" s="233"/>
      <c r="M36" s="233"/>
    </row>
    <row r="37" spans="1:13" x14ac:dyDescent="0.25">
      <c r="A37" s="233">
        <v>36</v>
      </c>
      <c r="B37" s="233" t="s">
        <v>242</v>
      </c>
      <c r="C37" s="233" t="s">
        <v>243</v>
      </c>
      <c r="D37" s="233" t="s">
        <v>957</v>
      </c>
      <c r="E37" s="233" t="s">
        <v>43</v>
      </c>
      <c r="F37" s="233" t="s">
        <v>244</v>
      </c>
      <c r="G37" s="233" t="s">
        <v>1019</v>
      </c>
      <c r="H37" s="233" t="s">
        <v>3</v>
      </c>
      <c r="I37" s="233" t="s">
        <v>245</v>
      </c>
      <c r="J37" s="233" t="s">
        <v>125</v>
      </c>
      <c r="K37" s="233" t="s">
        <v>958</v>
      </c>
      <c r="L37" s="233"/>
      <c r="M37" s="233"/>
    </row>
    <row r="38" spans="1:13" x14ac:dyDescent="0.25">
      <c r="A38" s="233">
        <v>37</v>
      </c>
      <c r="B38" s="233" t="s">
        <v>322</v>
      </c>
      <c r="C38" s="233" t="s">
        <v>323</v>
      </c>
      <c r="D38" s="233" t="s">
        <v>66</v>
      </c>
      <c r="E38" s="233" t="s">
        <v>1</v>
      </c>
      <c r="F38" s="233" t="s">
        <v>324</v>
      </c>
      <c r="G38" s="233" t="s">
        <v>1019</v>
      </c>
      <c r="H38" s="233" t="s">
        <v>287</v>
      </c>
      <c r="I38" s="233" t="s">
        <v>325</v>
      </c>
      <c r="J38" s="233" t="s">
        <v>289</v>
      </c>
      <c r="K38" s="233" t="s">
        <v>956</v>
      </c>
      <c r="L38" s="233"/>
      <c r="M38" s="233"/>
    </row>
    <row r="39" spans="1:13" x14ac:dyDescent="0.25">
      <c r="A39" s="233">
        <v>38</v>
      </c>
      <c r="B39" s="233" t="s">
        <v>49</v>
      </c>
      <c r="C39" s="233" t="s">
        <v>97</v>
      </c>
      <c r="D39" s="233" t="s">
        <v>66</v>
      </c>
      <c r="E39" s="233" t="s">
        <v>1</v>
      </c>
      <c r="F39" s="233" t="s">
        <v>98</v>
      </c>
      <c r="G39" s="233" t="s">
        <v>960</v>
      </c>
      <c r="H39" s="233" t="s">
        <v>5</v>
      </c>
      <c r="I39" s="233" t="s">
        <v>99</v>
      </c>
      <c r="J39" s="233" t="s">
        <v>6</v>
      </c>
      <c r="K39" s="233" t="s">
        <v>920</v>
      </c>
      <c r="L39" s="233"/>
      <c r="M39" s="233"/>
    </row>
    <row r="40" spans="1:13" x14ac:dyDescent="0.25">
      <c r="A40" s="233">
        <v>39</v>
      </c>
      <c r="B40" s="233" t="s">
        <v>49</v>
      </c>
      <c r="C40" s="233" t="s">
        <v>97</v>
      </c>
      <c r="D40" s="233" t="s">
        <v>66</v>
      </c>
      <c r="E40" s="233" t="s">
        <v>1</v>
      </c>
      <c r="F40" s="233" t="s">
        <v>391</v>
      </c>
      <c r="G40" s="233" t="s">
        <v>1019</v>
      </c>
      <c r="H40" s="233" t="s">
        <v>294</v>
      </c>
      <c r="I40" s="233" t="s">
        <v>392</v>
      </c>
      <c r="J40" s="233" t="s">
        <v>289</v>
      </c>
      <c r="K40" s="233" t="s">
        <v>921</v>
      </c>
      <c r="L40" s="233"/>
      <c r="M40" s="233"/>
    </row>
    <row r="41" spans="1:13" x14ac:dyDescent="0.25">
      <c r="A41" s="233">
        <v>40</v>
      </c>
      <c r="B41" s="233" t="s">
        <v>361</v>
      </c>
      <c r="C41" s="233" t="s">
        <v>362</v>
      </c>
      <c r="D41" s="233" t="s">
        <v>0</v>
      </c>
      <c r="E41" s="233" t="s">
        <v>1</v>
      </c>
      <c r="F41" s="233" t="s">
        <v>886</v>
      </c>
      <c r="G41" s="233" t="s">
        <v>1019</v>
      </c>
      <c r="H41" s="233" t="s">
        <v>3</v>
      </c>
      <c r="I41" s="233" t="s">
        <v>861</v>
      </c>
      <c r="J41" s="233" t="s">
        <v>516</v>
      </c>
      <c r="K41" s="233" t="s">
        <v>896</v>
      </c>
      <c r="L41" s="233"/>
      <c r="M41" s="233"/>
    </row>
    <row r="42" spans="1:13" x14ac:dyDescent="0.25">
      <c r="A42" s="233">
        <v>41</v>
      </c>
      <c r="B42" s="233" t="s">
        <v>845</v>
      </c>
      <c r="C42" s="233" t="s">
        <v>846</v>
      </c>
      <c r="D42" s="233" t="s">
        <v>27</v>
      </c>
      <c r="E42" s="233" t="s">
        <v>28</v>
      </c>
      <c r="F42" s="233" t="s">
        <v>847</v>
      </c>
      <c r="G42" s="233" t="s">
        <v>1019</v>
      </c>
      <c r="H42" s="233" t="s">
        <v>294</v>
      </c>
      <c r="I42" s="233" t="s">
        <v>848</v>
      </c>
      <c r="J42" s="233" t="s">
        <v>289</v>
      </c>
      <c r="K42" s="233" t="s">
        <v>849</v>
      </c>
      <c r="L42" s="233"/>
      <c r="M42" s="233"/>
    </row>
    <row r="43" spans="1:13" x14ac:dyDescent="0.25">
      <c r="A43" s="233">
        <v>42</v>
      </c>
      <c r="B43" s="233" t="s">
        <v>766</v>
      </c>
      <c r="C43" s="233" t="s">
        <v>767</v>
      </c>
      <c r="D43" s="233" t="s">
        <v>577</v>
      </c>
      <c r="E43" s="233" t="s">
        <v>7</v>
      </c>
      <c r="F43" s="233" t="s">
        <v>768</v>
      </c>
      <c r="G43" s="233" t="s">
        <v>1469</v>
      </c>
      <c r="H43" s="233" t="s">
        <v>8</v>
      </c>
      <c r="I43" s="233" t="s">
        <v>769</v>
      </c>
      <c r="J43" s="233" t="s">
        <v>9</v>
      </c>
      <c r="K43" s="233" t="s">
        <v>770</v>
      </c>
      <c r="L43" s="233"/>
      <c r="M43" s="233"/>
    </row>
    <row r="44" spans="1:13" x14ac:dyDescent="0.25">
      <c r="A44" s="233">
        <v>43</v>
      </c>
      <c r="B44" s="233" t="s">
        <v>530</v>
      </c>
      <c r="C44" s="233" t="s">
        <v>531</v>
      </c>
      <c r="D44" s="233" t="s">
        <v>36</v>
      </c>
      <c r="E44" s="233" t="s">
        <v>1</v>
      </c>
      <c r="F44" s="233" t="s">
        <v>532</v>
      </c>
      <c r="G44" s="233" t="s">
        <v>1019</v>
      </c>
      <c r="H44" s="233" t="s">
        <v>294</v>
      </c>
      <c r="I44" s="233" t="s">
        <v>533</v>
      </c>
      <c r="J44" s="233" t="s">
        <v>516</v>
      </c>
      <c r="K44" s="233" t="s">
        <v>764</v>
      </c>
      <c r="L44" s="233"/>
      <c r="M44" s="233"/>
    </row>
    <row r="45" spans="1:13" x14ac:dyDescent="0.25">
      <c r="A45" s="233">
        <v>44</v>
      </c>
      <c r="B45" s="233" t="s">
        <v>651</v>
      </c>
      <c r="C45" s="233" t="s">
        <v>652</v>
      </c>
      <c r="D45" s="233" t="s">
        <v>653</v>
      </c>
      <c r="E45" s="233" t="s">
        <v>1</v>
      </c>
      <c r="F45" s="233" t="s">
        <v>654</v>
      </c>
      <c r="G45" s="233" t="s">
        <v>1019</v>
      </c>
      <c r="H45" s="233" t="s">
        <v>294</v>
      </c>
      <c r="I45" s="233" t="s">
        <v>655</v>
      </c>
      <c r="J45" s="233" t="s">
        <v>289</v>
      </c>
      <c r="K45" s="233" t="s">
        <v>656</v>
      </c>
      <c r="L45" s="233"/>
      <c r="M45" s="233"/>
    </row>
    <row r="46" spans="1:13" x14ac:dyDescent="0.25">
      <c r="A46" s="233">
        <v>45</v>
      </c>
      <c r="B46" s="233" t="s">
        <v>425</v>
      </c>
      <c r="C46" s="233" t="s">
        <v>426</v>
      </c>
      <c r="D46" s="233" t="s">
        <v>427</v>
      </c>
      <c r="E46" s="233" t="s">
        <v>28</v>
      </c>
      <c r="F46" s="233" t="s">
        <v>428</v>
      </c>
      <c r="G46" s="233" t="s">
        <v>1019</v>
      </c>
      <c r="H46" s="233" t="s">
        <v>287</v>
      </c>
      <c r="I46" s="233" t="s">
        <v>429</v>
      </c>
      <c r="J46" s="233" t="s">
        <v>289</v>
      </c>
      <c r="K46" s="233" t="s">
        <v>659</v>
      </c>
      <c r="L46" s="233"/>
      <c r="M46" s="233"/>
    </row>
    <row r="47" spans="1:13" x14ac:dyDescent="0.25">
      <c r="A47" s="233">
        <v>46</v>
      </c>
      <c r="B47" s="233" t="s">
        <v>608</v>
      </c>
      <c r="C47" s="233" t="s">
        <v>378</v>
      </c>
      <c r="D47" s="233" t="s">
        <v>27</v>
      </c>
      <c r="E47" s="233" t="s">
        <v>28</v>
      </c>
      <c r="F47" s="233" t="s">
        <v>609</v>
      </c>
      <c r="G47" s="233" t="s">
        <v>1019</v>
      </c>
      <c r="H47" s="233" t="s">
        <v>294</v>
      </c>
      <c r="I47" s="233" t="s">
        <v>610</v>
      </c>
      <c r="J47" s="233" t="s">
        <v>289</v>
      </c>
      <c r="K47" s="233" t="s">
        <v>663</v>
      </c>
      <c r="L47" s="233"/>
      <c r="M47" s="233"/>
    </row>
    <row r="48" spans="1:13" x14ac:dyDescent="0.25">
      <c r="A48" s="233">
        <v>47</v>
      </c>
      <c r="B48" s="233" t="s">
        <v>1467</v>
      </c>
      <c r="C48" s="233" t="s">
        <v>378</v>
      </c>
      <c r="D48" s="233"/>
      <c r="E48" s="233"/>
      <c r="F48" s="233" t="s">
        <v>572</v>
      </c>
      <c r="G48" s="233" t="s">
        <v>1019</v>
      </c>
      <c r="H48" s="233" t="s">
        <v>287</v>
      </c>
      <c r="I48" s="233" t="s">
        <v>573</v>
      </c>
      <c r="J48" s="233" t="s">
        <v>289</v>
      </c>
      <c r="K48" s="233" t="s">
        <v>665</v>
      </c>
      <c r="L48" s="233"/>
      <c r="M48" s="233"/>
    </row>
    <row r="49" spans="1:13" x14ac:dyDescent="0.25">
      <c r="A49" s="233">
        <v>48</v>
      </c>
      <c r="B49" s="233" t="s">
        <v>590</v>
      </c>
      <c r="C49" s="233" t="s">
        <v>591</v>
      </c>
      <c r="D49" s="233" t="s">
        <v>592</v>
      </c>
      <c r="E49" s="233" t="s">
        <v>43</v>
      </c>
      <c r="F49" s="233" t="s">
        <v>593</v>
      </c>
      <c r="G49" s="233" t="s">
        <v>1131</v>
      </c>
      <c r="H49" s="233" t="s">
        <v>30</v>
      </c>
      <c r="I49" s="233" t="s">
        <v>594</v>
      </c>
      <c r="J49" s="233" t="s">
        <v>32</v>
      </c>
      <c r="K49" s="233" t="s">
        <v>669</v>
      </c>
      <c r="L49" s="233"/>
      <c r="M49" s="233"/>
    </row>
    <row r="50" spans="1:13" x14ac:dyDescent="0.25">
      <c r="A50" s="233">
        <v>49</v>
      </c>
      <c r="B50" s="233" t="s">
        <v>566</v>
      </c>
      <c r="C50" s="233" t="s">
        <v>556</v>
      </c>
      <c r="D50" s="233" t="s">
        <v>0</v>
      </c>
      <c r="E50" s="233" t="s">
        <v>1</v>
      </c>
      <c r="F50" s="233" t="s">
        <v>557</v>
      </c>
      <c r="G50" s="233" t="s">
        <v>1019</v>
      </c>
      <c r="H50" s="233" t="s">
        <v>287</v>
      </c>
      <c r="I50" s="233" t="s">
        <v>558</v>
      </c>
      <c r="J50" s="233" t="s">
        <v>289</v>
      </c>
      <c r="K50" s="233" t="s">
        <v>673</v>
      </c>
      <c r="L50" s="233"/>
      <c r="M50" s="233"/>
    </row>
    <row r="51" spans="1:13" x14ac:dyDescent="0.25">
      <c r="A51" s="233">
        <v>50</v>
      </c>
      <c r="B51" s="233" t="s">
        <v>1468</v>
      </c>
      <c r="C51" s="233" t="s">
        <v>97</v>
      </c>
      <c r="D51" s="233"/>
      <c r="E51" s="233"/>
      <c r="F51" s="233" t="s">
        <v>540</v>
      </c>
      <c r="G51" s="233" t="s">
        <v>1019</v>
      </c>
      <c r="H51" s="233" t="s">
        <v>294</v>
      </c>
      <c r="I51" s="233" t="s">
        <v>541</v>
      </c>
      <c r="J51" s="233" t="s">
        <v>289</v>
      </c>
      <c r="K51" s="233" t="s">
        <v>677</v>
      </c>
      <c r="L51" s="233"/>
      <c r="M51" s="233"/>
    </row>
    <row r="52" spans="1:13" x14ac:dyDescent="0.25">
      <c r="A52" s="233">
        <v>51</v>
      </c>
      <c r="B52" s="233" t="s">
        <v>291</v>
      </c>
      <c r="C52" s="233" t="s">
        <v>292</v>
      </c>
      <c r="D52" s="233" t="s">
        <v>0</v>
      </c>
      <c r="E52" s="233" t="s">
        <v>1</v>
      </c>
      <c r="F52" s="233" t="s">
        <v>293</v>
      </c>
      <c r="G52" s="233" t="s">
        <v>1019</v>
      </c>
      <c r="H52" s="233" t="s">
        <v>294</v>
      </c>
      <c r="I52" s="233" t="s">
        <v>295</v>
      </c>
      <c r="J52" s="233" t="s">
        <v>289</v>
      </c>
      <c r="K52" s="233" t="s">
        <v>679</v>
      </c>
      <c r="L52" s="233"/>
      <c r="M52" s="233"/>
    </row>
    <row r="53" spans="1:13" x14ac:dyDescent="0.25">
      <c r="A53" s="233">
        <v>52</v>
      </c>
      <c r="B53" s="233" t="s">
        <v>311</v>
      </c>
      <c r="C53" s="233" t="s">
        <v>312</v>
      </c>
      <c r="D53" s="233" t="s">
        <v>313</v>
      </c>
      <c r="E53" s="233" t="s">
        <v>43</v>
      </c>
      <c r="F53" s="233" t="s">
        <v>314</v>
      </c>
      <c r="G53" s="233" t="s">
        <v>1019</v>
      </c>
      <c r="H53" s="233" t="s">
        <v>294</v>
      </c>
      <c r="I53" s="233" t="s">
        <v>315</v>
      </c>
      <c r="J53" s="233" t="s">
        <v>289</v>
      </c>
      <c r="K53" s="233" t="s">
        <v>683</v>
      </c>
      <c r="L53" s="233"/>
      <c r="M53" s="233"/>
    </row>
    <row r="54" spans="1:13" x14ac:dyDescent="0.25">
      <c r="A54" s="233">
        <v>53</v>
      </c>
      <c r="B54" s="233" t="s">
        <v>317</v>
      </c>
      <c r="C54" s="233" t="s">
        <v>279</v>
      </c>
      <c r="D54" s="233" t="s">
        <v>318</v>
      </c>
      <c r="E54" s="233" t="s">
        <v>28</v>
      </c>
      <c r="F54" s="233" t="s">
        <v>319</v>
      </c>
      <c r="G54" s="233" t="s">
        <v>1019</v>
      </c>
      <c r="H54" s="233" t="s">
        <v>287</v>
      </c>
      <c r="I54" s="233" t="s">
        <v>320</v>
      </c>
      <c r="J54" s="233" t="s">
        <v>289</v>
      </c>
      <c r="K54" s="233" t="s">
        <v>758</v>
      </c>
      <c r="L54" s="233"/>
      <c r="M54" s="233"/>
    </row>
    <row r="55" spans="1:13" x14ac:dyDescent="0.25">
      <c r="A55" s="233">
        <v>54</v>
      </c>
      <c r="B55" s="233" t="s">
        <v>333</v>
      </c>
      <c r="C55" s="233" t="s">
        <v>334</v>
      </c>
      <c r="D55" s="233" t="s">
        <v>335</v>
      </c>
      <c r="E55" s="233" t="s">
        <v>48</v>
      </c>
      <c r="F55" s="233" t="s">
        <v>336</v>
      </c>
      <c r="G55" s="233" t="s">
        <v>666</v>
      </c>
      <c r="H55" s="233" t="s">
        <v>287</v>
      </c>
      <c r="I55" s="233" t="s">
        <v>337</v>
      </c>
      <c r="J55" s="233" t="s">
        <v>289</v>
      </c>
      <c r="K55" s="233" t="s">
        <v>686</v>
      </c>
      <c r="L55" s="233"/>
      <c r="M55" s="233"/>
    </row>
    <row r="56" spans="1:13" x14ac:dyDescent="0.25">
      <c r="A56" s="233">
        <v>55</v>
      </c>
      <c r="B56" s="233" t="s">
        <v>355</v>
      </c>
      <c r="C56" s="233" t="s">
        <v>356</v>
      </c>
      <c r="D56" s="233" t="s">
        <v>0</v>
      </c>
      <c r="E56" s="233" t="s">
        <v>1</v>
      </c>
      <c r="F56" s="233" t="s">
        <v>357</v>
      </c>
      <c r="G56" s="233" t="s">
        <v>1019</v>
      </c>
      <c r="H56" s="233" t="s">
        <v>294</v>
      </c>
      <c r="I56" s="233" t="s">
        <v>358</v>
      </c>
      <c r="J56" s="233" t="s">
        <v>289</v>
      </c>
      <c r="K56" s="233" t="s">
        <v>690</v>
      </c>
      <c r="L56" s="233"/>
      <c r="M56" s="233"/>
    </row>
    <row r="57" spans="1:13" x14ac:dyDescent="0.25">
      <c r="A57" s="233">
        <v>56</v>
      </c>
      <c r="B57" s="233" t="s">
        <v>238</v>
      </c>
      <c r="C57" s="233" t="s">
        <v>239</v>
      </c>
      <c r="D57" s="233" t="s">
        <v>0</v>
      </c>
      <c r="E57" s="233" t="s">
        <v>1</v>
      </c>
      <c r="F57" s="233" t="s">
        <v>240</v>
      </c>
      <c r="G57" s="233" t="s">
        <v>1019</v>
      </c>
      <c r="H57" s="233" t="s">
        <v>3</v>
      </c>
      <c r="I57" s="233" t="s">
        <v>241</v>
      </c>
      <c r="J57" s="233" t="s">
        <v>53</v>
      </c>
      <c r="K57" s="233" t="s">
        <v>691</v>
      </c>
      <c r="L57" s="233"/>
      <c r="M57" s="233"/>
    </row>
    <row r="58" spans="1:13" x14ac:dyDescent="0.25">
      <c r="A58" s="233">
        <v>57</v>
      </c>
      <c r="B58" s="233" t="s">
        <v>137</v>
      </c>
      <c r="C58" s="233" t="s">
        <v>138</v>
      </c>
      <c r="D58" s="233" t="s">
        <v>0</v>
      </c>
      <c r="E58" s="233" t="s">
        <v>1</v>
      </c>
      <c r="F58" s="233" t="s">
        <v>139</v>
      </c>
      <c r="G58" s="233" t="s">
        <v>1019</v>
      </c>
      <c r="H58" s="233" t="s">
        <v>3</v>
      </c>
      <c r="I58" s="233" t="s">
        <v>140</v>
      </c>
      <c r="J58" s="233" t="s">
        <v>53</v>
      </c>
      <c r="K58" s="233" t="s">
        <v>699</v>
      </c>
      <c r="L58" s="233"/>
      <c r="M58" s="233"/>
    </row>
    <row r="59" spans="1:13" x14ac:dyDescent="0.25">
      <c r="A59" s="233">
        <v>58</v>
      </c>
      <c r="B59" s="233" t="s">
        <v>262</v>
      </c>
      <c r="C59" s="233" t="s">
        <v>399</v>
      </c>
      <c r="D59" s="233" t="s">
        <v>0</v>
      </c>
      <c r="E59" s="233" t="s">
        <v>1</v>
      </c>
      <c r="F59" s="233" t="s">
        <v>400</v>
      </c>
      <c r="G59" s="233" t="s">
        <v>1019</v>
      </c>
      <c r="H59" s="233" t="s">
        <v>294</v>
      </c>
      <c r="I59" s="233" t="s">
        <v>401</v>
      </c>
      <c r="J59" s="233" t="s">
        <v>289</v>
      </c>
      <c r="K59" s="233" t="s">
        <v>700</v>
      </c>
      <c r="L59" s="233"/>
      <c r="M59" s="233"/>
    </row>
    <row r="60" spans="1:13" x14ac:dyDescent="0.25">
      <c r="A60" s="233">
        <v>59</v>
      </c>
      <c r="B60" s="233" t="s">
        <v>403</v>
      </c>
      <c r="C60" s="233" t="s">
        <v>60</v>
      </c>
      <c r="D60" s="233" t="s">
        <v>27</v>
      </c>
      <c r="E60" s="233" t="s">
        <v>28</v>
      </c>
      <c r="F60" s="233" t="s">
        <v>404</v>
      </c>
      <c r="G60" s="233" t="s">
        <v>1019</v>
      </c>
      <c r="H60" s="233" t="s">
        <v>287</v>
      </c>
      <c r="I60" s="233" t="s">
        <v>405</v>
      </c>
      <c r="J60" s="233" t="s">
        <v>289</v>
      </c>
      <c r="K60" s="233" t="s">
        <v>701</v>
      </c>
      <c r="L60" s="233"/>
      <c r="M60" s="233"/>
    </row>
    <row r="61" spans="1:13" x14ac:dyDescent="0.25">
      <c r="A61" s="233">
        <v>60</v>
      </c>
      <c r="B61" s="233" t="s">
        <v>431</v>
      </c>
      <c r="C61" s="233" t="s">
        <v>172</v>
      </c>
      <c r="D61" s="233" t="s">
        <v>432</v>
      </c>
      <c r="E61" s="233" t="s">
        <v>28</v>
      </c>
      <c r="F61" s="233" t="s">
        <v>433</v>
      </c>
      <c r="G61" s="233" t="s">
        <v>1019</v>
      </c>
      <c r="H61" s="233" t="s">
        <v>294</v>
      </c>
      <c r="I61" s="233" t="s">
        <v>434</v>
      </c>
      <c r="J61" s="233" t="s">
        <v>289</v>
      </c>
      <c r="K61" s="233" t="s">
        <v>704</v>
      </c>
      <c r="L61" s="233"/>
      <c r="M61" s="233"/>
    </row>
    <row r="62" spans="1:13" x14ac:dyDescent="0.25">
      <c r="A62" s="233">
        <v>61</v>
      </c>
      <c r="B62" s="233" t="s">
        <v>165</v>
      </c>
      <c r="C62" s="233" t="s">
        <v>166</v>
      </c>
      <c r="D62" s="233" t="s">
        <v>27</v>
      </c>
      <c r="E62" s="233" t="s">
        <v>28</v>
      </c>
      <c r="F62" s="233" t="s">
        <v>167</v>
      </c>
      <c r="G62" s="233" t="s">
        <v>1019</v>
      </c>
      <c r="H62" s="233" t="s">
        <v>30</v>
      </c>
      <c r="I62" s="233" t="s">
        <v>168</v>
      </c>
      <c r="J62" s="233" t="s">
        <v>32</v>
      </c>
      <c r="K62" s="233" t="s">
        <v>712</v>
      </c>
      <c r="L62" s="233"/>
      <c r="M62" s="233"/>
    </row>
    <row r="63" spans="1:13" x14ac:dyDescent="0.25">
      <c r="A63" s="233">
        <v>62</v>
      </c>
      <c r="B63" s="233" t="s">
        <v>25</v>
      </c>
      <c r="C63" s="233" t="s">
        <v>26</v>
      </c>
      <c r="D63" s="233" t="s">
        <v>27</v>
      </c>
      <c r="E63" s="233" t="s">
        <v>28</v>
      </c>
      <c r="F63" s="233" t="s">
        <v>29</v>
      </c>
      <c r="G63" s="233" t="s">
        <v>1019</v>
      </c>
      <c r="H63" s="233" t="s">
        <v>30</v>
      </c>
      <c r="I63" s="233" t="s">
        <v>31</v>
      </c>
      <c r="J63" s="233" t="s">
        <v>32</v>
      </c>
      <c r="K63" s="233" t="s">
        <v>714</v>
      </c>
      <c r="L63" s="233"/>
      <c r="M63" s="233"/>
    </row>
    <row r="64" spans="1:13" x14ac:dyDescent="0.25">
      <c r="A64" s="233">
        <v>63</v>
      </c>
      <c r="B64" s="233" t="s">
        <v>49</v>
      </c>
      <c r="C64" s="233" t="s">
        <v>1529</v>
      </c>
      <c r="D64" s="233" t="s">
        <v>17</v>
      </c>
      <c r="E64" s="233" t="s">
        <v>7</v>
      </c>
      <c r="F64" s="233" t="s">
        <v>1446</v>
      </c>
      <c r="G64" s="233" t="s">
        <v>788</v>
      </c>
      <c r="H64" s="233" t="s">
        <v>5</v>
      </c>
      <c r="I64" s="233" t="s">
        <v>1452</v>
      </c>
      <c r="J64" s="233" t="s">
        <v>6</v>
      </c>
      <c r="K64" s="233" t="s">
        <v>1530</v>
      </c>
      <c r="L64" s="233"/>
      <c r="M64" s="233"/>
    </row>
    <row r="65" spans="1:13" x14ac:dyDescent="0.25">
      <c r="A65" s="233">
        <v>64</v>
      </c>
      <c r="B65" s="233" t="s">
        <v>110</v>
      </c>
      <c r="C65" s="233" t="s">
        <v>111</v>
      </c>
      <c r="D65" s="233" t="s">
        <v>112</v>
      </c>
      <c r="E65" s="233" t="s">
        <v>43</v>
      </c>
      <c r="F65" s="233" t="s">
        <v>113</v>
      </c>
      <c r="G65" s="233" t="s">
        <v>1019</v>
      </c>
      <c r="H65" s="233" t="s">
        <v>3</v>
      </c>
      <c r="I65" s="233" t="s">
        <v>114</v>
      </c>
      <c r="J65" s="233" t="s">
        <v>53</v>
      </c>
      <c r="K65" s="233" t="s">
        <v>727</v>
      </c>
      <c r="L65" s="233"/>
      <c r="M65" s="233"/>
    </row>
    <row r="66" spans="1:13" x14ac:dyDescent="0.25">
      <c r="A66" s="233">
        <v>65</v>
      </c>
      <c r="B66" s="233" t="s">
        <v>120</v>
      </c>
      <c r="C66" s="233" t="s">
        <v>121</v>
      </c>
      <c r="D66" s="233" t="s">
        <v>122</v>
      </c>
      <c r="E66" s="233" t="s">
        <v>43</v>
      </c>
      <c r="F66" s="233" t="s">
        <v>123</v>
      </c>
      <c r="G66" s="233" t="s">
        <v>1019</v>
      </c>
      <c r="H66" s="233" t="s">
        <v>3</v>
      </c>
      <c r="I66" s="233" t="s">
        <v>124</v>
      </c>
      <c r="J66" s="233" t="s">
        <v>125</v>
      </c>
      <c r="K66" s="233" t="s">
        <v>728</v>
      </c>
      <c r="L66" s="233"/>
      <c r="M66" s="233"/>
    </row>
    <row r="67" spans="1:13" x14ac:dyDescent="0.25">
      <c r="A67" s="233">
        <v>66</v>
      </c>
      <c r="B67" s="233" t="s">
        <v>811</v>
      </c>
      <c r="C67" s="233" t="s">
        <v>812</v>
      </c>
      <c r="D67" s="233" t="s">
        <v>813</v>
      </c>
      <c r="E67" s="233" t="s">
        <v>814</v>
      </c>
      <c r="F67" s="233" t="s">
        <v>815</v>
      </c>
      <c r="G67" s="233" t="s">
        <v>1469</v>
      </c>
      <c r="H67" s="233" t="s">
        <v>8</v>
      </c>
      <c r="I67" s="233" t="s">
        <v>817</v>
      </c>
      <c r="J67" s="233" t="s">
        <v>9</v>
      </c>
      <c r="K67" s="233" t="s">
        <v>818</v>
      </c>
      <c r="L67" s="233"/>
      <c r="M67" s="233"/>
    </row>
    <row r="68" spans="1:13" x14ac:dyDescent="0.25">
      <c r="A68" s="233">
        <v>67</v>
      </c>
      <c r="B68" s="233" t="s">
        <v>869</v>
      </c>
      <c r="C68" s="233" t="s">
        <v>870</v>
      </c>
      <c r="D68" s="233" t="s">
        <v>871</v>
      </c>
      <c r="E68" s="233" t="s">
        <v>198</v>
      </c>
      <c r="F68" s="233" t="s">
        <v>872</v>
      </c>
      <c r="G68" s="233" t="s">
        <v>1469</v>
      </c>
      <c r="H68" s="233" t="s">
        <v>8</v>
      </c>
      <c r="I68" s="233" t="s">
        <v>873</v>
      </c>
      <c r="J68" s="233" t="s">
        <v>9</v>
      </c>
      <c r="K68" s="233" t="s">
        <v>874</v>
      </c>
      <c r="L68" s="233"/>
      <c r="M68" s="233"/>
    </row>
    <row r="69" spans="1:13" x14ac:dyDescent="0.25">
      <c r="A69" s="233">
        <v>68</v>
      </c>
      <c r="B69" s="233" t="s">
        <v>819</v>
      </c>
      <c r="C69" s="233" t="s">
        <v>820</v>
      </c>
      <c r="D69" s="233" t="s">
        <v>821</v>
      </c>
      <c r="E69" s="233" t="s">
        <v>822</v>
      </c>
      <c r="F69" s="233" t="s">
        <v>823</v>
      </c>
      <c r="G69" s="233" t="s">
        <v>1469</v>
      </c>
      <c r="H69" s="233" t="s">
        <v>8</v>
      </c>
      <c r="I69" s="233" t="s">
        <v>824</v>
      </c>
      <c r="J69" s="233" t="s">
        <v>9</v>
      </c>
      <c r="K69" s="233" t="s">
        <v>825</v>
      </c>
      <c r="L69" s="233"/>
      <c r="M69" s="233"/>
    </row>
    <row r="70" spans="1:13" x14ac:dyDescent="0.25">
      <c r="A70" s="233">
        <v>69</v>
      </c>
      <c r="B70" s="233" t="s">
        <v>875</v>
      </c>
      <c r="C70" s="233" t="s">
        <v>876</v>
      </c>
      <c r="D70" s="233" t="s">
        <v>877</v>
      </c>
      <c r="E70" s="233" t="s">
        <v>878</v>
      </c>
      <c r="F70" s="233" t="s">
        <v>879</v>
      </c>
      <c r="G70" s="233" t="s">
        <v>1469</v>
      </c>
      <c r="H70" s="233" t="s">
        <v>8</v>
      </c>
      <c r="I70" s="233" t="s">
        <v>880</v>
      </c>
      <c r="J70" s="233" t="s">
        <v>9</v>
      </c>
      <c r="K70" s="233" t="s">
        <v>881</v>
      </c>
      <c r="L70" s="233"/>
      <c r="M70" s="233"/>
    </row>
    <row r="71" spans="1:13" x14ac:dyDescent="0.25">
      <c r="A71" s="233">
        <v>70</v>
      </c>
      <c r="B71" s="233" t="s">
        <v>797</v>
      </c>
      <c r="C71" s="233" t="s">
        <v>798</v>
      </c>
      <c r="D71" s="233" t="s">
        <v>799</v>
      </c>
      <c r="E71" s="233" t="s">
        <v>1</v>
      </c>
      <c r="F71" s="233" t="s">
        <v>800</v>
      </c>
      <c r="G71" s="233" t="s">
        <v>1469</v>
      </c>
      <c r="H71" s="233" t="s">
        <v>8</v>
      </c>
      <c r="I71" s="233" t="s">
        <v>801</v>
      </c>
      <c r="J71" s="233" t="s">
        <v>9</v>
      </c>
      <c r="K71" s="233" t="s">
        <v>802</v>
      </c>
      <c r="L71" s="233"/>
      <c r="M71" s="233"/>
    </row>
    <row r="72" spans="1:13" x14ac:dyDescent="0.25">
      <c r="A72" s="233">
        <v>71</v>
      </c>
      <c r="B72" s="233" t="s">
        <v>101</v>
      </c>
      <c r="C72" s="233" t="s">
        <v>102</v>
      </c>
      <c r="D72" s="233" t="s">
        <v>103</v>
      </c>
      <c r="E72" s="233" t="s">
        <v>43</v>
      </c>
      <c r="F72" s="233" t="s">
        <v>169</v>
      </c>
      <c r="G72" s="233" t="s">
        <v>1469</v>
      </c>
      <c r="H72" s="233" t="s">
        <v>8</v>
      </c>
      <c r="I72" s="233" t="s">
        <v>170</v>
      </c>
      <c r="J72" s="233" t="s">
        <v>9</v>
      </c>
      <c r="K72" s="233" t="s">
        <v>735</v>
      </c>
      <c r="L72" s="233"/>
      <c r="M72" s="233"/>
    </row>
    <row r="73" spans="1:13" x14ac:dyDescent="0.25">
      <c r="A73" s="233">
        <v>72</v>
      </c>
      <c r="B73" s="233" t="s">
        <v>930</v>
      </c>
      <c r="C73" s="233" t="s">
        <v>931</v>
      </c>
      <c r="D73" s="233" t="s">
        <v>932</v>
      </c>
      <c r="E73" s="233" t="s">
        <v>933</v>
      </c>
      <c r="F73" s="233" t="s">
        <v>934</v>
      </c>
      <c r="G73" s="233" t="s">
        <v>960</v>
      </c>
      <c r="H73" s="233" t="s">
        <v>8</v>
      </c>
      <c r="I73" s="233" t="s">
        <v>935</v>
      </c>
      <c r="J73" s="233" t="s">
        <v>9</v>
      </c>
      <c r="K73" s="233" t="s">
        <v>936</v>
      </c>
      <c r="L73" s="233"/>
      <c r="M73" s="233"/>
    </row>
    <row r="74" spans="1:13" x14ac:dyDescent="0.25">
      <c r="A74" s="233">
        <v>73</v>
      </c>
      <c r="B74" s="233" t="s">
        <v>467</v>
      </c>
      <c r="C74" s="233" t="s">
        <v>468</v>
      </c>
      <c r="D74" s="233" t="s">
        <v>0</v>
      </c>
      <c r="E74" s="233" t="s">
        <v>1</v>
      </c>
      <c r="F74" s="233" t="s">
        <v>477</v>
      </c>
      <c r="G74" s="233" t="s">
        <v>1019</v>
      </c>
      <c r="H74" s="233" t="s">
        <v>30</v>
      </c>
      <c r="I74" s="233" t="s">
        <v>478</v>
      </c>
      <c r="J74" s="233" t="s">
        <v>32</v>
      </c>
      <c r="K74" s="233" t="s">
        <v>740</v>
      </c>
      <c r="L74" s="233"/>
      <c r="M74" s="233"/>
    </row>
    <row r="75" spans="1:13" x14ac:dyDescent="0.25">
      <c r="A75" s="233">
        <v>74</v>
      </c>
      <c r="B75" s="233" t="s">
        <v>54</v>
      </c>
      <c r="C75" s="233" t="s">
        <v>55</v>
      </c>
      <c r="D75" s="233" t="s">
        <v>0</v>
      </c>
      <c r="E75" s="233" t="s">
        <v>1</v>
      </c>
      <c r="F75" s="233" t="s">
        <v>480</v>
      </c>
      <c r="G75" s="233" t="s">
        <v>1050</v>
      </c>
      <c r="H75" s="233" t="s">
        <v>473</v>
      </c>
      <c r="I75" s="233" t="s">
        <v>481</v>
      </c>
      <c r="J75" s="233" t="s">
        <v>475</v>
      </c>
      <c r="K75" s="233" t="s">
        <v>744</v>
      </c>
      <c r="L75" s="233"/>
      <c r="M75" s="233"/>
    </row>
    <row r="76" spans="1:13" x14ac:dyDescent="0.25">
      <c r="A76" s="233">
        <v>75</v>
      </c>
      <c r="B76" s="233" t="s">
        <v>206</v>
      </c>
      <c r="C76" s="233" t="s">
        <v>207</v>
      </c>
      <c r="D76" s="233" t="s">
        <v>173</v>
      </c>
      <c r="E76" s="233" t="s">
        <v>43</v>
      </c>
      <c r="F76" s="233" t="s">
        <v>208</v>
      </c>
      <c r="G76" s="233" t="s">
        <v>1019</v>
      </c>
      <c r="H76" s="233" t="s">
        <v>3</v>
      </c>
      <c r="I76" s="233" t="s">
        <v>209</v>
      </c>
      <c r="J76" s="233" t="s">
        <v>53</v>
      </c>
      <c r="K76" s="233" t="s">
        <v>745</v>
      </c>
      <c r="L76" s="233"/>
      <c r="M76" s="233"/>
    </row>
    <row r="77" spans="1:13" x14ac:dyDescent="0.25">
      <c r="A77" s="233">
        <v>76</v>
      </c>
      <c r="B77" s="233" t="s">
        <v>224</v>
      </c>
      <c r="C77" s="233" t="s">
        <v>225</v>
      </c>
      <c r="D77" s="233" t="s">
        <v>0</v>
      </c>
      <c r="E77" s="233" t="s">
        <v>1</v>
      </c>
      <c r="F77" s="233" t="s">
        <v>226</v>
      </c>
      <c r="G77" s="233" t="s">
        <v>1019</v>
      </c>
      <c r="H77" s="233" t="s">
        <v>3</v>
      </c>
      <c r="I77" s="233" t="s">
        <v>227</v>
      </c>
      <c r="J77" s="233" t="s">
        <v>53</v>
      </c>
      <c r="K77" s="233" t="s">
        <v>748</v>
      </c>
      <c r="L77" s="233"/>
      <c r="M77" s="233"/>
    </row>
    <row r="78" spans="1:13" x14ac:dyDescent="0.25">
      <c r="A78" s="233">
        <v>77</v>
      </c>
      <c r="B78" s="233" t="s">
        <v>54</v>
      </c>
      <c r="C78" s="233" t="s">
        <v>55</v>
      </c>
      <c r="D78" s="233" t="s">
        <v>0</v>
      </c>
      <c r="E78" s="233" t="s">
        <v>1</v>
      </c>
      <c r="F78" s="233" t="s">
        <v>229</v>
      </c>
      <c r="G78" s="233" t="s">
        <v>1019</v>
      </c>
      <c r="H78" s="233" t="s">
        <v>3</v>
      </c>
      <c r="I78" s="233" t="s">
        <v>230</v>
      </c>
      <c r="J78" s="233" t="s">
        <v>53</v>
      </c>
      <c r="K78" s="233" t="s">
        <v>749</v>
      </c>
      <c r="L78" s="233"/>
      <c r="M78" s="233"/>
    </row>
    <row r="79" spans="1:13" x14ac:dyDescent="0.25">
      <c r="A79" s="233">
        <v>78</v>
      </c>
      <c r="B79" s="233" t="s">
        <v>278</v>
      </c>
      <c r="C79" s="233" t="s">
        <v>279</v>
      </c>
      <c r="D79" s="233" t="s">
        <v>66</v>
      </c>
      <c r="E79" s="233" t="s">
        <v>1</v>
      </c>
      <c r="F79" s="233" t="s">
        <v>280</v>
      </c>
      <c r="G79" s="233" t="s">
        <v>1019</v>
      </c>
      <c r="H79" s="233" t="s">
        <v>3</v>
      </c>
      <c r="I79" s="233" t="s">
        <v>281</v>
      </c>
      <c r="J79" s="233" t="s">
        <v>53</v>
      </c>
      <c r="K79" s="233" t="s">
        <v>756</v>
      </c>
      <c r="L79" s="233"/>
      <c r="M79" s="2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G2" sqref="G2"/>
    </sheetView>
  </sheetViews>
  <sheetFormatPr defaultRowHeight="15" x14ac:dyDescent="0.25"/>
  <cols>
    <col min="7" max="7" width="18.42578125" bestFit="1" customWidth="1"/>
    <col min="10" max="10" width="19.28515625" bestFit="1" customWidth="1"/>
    <col min="11" max="11" width="25.28515625" bestFit="1" customWidth="1"/>
  </cols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229" t="s">
        <v>1531</v>
      </c>
      <c r="C2" s="229" t="s">
        <v>1532</v>
      </c>
      <c r="D2" s="229"/>
      <c r="E2" s="229"/>
      <c r="F2" s="229" t="s">
        <v>1533</v>
      </c>
      <c r="G2" s="229" t="s">
        <v>1136</v>
      </c>
      <c r="H2" s="229" t="s">
        <v>1237</v>
      </c>
      <c r="I2" s="229" t="s">
        <v>1534</v>
      </c>
      <c r="J2" s="229" t="s">
        <v>1535</v>
      </c>
      <c r="K2" s="229" t="s">
        <v>1536</v>
      </c>
      <c r="L2" s="229"/>
      <c r="M2" s="229"/>
    </row>
    <row r="3" spans="1:13" x14ac:dyDescent="0.25">
      <c r="A3">
        <v>2</v>
      </c>
      <c r="B3" s="229" t="s">
        <v>1531</v>
      </c>
      <c r="C3" s="229" t="s">
        <v>1532</v>
      </c>
      <c r="D3" s="229"/>
      <c r="E3" s="229"/>
      <c r="F3" s="229" t="s">
        <v>1537</v>
      </c>
      <c r="G3" s="229" t="s">
        <v>1136</v>
      </c>
      <c r="H3" s="229" t="s">
        <v>1237</v>
      </c>
      <c r="I3" s="229" t="s">
        <v>1538</v>
      </c>
      <c r="J3" s="229" t="s">
        <v>1535</v>
      </c>
      <c r="K3" s="229" t="s">
        <v>1539</v>
      </c>
      <c r="L3" s="229"/>
      <c r="M3" s="229"/>
    </row>
    <row r="4" spans="1:13" x14ac:dyDescent="0.25">
      <c r="A4">
        <v>3</v>
      </c>
      <c r="B4" s="229" t="s">
        <v>50</v>
      </c>
      <c r="C4" s="229" t="s">
        <v>51</v>
      </c>
      <c r="D4" s="229" t="s">
        <v>52</v>
      </c>
      <c r="E4" s="229" t="s">
        <v>43</v>
      </c>
      <c r="F4" s="229" t="s">
        <v>246</v>
      </c>
      <c r="G4" s="229" t="s">
        <v>1019</v>
      </c>
      <c r="H4" s="229" t="s">
        <v>3</v>
      </c>
      <c r="I4" s="229" t="s">
        <v>247</v>
      </c>
      <c r="J4" s="229" t="s">
        <v>125</v>
      </c>
      <c r="K4" s="229" t="s">
        <v>1540</v>
      </c>
      <c r="L4" s="229"/>
      <c r="M4" s="229"/>
    </row>
    <row r="5" spans="1:13" x14ac:dyDescent="0.25">
      <c r="A5" s="229">
        <v>4</v>
      </c>
      <c r="B5" s="229" t="s">
        <v>1491</v>
      </c>
      <c r="C5" s="229" t="s">
        <v>97</v>
      </c>
      <c r="D5" s="229" t="s">
        <v>0</v>
      </c>
      <c r="E5" s="229" t="s">
        <v>1</v>
      </c>
      <c r="F5" s="229" t="s">
        <v>1492</v>
      </c>
      <c r="G5" s="229" t="s">
        <v>960</v>
      </c>
      <c r="H5" s="229" t="s">
        <v>1013</v>
      </c>
      <c r="I5" s="229" t="s">
        <v>1493</v>
      </c>
      <c r="J5" s="229" t="s">
        <v>960</v>
      </c>
      <c r="K5" s="229" t="s">
        <v>1528</v>
      </c>
      <c r="L5" s="229"/>
      <c r="M5" s="229"/>
    </row>
    <row r="6" spans="1:13" x14ac:dyDescent="0.25">
      <c r="A6" s="229">
        <v>5</v>
      </c>
      <c r="B6" s="229" t="s">
        <v>50</v>
      </c>
      <c r="C6" s="229" t="s">
        <v>51</v>
      </c>
      <c r="D6" s="229" t="s">
        <v>52</v>
      </c>
      <c r="E6" s="229" t="s">
        <v>43</v>
      </c>
      <c r="F6" s="229" t="s">
        <v>94</v>
      </c>
      <c r="G6" s="229" t="s">
        <v>1136</v>
      </c>
      <c r="H6" s="229" t="s">
        <v>5</v>
      </c>
      <c r="I6" s="229" t="s">
        <v>95</v>
      </c>
      <c r="J6" s="229" t="s">
        <v>6</v>
      </c>
      <c r="K6" s="229" t="s">
        <v>1502</v>
      </c>
      <c r="L6" s="229"/>
      <c r="M6" s="229"/>
    </row>
    <row r="7" spans="1:13" x14ac:dyDescent="0.25">
      <c r="A7" s="229">
        <v>6</v>
      </c>
      <c r="B7" s="229" t="s">
        <v>15</v>
      </c>
      <c r="C7" s="229" t="s">
        <v>16</v>
      </c>
      <c r="D7" s="229" t="s">
        <v>17</v>
      </c>
      <c r="E7" s="229" t="s">
        <v>7</v>
      </c>
      <c r="F7" s="229" t="s">
        <v>18</v>
      </c>
      <c r="G7" s="229" t="s">
        <v>1469</v>
      </c>
      <c r="H7" s="229" t="s">
        <v>5</v>
      </c>
      <c r="I7" s="229" t="s">
        <v>19</v>
      </c>
      <c r="J7" s="229" t="s">
        <v>6</v>
      </c>
      <c r="K7" s="229" t="s">
        <v>1495</v>
      </c>
      <c r="L7" s="229"/>
      <c r="M7" s="229"/>
    </row>
    <row r="8" spans="1:13" x14ac:dyDescent="0.25">
      <c r="A8" s="229">
        <v>7</v>
      </c>
      <c r="B8" s="229" t="s">
        <v>366</v>
      </c>
      <c r="C8" s="229" t="s">
        <v>367</v>
      </c>
      <c r="D8" s="229" t="s">
        <v>368</v>
      </c>
      <c r="E8" s="229" t="s">
        <v>43</v>
      </c>
      <c r="F8" s="229" t="s">
        <v>395</v>
      </c>
      <c r="G8" s="229" t="s">
        <v>1469</v>
      </c>
      <c r="H8" s="229" t="s">
        <v>5</v>
      </c>
      <c r="I8" s="229" t="s">
        <v>396</v>
      </c>
      <c r="J8" s="229" t="s">
        <v>6</v>
      </c>
      <c r="K8" s="229" t="s">
        <v>1496</v>
      </c>
      <c r="L8" s="229"/>
      <c r="M8" s="229"/>
    </row>
    <row r="9" spans="1:13" x14ac:dyDescent="0.25">
      <c r="A9" s="229">
        <v>8</v>
      </c>
      <c r="B9" s="229" t="s">
        <v>174</v>
      </c>
      <c r="C9" s="229" t="s">
        <v>175</v>
      </c>
      <c r="D9" s="229" t="s">
        <v>0</v>
      </c>
      <c r="E9" s="229" t="s">
        <v>1</v>
      </c>
      <c r="F9" s="229" t="s">
        <v>472</v>
      </c>
      <c r="G9" s="229" t="s">
        <v>1050</v>
      </c>
      <c r="H9" s="229" t="s">
        <v>473</v>
      </c>
      <c r="I9" s="229" t="s">
        <v>474</v>
      </c>
      <c r="J9" s="229" t="s">
        <v>475</v>
      </c>
      <c r="K9" s="229" t="s">
        <v>1476</v>
      </c>
      <c r="L9" s="229"/>
      <c r="M9" s="229"/>
    </row>
    <row r="10" spans="1:13" x14ac:dyDescent="0.25">
      <c r="A10" s="229">
        <v>9</v>
      </c>
      <c r="B10" s="229" t="s">
        <v>174</v>
      </c>
      <c r="C10" s="229" t="s">
        <v>175</v>
      </c>
      <c r="D10" s="229" t="s">
        <v>0</v>
      </c>
      <c r="E10" s="229" t="s">
        <v>1</v>
      </c>
      <c r="F10" s="229" t="s">
        <v>176</v>
      </c>
      <c r="G10" s="229" t="s">
        <v>1469</v>
      </c>
      <c r="H10" s="229" t="s">
        <v>8</v>
      </c>
      <c r="I10" s="229" t="s">
        <v>177</v>
      </c>
      <c r="J10" s="229" t="s">
        <v>9</v>
      </c>
      <c r="K10" s="229" t="s">
        <v>1477</v>
      </c>
      <c r="L10" s="229"/>
      <c r="M10" s="229"/>
    </row>
    <row r="11" spans="1:13" x14ac:dyDescent="0.25">
      <c r="A11" s="229">
        <v>10</v>
      </c>
      <c r="B11" s="229" t="s">
        <v>174</v>
      </c>
      <c r="C11" s="229" t="s">
        <v>175</v>
      </c>
      <c r="D11" s="229" t="s">
        <v>0</v>
      </c>
      <c r="E11" s="229" t="s">
        <v>1</v>
      </c>
      <c r="F11" s="229" t="s">
        <v>1232</v>
      </c>
      <c r="G11" s="229" t="s">
        <v>1469</v>
      </c>
      <c r="H11" s="229" t="s">
        <v>1013</v>
      </c>
      <c r="I11" s="229" t="s">
        <v>1234</v>
      </c>
      <c r="J11" s="229" t="s">
        <v>960</v>
      </c>
      <c r="K11" s="229" t="s">
        <v>1478</v>
      </c>
      <c r="L11" s="229"/>
      <c r="M11" s="229"/>
    </row>
    <row r="12" spans="1:13" x14ac:dyDescent="0.25">
      <c r="A12" s="229">
        <v>11</v>
      </c>
      <c r="B12" s="229" t="s">
        <v>1479</v>
      </c>
      <c r="C12" s="229" t="s">
        <v>1480</v>
      </c>
      <c r="D12" s="229" t="s">
        <v>1481</v>
      </c>
      <c r="E12" s="229" t="s">
        <v>601</v>
      </c>
      <c r="F12" s="229" t="s">
        <v>1482</v>
      </c>
      <c r="G12" s="229" t="s">
        <v>1469</v>
      </c>
      <c r="H12" s="229" t="s">
        <v>1013</v>
      </c>
      <c r="I12" s="229" t="s">
        <v>1483</v>
      </c>
      <c r="J12" s="229" t="s">
        <v>960</v>
      </c>
      <c r="K12" s="229" t="s">
        <v>1484</v>
      </c>
      <c r="L12" s="229"/>
      <c r="M12" s="229"/>
    </row>
    <row r="13" spans="1:13" x14ac:dyDescent="0.25">
      <c r="A13" s="229">
        <v>12</v>
      </c>
      <c r="B13" s="229" t="s">
        <v>268</v>
      </c>
      <c r="C13" s="229" t="s">
        <v>269</v>
      </c>
      <c r="D13" s="229" t="s">
        <v>66</v>
      </c>
      <c r="E13" s="229" t="s">
        <v>1</v>
      </c>
      <c r="F13" s="229" t="s">
        <v>270</v>
      </c>
      <c r="G13" s="229" t="s">
        <v>1019</v>
      </c>
      <c r="H13" s="229" t="s">
        <v>3</v>
      </c>
      <c r="I13" s="229" t="s">
        <v>271</v>
      </c>
      <c r="J13" s="229" t="s">
        <v>53</v>
      </c>
      <c r="K13" s="229" t="s">
        <v>1466</v>
      </c>
      <c r="L13" s="229"/>
      <c r="M13" s="229"/>
    </row>
    <row r="14" spans="1:13" x14ac:dyDescent="0.25">
      <c r="A14" s="229">
        <v>13</v>
      </c>
      <c r="B14" s="229" t="s">
        <v>803</v>
      </c>
      <c r="C14" s="229" t="s">
        <v>804</v>
      </c>
      <c r="D14" s="229" t="s">
        <v>17</v>
      </c>
      <c r="E14" s="229" t="s">
        <v>7</v>
      </c>
      <c r="F14" s="229" t="s">
        <v>1121</v>
      </c>
      <c r="G14" s="229" t="s">
        <v>1469</v>
      </c>
      <c r="H14" s="229" t="s">
        <v>1013</v>
      </c>
      <c r="I14" s="229" t="s">
        <v>1122</v>
      </c>
      <c r="J14" s="229" t="s">
        <v>960</v>
      </c>
      <c r="K14" s="229" t="s">
        <v>1465</v>
      </c>
      <c r="L14" s="229"/>
      <c r="M14" s="229"/>
    </row>
    <row r="15" spans="1:13" x14ac:dyDescent="0.25">
      <c r="A15" s="229">
        <v>14</v>
      </c>
      <c r="B15" s="229" t="s">
        <v>1458</v>
      </c>
      <c r="C15" s="229" t="s">
        <v>1459</v>
      </c>
      <c r="D15" s="229" t="s">
        <v>42</v>
      </c>
      <c r="E15" s="229" t="s">
        <v>43</v>
      </c>
      <c r="F15" s="229" t="s">
        <v>1460</v>
      </c>
      <c r="G15" s="229" t="s">
        <v>1469</v>
      </c>
      <c r="H15" s="229" t="s">
        <v>1013</v>
      </c>
      <c r="I15" s="229" t="s">
        <v>1461</v>
      </c>
      <c r="J15" s="229" t="s">
        <v>960</v>
      </c>
      <c r="K15" s="229" t="s">
        <v>1462</v>
      </c>
      <c r="L15" s="229"/>
      <c r="M15" s="229"/>
    </row>
    <row r="16" spans="1:13" x14ac:dyDescent="0.25">
      <c r="A16" s="229">
        <v>15</v>
      </c>
      <c r="B16" s="229" t="s">
        <v>366</v>
      </c>
      <c r="C16" s="229" t="s">
        <v>367</v>
      </c>
      <c r="D16" s="229" t="s">
        <v>368</v>
      </c>
      <c r="E16" s="229" t="s">
        <v>43</v>
      </c>
      <c r="F16" s="229" t="s">
        <v>369</v>
      </c>
      <c r="G16" s="229" t="s">
        <v>1019</v>
      </c>
      <c r="H16" s="229" t="s">
        <v>294</v>
      </c>
      <c r="I16" s="229" t="s">
        <v>370</v>
      </c>
      <c r="J16" s="229" t="s">
        <v>289</v>
      </c>
      <c r="K16" s="229" t="s">
        <v>1240</v>
      </c>
      <c r="L16" s="229"/>
      <c r="M16" s="229"/>
    </row>
    <row r="17" spans="1:13" x14ac:dyDescent="0.25">
      <c r="A17" s="229">
        <v>16</v>
      </c>
      <c r="B17" s="229" t="s">
        <v>366</v>
      </c>
      <c r="C17" s="229" t="s">
        <v>367</v>
      </c>
      <c r="D17" s="229" t="s">
        <v>368</v>
      </c>
      <c r="E17" s="229" t="s">
        <v>43</v>
      </c>
      <c r="F17" s="229" t="s">
        <v>1100</v>
      </c>
      <c r="G17" s="229" t="s">
        <v>1469</v>
      </c>
      <c r="H17" s="229" t="s">
        <v>1013</v>
      </c>
      <c r="I17" s="229" t="s">
        <v>1101</v>
      </c>
      <c r="J17" s="229" t="s">
        <v>960</v>
      </c>
      <c r="K17" s="229" t="s">
        <v>1258</v>
      </c>
      <c r="L17" s="229"/>
      <c r="M17" s="229"/>
    </row>
    <row r="18" spans="1:13" x14ac:dyDescent="0.25">
      <c r="A18" s="229">
        <v>17</v>
      </c>
      <c r="B18" s="229" t="s">
        <v>1215</v>
      </c>
      <c r="C18" s="229" t="s">
        <v>1216</v>
      </c>
      <c r="D18" s="229" t="s">
        <v>0</v>
      </c>
      <c r="E18" s="229" t="s">
        <v>1</v>
      </c>
      <c r="F18" s="229" t="s">
        <v>1218</v>
      </c>
      <c r="G18" s="229" t="s">
        <v>1469</v>
      </c>
      <c r="H18" s="229" t="s">
        <v>1013</v>
      </c>
      <c r="I18" s="229" t="s">
        <v>1219</v>
      </c>
      <c r="J18" s="229" t="s">
        <v>960</v>
      </c>
      <c r="K18" s="229" t="s">
        <v>1242</v>
      </c>
      <c r="L18" s="229"/>
      <c r="M18" s="229"/>
    </row>
    <row r="19" spans="1:13" x14ac:dyDescent="0.25">
      <c r="A19" s="229">
        <v>18</v>
      </c>
      <c r="B19" s="229" t="s">
        <v>1194</v>
      </c>
      <c r="C19" s="229" t="s">
        <v>1195</v>
      </c>
      <c r="D19" s="229" t="s">
        <v>1196</v>
      </c>
      <c r="E19" s="229" t="s">
        <v>28</v>
      </c>
      <c r="F19" s="229" t="s">
        <v>1197</v>
      </c>
      <c r="G19" s="229" t="s">
        <v>1469</v>
      </c>
      <c r="H19" s="229" t="s">
        <v>1013</v>
      </c>
      <c r="I19" s="229" t="s">
        <v>1198</v>
      </c>
      <c r="J19" s="229" t="s">
        <v>960</v>
      </c>
      <c r="K19" s="229" t="s">
        <v>1214</v>
      </c>
      <c r="L19" s="229"/>
      <c r="M19" s="229"/>
    </row>
    <row r="20" spans="1:13" x14ac:dyDescent="0.25">
      <c r="A20" s="229">
        <v>19</v>
      </c>
      <c r="B20" s="229" t="s">
        <v>117</v>
      </c>
      <c r="C20" s="229" t="s">
        <v>1210</v>
      </c>
      <c r="D20" s="229" t="s">
        <v>648</v>
      </c>
      <c r="E20" s="229" t="s">
        <v>1</v>
      </c>
      <c r="F20" s="229" t="s">
        <v>1211</v>
      </c>
      <c r="G20" s="229" t="s">
        <v>1019</v>
      </c>
      <c r="H20" s="229" t="s">
        <v>3</v>
      </c>
      <c r="I20" s="229" t="s">
        <v>1212</v>
      </c>
      <c r="J20" s="229" t="s">
        <v>53</v>
      </c>
      <c r="K20" s="229" t="s">
        <v>1213</v>
      </c>
      <c r="L20" s="229"/>
      <c r="M20" s="229"/>
    </row>
    <row r="21" spans="1:13" x14ac:dyDescent="0.25">
      <c r="A21" s="229">
        <v>20</v>
      </c>
      <c r="B21" s="229" t="s">
        <v>116</v>
      </c>
      <c r="C21" s="229" t="s">
        <v>117</v>
      </c>
      <c r="D21" s="229" t="s">
        <v>648</v>
      </c>
      <c r="E21" s="229" t="s">
        <v>1</v>
      </c>
      <c r="F21" s="229" t="s">
        <v>118</v>
      </c>
      <c r="G21" s="229" t="s">
        <v>1019</v>
      </c>
      <c r="H21" s="229" t="s">
        <v>3</v>
      </c>
      <c r="I21" s="229" t="s">
        <v>119</v>
      </c>
      <c r="J21" s="229" t="s">
        <v>53</v>
      </c>
      <c r="K21" s="229" t="s">
        <v>1167</v>
      </c>
      <c r="L21" s="229"/>
      <c r="M21" s="229"/>
    </row>
    <row r="22" spans="1:13" x14ac:dyDescent="0.25">
      <c r="A22" s="229">
        <v>21</v>
      </c>
      <c r="B22" s="229" t="s">
        <v>196</v>
      </c>
      <c r="C22" s="229" t="s">
        <v>104</v>
      </c>
      <c r="D22" s="229" t="s">
        <v>197</v>
      </c>
      <c r="E22" s="229" t="s">
        <v>198</v>
      </c>
      <c r="F22" s="229" t="s">
        <v>1168</v>
      </c>
      <c r="G22" s="229" t="s">
        <v>1469</v>
      </c>
      <c r="H22" s="229" t="s">
        <v>1013</v>
      </c>
      <c r="I22" s="229" t="s">
        <v>1169</v>
      </c>
      <c r="J22" s="229" t="s">
        <v>960</v>
      </c>
      <c r="K22" s="229" t="s">
        <v>1170</v>
      </c>
      <c r="L22" s="229"/>
      <c r="M22" s="229"/>
    </row>
    <row r="23" spans="1:13" x14ac:dyDescent="0.25">
      <c r="A23" s="229">
        <v>22</v>
      </c>
      <c r="B23" s="229" t="s">
        <v>1176</v>
      </c>
      <c r="C23" s="229" t="s">
        <v>1177</v>
      </c>
      <c r="D23" s="229" t="s">
        <v>173</v>
      </c>
      <c r="E23" s="229" t="s">
        <v>43</v>
      </c>
      <c r="F23" s="229" t="s">
        <v>1178</v>
      </c>
      <c r="G23" s="229" t="s">
        <v>1469</v>
      </c>
      <c r="H23" s="229" t="s">
        <v>1013</v>
      </c>
      <c r="I23" s="229" t="s">
        <v>1179</v>
      </c>
      <c r="J23" s="229" t="s">
        <v>960</v>
      </c>
      <c r="K23" s="229" t="s">
        <v>1180</v>
      </c>
      <c r="L23" s="229"/>
      <c r="M23" s="229"/>
    </row>
    <row r="24" spans="1:13" x14ac:dyDescent="0.25">
      <c r="A24" s="229">
        <v>23</v>
      </c>
      <c r="B24" s="229" t="s">
        <v>1181</v>
      </c>
      <c r="C24" s="229" t="s">
        <v>1182</v>
      </c>
      <c r="D24" s="229" t="s">
        <v>1183</v>
      </c>
      <c r="E24" s="229" t="s">
        <v>48</v>
      </c>
      <c r="F24" s="229" t="s">
        <v>1184</v>
      </c>
      <c r="G24" s="229" t="s">
        <v>1469</v>
      </c>
      <c r="H24" s="229" t="s">
        <v>1013</v>
      </c>
      <c r="I24" s="229" t="s">
        <v>1185</v>
      </c>
      <c r="J24" s="229" t="s">
        <v>960</v>
      </c>
      <c r="K24" s="229" t="s">
        <v>1186</v>
      </c>
      <c r="L24" s="229"/>
      <c r="M24" s="229"/>
    </row>
    <row r="25" spans="1:13" x14ac:dyDescent="0.25">
      <c r="A25" s="229">
        <v>24</v>
      </c>
      <c r="B25" s="229" t="s">
        <v>1187</v>
      </c>
      <c r="C25" s="229" t="s">
        <v>1188</v>
      </c>
      <c r="D25" s="229" t="s">
        <v>1189</v>
      </c>
      <c r="E25" s="229" t="s">
        <v>43</v>
      </c>
      <c r="F25" s="229" t="s">
        <v>1190</v>
      </c>
      <c r="G25" s="229" t="s">
        <v>1469</v>
      </c>
      <c r="H25" s="229" t="s">
        <v>1013</v>
      </c>
      <c r="I25" s="229" t="s">
        <v>1191</v>
      </c>
      <c r="J25" s="229" t="s">
        <v>960</v>
      </c>
      <c r="K25" s="229" t="s">
        <v>1192</v>
      </c>
      <c r="L25" s="229"/>
      <c r="M25" s="229"/>
    </row>
    <row r="26" spans="1:13" x14ac:dyDescent="0.25">
      <c r="A26" s="229">
        <v>25</v>
      </c>
      <c r="B26" s="229" t="s">
        <v>262</v>
      </c>
      <c r="C26" s="229" t="s">
        <v>1141</v>
      </c>
      <c r="D26" s="229" t="s">
        <v>1142</v>
      </c>
      <c r="E26" s="229" t="s">
        <v>1</v>
      </c>
      <c r="F26" s="229" t="s">
        <v>1143</v>
      </c>
      <c r="G26" s="229" t="s">
        <v>1469</v>
      </c>
      <c r="H26" s="229" t="s">
        <v>1013</v>
      </c>
      <c r="I26" s="229" t="s">
        <v>1144</v>
      </c>
      <c r="J26" s="229" t="s">
        <v>960</v>
      </c>
      <c r="K26" s="229" t="s">
        <v>1145</v>
      </c>
      <c r="L26" s="229"/>
      <c r="M26" s="229"/>
    </row>
    <row r="27" spans="1:13" x14ac:dyDescent="0.25">
      <c r="A27" s="229">
        <v>26</v>
      </c>
      <c r="B27" s="229" t="s">
        <v>1146</v>
      </c>
      <c r="C27" s="229" t="s">
        <v>1147</v>
      </c>
      <c r="D27" s="229" t="s">
        <v>1142</v>
      </c>
      <c r="E27" s="229" t="s">
        <v>1</v>
      </c>
      <c r="F27" s="229" t="s">
        <v>1148</v>
      </c>
      <c r="G27" s="229" t="s">
        <v>1469</v>
      </c>
      <c r="H27" s="229" t="s">
        <v>1013</v>
      </c>
      <c r="I27" s="229" t="s">
        <v>1149</v>
      </c>
      <c r="J27" s="229" t="s">
        <v>960</v>
      </c>
      <c r="K27" s="229" t="s">
        <v>1150</v>
      </c>
      <c r="L27" s="229"/>
      <c r="M27" s="229"/>
    </row>
    <row r="28" spans="1:13" x14ac:dyDescent="0.25">
      <c r="A28" s="229">
        <v>27</v>
      </c>
      <c r="B28" s="229" t="s">
        <v>50</v>
      </c>
      <c r="C28" s="229" t="s">
        <v>51</v>
      </c>
      <c r="D28" s="229" t="s">
        <v>52</v>
      </c>
      <c r="E28" s="229" t="s">
        <v>43</v>
      </c>
      <c r="F28" s="229" t="s">
        <v>1085</v>
      </c>
      <c r="G28" s="229" t="s">
        <v>1469</v>
      </c>
      <c r="H28" s="229" t="s">
        <v>1013</v>
      </c>
      <c r="I28" s="229" t="s">
        <v>1086</v>
      </c>
      <c r="J28" s="229" t="s">
        <v>960</v>
      </c>
      <c r="K28" s="229" t="s">
        <v>1087</v>
      </c>
      <c r="L28" s="229"/>
      <c r="M28" s="229"/>
    </row>
    <row r="29" spans="1:13" x14ac:dyDescent="0.25">
      <c r="A29" s="229">
        <v>28</v>
      </c>
      <c r="B29" s="229" t="s">
        <v>196</v>
      </c>
      <c r="C29" s="229" t="s">
        <v>104</v>
      </c>
      <c r="D29" s="229" t="s">
        <v>197</v>
      </c>
      <c r="E29" s="229" t="s">
        <v>198</v>
      </c>
      <c r="F29" s="229" t="s">
        <v>1107</v>
      </c>
      <c r="G29" s="229" t="s">
        <v>1469</v>
      </c>
      <c r="H29" s="229" t="s">
        <v>1013</v>
      </c>
      <c r="I29" s="229" t="s">
        <v>1108</v>
      </c>
      <c r="J29" s="229" t="s">
        <v>960</v>
      </c>
      <c r="K29" s="229" t="s">
        <v>1109</v>
      </c>
      <c r="L29" s="229"/>
      <c r="M29" s="229"/>
    </row>
    <row r="30" spans="1:13" x14ac:dyDescent="0.25">
      <c r="A30" s="229">
        <v>29</v>
      </c>
      <c r="B30" s="229" t="s">
        <v>1110</v>
      </c>
      <c r="C30" s="229" t="s">
        <v>408</v>
      </c>
      <c r="D30" s="229" t="s">
        <v>1111</v>
      </c>
      <c r="E30" s="229" t="s">
        <v>912</v>
      </c>
      <c r="F30" s="229" t="s">
        <v>1112</v>
      </c>
      <c r="G30" s="229" t="s">
        <v>1469</v>
      </c>
      <c r="H30" s="229" t="s">
        <v>1013</v>
      </c>
      <c r="I30" s="229" t="s">
        <v>1113</v>
      </c>
      <c r="J30" s="229" t="s">
        <v>960</v>
      </c>
      <c r="K30" s="229" t="s">
        <v>1114</v>
      </c>
      <c r="L30" s="229"/>
      <c r="M30" s="229"/>
    </row>
    <row r="31" spans="1:13" x14ac:dyDescent="0.25">
      <c r="A31" s="229">
        <v>30</v>
      </c>
      <c r="B31" s="229" t="s">
        <v>1072</v>
      </c>
      <c r="C31" s="229" t="s">
        <v>1073</v>
      </c>
      <c r="D31" s="229" t="s">
        <v>122</v>
      </c>
      <c r="E31" s="229" t="s">
        <v>43</v>
      </c>
      <c r="F31" s="229" t="s">
        <v>221</v>
      </c>
      <c r="G31" s="229" t="s">
        <v>1131</v>
      </c>
      <c r="H31" s="229" t="s">
        <v>3</v>
      </c>
      <c r="I31" s="229" t="s">
        <v>222</v>
      </c>
      <c r="J31" s="229" t="s">
        <v>53</v>
      </c>
      <c r="K31" s="229" t="s">
        <v>1074</v>
      </c>
      <c r="L31" s="229"/>
      <c r="M31" s="229"/>
    </row>
    <row r="32" spans="1:13" x14ac:dyDescent="0.25">
      <c r="A32" s="229">
        <v>31</v>
      </c>
      <c r="B32" s="229" t="s">
        <v>190</v>
      </c>
      <c r="C32" s="229" t="s">
        <v>191</v>
      </c>
      <c r="D32" s="229" t="s">
        <v>192</v>
      </c>
      <c r="E32" s="229" t="s">
        <v>28</v>
      </c>
      <c r="F32" s="229" t="s">
        <v>193</v>
      </c>
      <c r="G32" s="229" t="s">
        <v>1019</v>
      </c>
      <c r="H32" s="229" t="s">
        <v>30</v>
      </c>
      <c r="I32" s="229" t="s">
        <v>194</v>
      </c>
      <c r="J32" s="229" t="s">
        <v>32</v>
      </c>
      <c r="K32" s="229" t="s">
        <v>1081</v>
      </c>
      <c r="L32" s="229"/>
      <c r="M32" s="229"/>
    </row>
    <row r="33" spans="1:13" x14ac:dyDescent="0.25">
      <c r="A33" s="229">
        <v>32</v>
      </c>
      <c r="B33" s="229" t="s">
        <v>262</v>
      </c>
      <c r="C33" s="229" t="s">
        <v>263</v>
      </c>
      <c r="D33" s="229" t="s">
        <v>264</v>
      </c>
      <c r="E33" s="229" t="s">
        <v>1</v>
      </c>
      <c r="F33" s="229" t="s">
        <v>265</v>
      </c>
      <c r="G33" s="229" t="s">
        <v>1019</v>
      </c>
      <c r="H33" s="229" t="s">
        <v>3</v>
      </c>
      <c r="I33" s="229" t="s">
        <v>266</v>
      </c>
      <c r="J33" s="229" t="s">
        <v>53</v>
      </c>
      <c r="K33" s="229" t="s">
        <v>1057</v>
      </c>
      <c r="L33" s="229"/>
      <c r="M33" s="229"/>
    </row>
    <row r="34" spans="1:13" x14ac:dyDescent="0.25">
      <c r="A34" s="229">
        <v>33</v>
      </c>
      <c r="B34" s="229" t="s">
        <v>71</v>
      </c>
      <c r="C34" s="229" t="s">
        <v>72</v>
      </c>
      <c r="D34" s="229" t="s">
        <v>73</v>
      </c>
      <c r="E34" s="229" t="s">
        <v>28</v>
      </c>
      <c r="F34" s="229" t="s">
        <v>74</v>
      </c>
      <c r="G34" s="229" t="s">
        <v>1019</v>
      </c>
      <c r="H34" s="229" t="s">
        <v>30</v>
      </c>
      <c r="I34" s="229" t="s">
        <v>75</v>
      </c>
      <c r="J34" s="229" t="s">
        <v>32</v>
      </c>
      <c r="K34" s="229" t="s">
        <v>1058</v>
      </c>
      <c r="L34" s="229"/>
      <c r="M34" s="229"/>
    </row>
    <row r="35" spans="1:13" x14ac:dyDescent="0.25">
      <c r="A35" s="229">
        <v>34</v>
      </c>
      <c r="B35" s="229" t="s">
        <v>273</v>
      </c>
      <c r="C35" s="229" t="s">
        <v>274</v>
      </c>
      <c r="D35" s="229" t="s">
        <v>0</v>
      </c>
      <c r="E35" s="229" t="s">
        <v>1</v>
      </c>
      <c r="F35" s="229" t="s">
        <v>275</v>
      </c>
      <c r="G35" s="229" t="s">
        <v>1019</v>
      </c>
      <c r="H35" s="229" t="s">
        <v>3</v>
      </c>
      <c r="I35" s="229" t="s">
        <v>276</v>
      </c>
      <c r="J35" s="229" t="s">
        <v>53</v>
      </c>
      <c r="K35" s="229" t="s">
        <v>1069</v>
      </c>
      <c r="L35" s="229"/>
      <c r="M35" s="229"/>
    </row>
    <row r="36" spans="1:13" x14ac:dyDescent="0.25">
      <c r="A36" s="229">
        <v>35</v>
      </c>
      <c r="B36" s="229" t="s">
        <v>766</v>
      </c>
      <c r="C36" s="229" t="s">
        <v>767</v>
      </c>
      <c r="D36" s="229" t="s">
        <v>577</v>
      </c>
      <c r="E36" s="229" t="s">
        <v>7</v>
      </c>
      <c r="F36" s="229" t="s">
        <v>1040</v>
      </c>
      <c r="G36" s="229" t="s">
        <v>1050</v>
      </c>
      <c r="H36" s="229" t="s">
        <v>781</v>
      </c>
      <c r="I36" s="229" t="s">
        <v>1042</v>
      </c>
      <c r="J36" s="229" t="s">
        <v>1043</v>
      </c>
      <c r="K36" s="229" t="s">
        <v>1044</v>
      </c>
      <c r="L36" s="229"/>
      <c r="M36" s="229"/>
    </row>
    <row r="37" spans="1:13" x14ac:dyDescent="0.25">
      <c r="A37" s="229">
        <v>36</v>
      </c>
      <c r="B37" s="229" t="s">
        <v>145</v>
      </c>
      <c r="C37" s="229" t="s">
        <v>97</v>
      </c>
      <c r="D37" s="229" t="s">
        <v>1046</v>
      </c>
      <c r="E37" s="229" t="s">
        <v>1</v>
      </c>
      <c r="F37" s="229" t="s">
        <v>147</v>
      </c>
      <c r="G37" s="229" t="s">
        <v>1019</v>
      </c>
      <c r="H37" s="229" t="s">
        <v>3</v>
      </c>
      <c r="I37" s="229" t="s">
        <v>148</v>
      </c>
      <c r="J37" s="229" t="s">
        <v>53</v>
      </c>
      <c r="K37" s="229" t="s">
        <v>1047</v>
      </c>
      <c r="L37" s="229"/>
      <c r="M37" s="229"/>
    </row>
    <row r="38" spans="1:13" x14ac:dyDescent="0.25">
      <c r="A38" s="229">
        <v>37</v>
      </c>
      <c r="B38" s="229" t="s">
        <v>803</v>
      </c>
      <c r="C38" s="229" t="s">
        <v>804</v>
      </c>
      <c r="D38" s="229" t="s">
        <v>17</v>
      </c>
      <c r="E38" s="229" t="s">
        <v>7</v>
      </c>
      <c r="F38" s="229" t="s">
        <v>805</v>
      </c>
      <c r="G38" s="229" t="s">
        <v>1469</v>
      </c>
      <c r="H38" s="229" t="s">
        <v>5</v>
      </c>
      <c r="I38" s="229" t="s">
        <v>806</v>
      </c>
      <c r="J38" s="229" t="s">
        <v>6</v>
      </c>
      <c r="K38" s="229" t="s">
        <v>996</v>
      </c>
      <c r="L38" s="229"/>
      <c r="M38" s="229"/>
    </row>
    <row r="39" spans="1:13" x14ac:dyDescent="0.25">
      <c r="A39" s="229">
        <v>38</v>
      </c>
      <c r="B39" s="229" t="s">
        <v>982</v>
      </c>
      <c r="C39" s="229" t="s">
        <v>292</v>
      </c>
      <c r="D39" s="229" t="s">
        <v>462</v>
      </c>
      <c r="E39" s="229" t="s">
        <v>1</v>
      </c>
      <c r="F39" s="229" t="s">
        <v>422</v>
      </c>
      <c r="G39" s="229" t="s">
        <v>1019</v>
      </c>
      <c r="H39" s="229" t="s">
        <v>3</v>
      </c>
      <c r="I39" s="229" t="s">
        <v>423</v>
      </c>
      <c r="J39" s="229" t="s">
        <v>2</v>
      </c>
      <c r="K39" s="229" t="s">
        <v>983</v>
      </c>
      <c r="L39" s="229"/>
      <c r="M39" s="229"/>
    </row>
    <row r="40" spans="1:13" x14ac:dyDescent="0.25">
      <c r="A40" s="229">
        <v>39</v>
      </c>
      <c r="B40" s="229" t="s">
        <v>64</v>
      </c>
      <c r="C40" s="229" t="s">
        <v>65</v>
      </c>
      <c r="D40" s="229" t="s">
        <v>66</v>
      </c>
      <c r="E40" s="229" t="s">
        <v>1</v>
      </c>
      <c r="F40" s="229" t="s">
        <v>67</v>
      </c>
      <c r="G40" s="229" t="s">
        <v>1019</v>
      </c>
      <c r="H40" s="229" t="s">
        <v>30</v>
      </c>
      <c r="I40" s="229" t="s">
        <v>68</v>
      </c>
      <c r="J40" s="229" t="s">
        <v>32</v>
      </c>
      <c r="K40" s="229" t="s">
        <v>959</v>
      </c>
      <c r="L40" s="229"/>
      <c r="M40" s="229"/>
    </row>
    <row r="41" spans="1:13" x14ac:dyDescent="0.25">
      <c r="A41" s="229">
        <v>40</v>
      </c>
      <c r="B41" s="229" t="s">
        <v>242</v>
      </c>
      <c r="C41" s="229" t="s">
        <v>243</v>
      </c>
      <c r="D41" s="229" t="s">
        <v>957</v>
      </c>
      <c r="E41" s="229" t="s">
        <v>43</v>
      </c>
      <c r="F41" s="229" t="s">
        <v>244</v>
      </c>
      <c r="G41" s="229" t="s">
        <v>1019</v>
      </c>
      <c r="H41" s="229" t="s">
        <v>3</v>
      </c>
      <c r="I41" s="229" t="s">
        <v>245</v>
      </c>
      <c r="J41" s="229" t="s">
        <v>125</v>
      </c>
      <c r="K41" s="229" t="s">
        <v>958</v>
      </c>
      <c r="L41" s="229"/>
      <c r="M41" s="229"/>
    </row>
    <row r="42" spans="1:13" x14ac:dyDescent="0.25">
      <c r="A42" s="229">
        <v>41</v>
      </c>
      <c r="B42" s="229" t="s">
        <v>322</v>
      </c>
      <c r="C42" s="229" t="s">
        <v>323</v>
      </c>
      <c r="D42" s="229" t="s">
        <v>66</v>
      </c>
      <c r="E42" s="229" t="s">
        <v>1</v>
      </c>
      <c r="F42" s="229" t="s">
        <v>324</v>
      </c>
      <c r="G42" s="229" t="s">
        <v>1019</v>
      </c>
      <c r="H42" s="229" t="s">
        <v>287</v>
      </c>
      <c r="I42" s="229" t="s">
        <v>325</v>
      </c>
      <c r="J42" s="229" t="s">
        <v>289</v>
      </c>
      <c r="K42" s="229" t="s">
        <v>956</v>
      </c>
      <c r="L42" s="229"/>
      <c r="M42" s="229"/>
    </row>
    <row r="43" spans="1:13" x14ac:dyDescent="0.25">
      <c r="A43" s="229">
        <v>42</v>
      </c>
      <c r="B43" s="229" t="s">
        <v>49</v>
      </c>
      <c r="C43" s="229" t="s">
        <v>97</v>
      </c>
      <c r="D43" s="229" t="s">
        <v>66</v>
      </c>
      <c r="E43" s="229" t="s">
        <v>1</v>
      </c>
      <c r="F43" s="229" t="s">
        <v>391</v>
      </c>
      <c r="G43" s="229" t="s">
        <v>1019</v>
      </c>
      <c r="H43" s="229" t="s">
        <v>294</v>
      </c>
      <c r="I43" s="229" t="s">
        <v>392</v>
      </c>
      <c r="J43" s="229" t="s">
        <v>289</v>
      </c>
      <c r="K43" s="229" t="s">
        <v>921</v>
      </c>
      <c r="L43" s="229"/>
      <c r="M43" s="229"/>
    </row>
    <row r="44" spans="1:13" x14ac:dyDescent="0.25">
      <c r="A44" s="229">
        <v>43</v>
      </c>
      <c r="B44" s="229" t="s">
        <v>361</v>
      </c>
      <c r="C44" s="229" t="s">
        <v>362</v>
      </c>
      <c r="D44" s="229" t="s">
        <v>0</v>
      </c>
      <c r="E44" s="229" t="s">
        <v>1</v>
      </c>
      <c r="F44" s="229" t="s">
        <v>886</v>
      </c>
      <c r="G44" s="229" t="s">
        <v>1019</v>
      </c>
      <c r="H44" s="229" t="s">
        <v>3</v>
      </c>
      <c r="I44" s="229" t="s">
        <v>861</v>
      </c>
      <c r="J44" s="229" t="s">
        <v>516</v>
      </c>
      <c r="K44" s="229" t="s">
        <v>896</v>
      </c>
      <c r="L44" s="229"/>
      <c r="M44" s="229"/>
    </row>
    <row r="45" spans="1:13" x14ac:dyDescent="0.25">
      <c r="A45" s="229">
        <v>44</v>
      </c>
      <c r="B45" s="229" t="s">
        <v>845</v>
      </c>
      <c r="C45" s="229" t="s">
        <v>846</v>
      </c>
      <c r="D45" s="229" t="s">
        <v>27</v>
      </c>
      <c r="E45" s="229" t="s">
        <v>28</v>
      </c>
      <c r="F45" s="229" t="s">
        <v>847</v>
      </c>
      <c r="G45" s="229" t="s">
        <v>1019</v>
      </c>
      <c r="H45" s="229" t="s">
        <v>294</v>
      </c>
      <c r="I45" s="229" t="s">
        <v>848</v>
      </c>
      <c r="J45" s="229" t="s">
        <v>289</v>
      </c>
      <c r="K45" s="229" t="s">
        <v>849</v>
      </c>
      <c r="L45" s="229"/>
      <c r="M45" s="229"/>
    </row>
    <row r="46" spans="1:13" x14ac:dyDescent="0.25">
      <c r="A46" s="229">
        <v>45</v>
      </c>
      <c r="B46" s="229" t="s">
        <v>766</v>
      </c>
      <c r="C46" s="229" t="s">
        <v>767</v>
      </c>
      <c r="D46" s="229" t="s">
        <v>577</v>
      </c>
      <c r="E46" s="229" t="s">
        <v>7</v>
      </c>
      <c r="F46" s="229" t="s">
        <v>768</v>
      </c>
      <c r="G46" s="229" t="s">
        <v>1469</v>
      </c>
      <c r="H46" s="229" t="s">
        <v>8</v>
      </c>
      <c r="I46" s="229" t="s">
        <v>769</v>
      </c>
      <c r="J46" s="229" t="s">
        <v>9</v>
      </c>
      <c r="K46" s="229" t="s">
        <v>770</v>
      </c>
      <c r="L46" s="229"/>
      <c r="M46" s="229"/>
    </row>
    <row r="47" spans="1:13" x14ac:dyDescent="0.25">
      <c r="A47" s="229">
        <v>46</v>
      </c>
      <c r="B47" s="229" t="s">
        <v>530</v>
      </c>
      <c r="C47" s="229" t="s">
        <v>531</v>
      </c>
      <c r="D47" s="229" t="s">
        <v>36</v>
      </c>
      <c r="E47" s="229" t="s">
        <v>1</v>
      </c>
      <c r="F47" s="229" t="s">
        <v>532</v>
      </c>
      <c r="G47" s="229" t="s">
        <v>1019</v>
      </c>
      <c r="H47" s="229" t="s">
        <v>294</v>
      </c>
      <c r="I47" s="229" t="s">
        <v>533</v>
      </c>
      <c r="J47" s="229" t="s">
        <v>516</v>
      </c>
      <c r="K47" s="229" t="s">
        <v>764</v>
      </c>
      <c r="L47" s="229"/>
      <c r="M47" s="229"/>
    </row>
    <row r="48" spans="1:13" x14ac:dyDescent="0.25">
      <c r="A48" s="229">
        <v>47</v>
      </c>
      <c r="B48" s="229" t="s">
        <v>651</v>
      </c>
      <c r="C48" s="229" t="s">
        <v>652</v>
      </c>
      <c r="D48" s="229" t="s">
        <v>653</v>
      </c>
      <c r="E48" s="229" t="s">
        <v>1</v>
      </c>
      <c r="F48" s="229" t="s">
        <v>654</v>
      </c>
      <c r="G48" s="229" t="s">
        <v>1019</v>
      </c>
      <c r="H48" s="229" t="s">
        <v>294</v>
      </c>
      <c r="I48" s="229" t="s">
        <v>655</v>
      </c>
      <c r="J48" s="229" t="s">
        <v>289</v>
      </c>
      <c r="K48" s="229" t="s">
        <v>656</v>
      </c>
      <c r="L48" s="229"/>
      <c r="M48" s="229"/>
    </row>
    <row r="49" spans="1:13" x14ac:dyDescent="0.25">
      <c r="A49" s="229">
        <v>48</v>
      </c>
      <c r="B49" s="229" t="s">
        <v>425</v>
      </c>
      <c r="C49" s="229" t="s">
        <v>426</v>
      </c>
      <c r="D49" s="229" t="s">
        <v>427</v>
      </c>
      <c r="E49" s="229" t="s">
        <v>28</v>
      </c>
      <c r="F49" s="229" t="s">
        <v>428</v>
      </c>
      <c r="G49" s="229" t="s">
        <v>1019</v>
      </c>
      <c r="H49" s="229" t="s">
        <v>287</v>
      </c>
      <c r="I49" s="229" t="s">
        <v>429</v>
      </c>
      <c r="J49" s="229" t="s">
        <v>289</v>
      </c>
      <c r="K49" s="229" t="s">
        <v>659</v>
      </c>
      <c r="L49" s="229"/>
      <c r="M49" s="229"/>
    </row>
    <row r="50" spans="1:13" x14ac:dyDescent="0.25">
      <c r="A50" s="229">
        <v>49</v>
      </c>
      <c r="B50" s="229" t="s">
        <v>608</v>
      </c>
      <c r="C50" s="229" t="s">
        <v>378</v>
      </c>
      <c r="D50" s="229" t="s">
        <v>27</v>
      </c>
      <c r="E50" s="229" t="s">
        <v>28</v>
      </c>
      <c r="F50" s="229" t="s">
        <v>609</v>
      </c>
      <c r="G50" s="229" t="s">
        <v>1019</v>
      </c>
      <c r="H50" s="229" t="s">
        <v>294</v>
      </c>
      <c r="I50" s="229" t="s">
        <v>610</v>
      </c>
      <c r="J50" s="229" t="s">
        <v>289</v>
      </c>
      <c r="K50" s="229" t="s">
        <v>663</v>
      </c>
      <c r="L50" s="229"/>
      <c r="M50" s="229"/>
    </row>
    <row r="51" spans="1:13" x14ac:dyDescent="0.25">
      <c r="A51" s="229">
        <v>50</v>
      </c>
      <c r="B51" s="229" t="s">
        <v>1467</v>
      </c>
      <c r="C51" s="229" t="s">
        <v>378</v>
      </c>
      <c r="D51" s="229"/>
      <c r="E51" s="229"/>
      <c r="F51" s="229" t="s">
        <v>572</v>
      </c>
      <c r="G51" s="229" t="s">
        <v>1019</v>
      </c>
      <c r="H51" s="229" t="s">
        <v>287</v>
      </c>
      <c r="I51" s="229" t="s">
        <v>573</v>
      </c>
      <c r="J51" s="229" t="s">
        <v>289</v>
      </c>
      <c r="K51" s="229" t="s">
        <v>665</v>
      </c>
      <c r="L51" s="229"/>
      <c r="M51" s="229"/>
    </row>
    <row r="52" spans="1:13" x14ac:dyDescent="0.25">
      <c r="A52" s="229">
        <v>51</v>
      </c>
      <c r="B52" s="229" t="s">
        <v>590</v>
      </c>
      <c r="C52" s="229" t="s">
        <v>591</v>
      </c>
      <c r="D52" s="229" t="s">
        <v>592</v>
      </c>
      <c r="E52" s="229" t="s">
        <v>43</v>
      </c>
      <c r="F52" s="229" t="s">
        <v>593</v>
      </c>
      <c r="G52" s="229" t="s">
        <v>1131</v>
      </c>
      <c r="H52" s="229" t="s">
        <v>30</v>
      </c>
      <c r="I52" s="229" t="s">
        <v>594</v>
      </c>
      <c r="J52" s="229" t="s">
        <v>32</v>
      </c>
      <c r="K52" s="229" t="s">
        <v>669</v>
      </c>
      <c r="L52" s="229"/>
      <c r="M52" s="229"/>
    </row>
    <row r="53" spans="1:13" x14ac:dyDescent="0.25">
      <c r="A53" s="229">
        <v>52</v>
      </c>
      <c r="B53" s="229" t="s">
        <v>566</v>
      </c>
      <c r="C53" s="229" t="s">
        <v>556</v>
      </c>
      <c r="D53" s="229" t="s">
        <v>0</v>
      </c>
      <c r="E53" s="229" t="s">
        <v>1</v>
      </c>
      <c r="F53" s="229" t="s">
        <v>557</v>
      </c>
      <c r="G53" s="229" t="s">
        <v>1019</v>
      </c>
      <c r="H53" s="229" t="s">
        <v>287</v>
      </c>
      <c r="I53" s="229" t="s">
        <v>558</v>
      </c>
      <c r="J53" s="229" t="s">
        <v>289</v>
      </c>
      <c r="K53" s="229" t="s">
        <v>673</v>
      </c>
      <c r="L53" s="229"/>
      <c r="M53" s="229"/>
    </row>
    <row r="54" spans="1:13" x14ac:dyDescent="0.25">
      <c r="A54" s="229">
        <v>53</v>
      </c>
      <c r="B54" s="229" t="s">
        <v>1468</v>
      </c>
      <c r="C54" s="229" t="s">
        <v>97</v>
      </c>
      <c r="D54" s="229"/>
      <c r="E54" s="229"/>
      <c r="F54" s="229" t="s">
        <v>540</v>
      </c>
      <c r="G54" s="229" t="s">
        <v>1019</v>
      </c>
      <c r="H54" s="229" t="s">
        <v>294</v>
      </c>
      <c r="I54" s="229" t="s">
        <v>541</v>
      </c>
      <c r="J54" s="229" t="s">
        <v>289</v>
      </c>
      <c r="K54" s="229" t="s">
        <v>677</v>
      </c>
      <c r="L54" s="229"/>
      <c r="M54" s="229"/>
    </row>
    <row r="55" spans="1:13" x14ac:dyDescent="0.25">
      <c r="A55" s="229">
        <v>54</v>
      </c>
      <c r="B55" s="229" t="s">
        <v>291</v>
      </c>
      <c r="C55" s="229" t="s">
        <v>292</v>
      </c>
      <c r="D55" s="229" t="s">
        <v>0</v>
      </c>
      <c r="E55" s="229" t="s">
        <v>1</v>
      </c>
      <c r="F55" s="229" t="s">
        <v>293</v>
      </c>
      <c r="G55" s="229" t="s">
        <v>1019</v>
      </c>
      <c r="H55" s="229" t="s">
        <v>294</v>
      </c>
      <c r="I55" s="229" t="s">
        <v>295</v>
      </c>
      <c r="J55" s="229" t="s">
        <v>289</v>
      </c>
      <c r="K55" s="229" t="s">
        <v>679</v>
      </c>
      <c r="L55" s="229"/>
      <c r="M55" s="229"/>
    </row>
    <row r="56" spans="1:13" x14ac:dyDescent="0.25">
      <c r="A56" s="229">
        <v>55</v>
      </c>
      <c r="B56" s="229" t="s">
        <v>311</v>
      </c>
      <c r="C56" s="229" t="s">
        <v>312</v>
      </c>
      <c r="D56" s="229" t="s">
        <v>313</v>
      </c>
      <c r="E56" s="229" t="s">
        <v>43</v>
      </c>
      <c r="F56" s="229" t="s">
        <v>314</v>
      </c>
      <c r="G56" s="229" t="s">
        <v>1019</v>
      </c>
      <c r="H56" s="229" t="s">
        <v>294</v>
      </c>
      <c r="I56" s="229" t="s">
        <v>315</v>
      </c>
      <c r="J56" s="229" t="s">
        <v>289</v>
      </c>
      <c r="K56" s="229" t="s">
        <v>683</v>
      </c>
      <c r="L56" s="229"/>
      <c r="M56" s="229"/>
    </row>
    <row r="57" spans="1:13" x14ac:dyDescent="0.25">
      <c r="A57" s="229">
        <v>56</v>
      </c>
      <c r="B57" s="229" t="s">
        <v>317</v>
      </c>
      <c r="C57" s="229" t="s">
        <v>279</v>
      </c>
      <c r="D57" s="229" t="s">
        <v>318</v>
      </c>
      <c r="E57" s="229" t="s">
        <v>28</v>
      </c>
      <c r="F57" s="229" t="s">
        <v>319</v>
      </c>
      <c r="G57" s="229" t="s">
        <v>1019</v>
      </c>
      <c r="H57" s="229" t="s">
        <v>287</v>
      </c>
      <c r="I57" s="229" t="s">
        <v>320</v>
      </c>
      <c r="J57" s="229" t="s">
        <v>289</v>
      </c>
      <c r="K57" s="229" t="s">
        <v>758</v>
      </c>
      <c r="L57" s="229"/>
      <c r="M57" s="229"/>
    </row>
    <row r="58" spans="1:13" x14ac:dyDescent="0.25">
      <c r="A58" s="229">
        <v>57</v>
      </c>
      <c r="B58" s="229" t="s">
        <v>333</v>
      </c>
      <c r="C58" s="229" t="s">
        <v>334</v>
      </c>
      <c r="D58" s="229" t="s">
        <v>335</v>
      </c>
      <c r="E58" s="229" t="s">
        <v>48</v>
      </c>
      <c r="F58" s="229" t="s">
        <v>336</v>
      </c>
      <c r="G58" s="229" t="s">
        <v>666</v>
      </c>
      <c r="H58" s="229" t="s">
        <v>287</v>
      </c>
      <c r="I58" s="229" t="s">
        <v>337</v>
      </c>
      <c r="J58" s="229" t="s">
        <v>289</v>
      </c>
      <c r="K58" s="229" t="s">
        <v>686</v>
      </c>
      <c r="L58" s="229"/>
      <c r="M58" s="229"/>
    </row>
    <row r="59" spans="1:13" x14ac:dyDescent="0.25">
      <c r="A59" s="229">
        <v>58</v>
      </c>
      <c r="B59" s="229" t="s">
        <v>238</v>
      </c>
      <c r="C59" s="229" t="s">
        <v>239</v>
      </c>
      <c r="D59" s="229" t="s">
        <v>0</v>
      </c>
      <c r="E59" s="229" t="s">
        <v>1</v>
      </c>
      <c r="F59" s="229" t="s">
        <v>240</v>
      </c>
      <c r="G59" s="229" t="s">
        <v>1019</v>
      </c>
      <c r="H59" s="229" t="s">
        <v>3</v>
      </c>
      <c r="I59" s="229" t="s">
        <v>241</v>
      </c>
      <c r="J59" s="229" t="s">
        <v>53</v>
      </c>
      <c r="K59" s="229" t="s">
        <v>691</v>
      </c>
      <c r="L59" s="229"/>
      <c r="M59" s="229"/>
    </row>
    <row r="60" spans="1:13" x14ac:dyDescent="0.25">
      <c r="A60" s="229">
        <v>59</v>
      </c>
      <c r="B60" s="229" t="s">
        <v>137</v>
      </c>
      <c r="C60" s="229" t="s">
        <v>138</v>
      </c>
      <c r="D60" s="229" t="s">
        <v>0</v>
      </c>
      <c r="E60" s="229" t="s">
        <v>1</v>
      </c>
      <c r="F60" s="229" t="s">
        <v>139</v>
      </c>
      <c r="G60" s="229" t="s">
        <v>1019</v>
      </c>
      <c r="H60" s="229" t="s">
        <v>3</v>
      </c>
      <c r="I60" s="229" t="s">
        <v>140</v>
      </c>
      <c r="J60" s="229" t="s">
        <v>53</v>
      </c>
      <c r="K60" s="229" t="s">
        <v>699</v>
      </c>
      <c r="L60" s="229"/>
      <c r="M60" s="229"/>
    </row>
    <row r="61" spans="1:13" x14ac:dyDescent="0.25">
      <c r="A61" s="229">
        <v>60</v>
      </c>
      <c r="B61" s="229" t="s">
        <v>262</v>
      </c>
      <c r="C61" s="229" t="s">
        <v>399</v>
      </c>
      <c r="D61" s="229" t="s">
        <v>0</v>
      </c>
      <c r="E61" s="229" t="s">
        <v>1</v>
      </c>
      <c r="F61" s="229" t="s">
        <v>400</v>
      </c>
      <c r="G61" s="229" t="s">
        <v>1019</v>
      </c>
      <c r="H61" s="229" t="s">
        <v>294</v>
      </c>
      <c r="I61" s="229" t="s">
        <v>401</v>
      </c>
      <c r="J61" s="229" t="s">
        <v>289</v>
      </c>
      <c r="K61" s="229" t="s">
        <v>700</v>
      </c>
      <c r="L61" s="229"/>
      <c r="M61" s="229"/>
    </row>
    <row r="62" spans="1:13" x14ac:dyDescent="0.25">
      <c r="A62" s="229">
        <v>61</v>
      </c>
      <c r="B62" s="229" t="s">
        <v>403</v>
      </c>
      <c r="C62" s="229" t="s">
        <v>60</v>
      </c>
      <c r="D62" s="229" t="s">
        <v>27</v>
      </c>
      <c r="E62" s="229" t="s">
        <v>28</v>
      </c>
      <c r="F62" s="229" t="s">
        <v>404</v>
      </c>
      <c r="G62" s="229" t="s">
        <v>1019</v>
      </c>
      <c r="H62" s="229" t="s">
        <v>287</v>
      </c>
      <c r="I62" s="229" t="s">
        <v>405</v>
      </c>
      <c r="J62" s="229" t="s">
        <v>289</v>
      </c>
      <c r="K62" s="229" t="s">
        <v>701</v>
      </c>
      <c r="L62" s="229"/>
      <c r="M62" s="229"/>
    </row>
    <row r="63" spans="1:13" x14ac:dyDescent="0.25">
      <c r="A63" s="229">
        <v>62</v>
      </c>
      <c r="B63" s="229" t="s">
        <v>431</v>
      </c>
      <c r="C63" s="229" t="s">
        <v>172</v>
      </c>
      <c r="D63" s="229" t="s">
        <v>432</v>
      </c>
      <c r="E63" s="229" t="s">
        <v>28</v>
      </c>
      <c r="F63" s="229" t="s">
        <v>433</v>
      </c>
      <c r="G63" s="229" t="s">
        <v>1019</v>
      </c>
      <c r="H63" s="229" t="s">
        <v>294</v>
      </c>
      <c r="I63" s="229" t="s">
        <v>434</v>
      </c>
      <c r="J63" s="229" t="s">
        <v>289</v>
      </c>
      <c r="K63" s="229" t="s">
        <v>704</v>
      </c>
      <c r="L63" s="229"/>
      <c r="M63" s="229"/>
    </row>
    <row r="64" spans="1:13" x14ac:dyDescent="0.25">
      <c r="A64" s="229">
        <v>63</v>
      </c>
      <c r="B64" s="229" t="s">
        <v>165</v>
      </c>
      <c r="C64" s="229" t="s">
        <v>166</v>
      </c>
      <c r="D64" s="229" t="s">
        <v>27</v>
      </c>
      <c r="E64" s="229" t="s">
        <v>28</v>
      </c>
      <c r="F64" s="229" t="s">
        <v>167</v>
      </c>
      <c r="G64" s="229" t="s">
        <v>1019</v>
      </c>
      <c r="H64" s="229" t="s">
        <v>30</v>
      </c>
      <c r="I64" s="229" t="s">
        <v>168</v>
      </c>
      <c r="J64" s="229" t="s">
        <v>32</v>
      </c>
      <c r="K64" s="229" t="s">
        <v>712</v>
      </c>
      <c r="L64" s="229"/>
      <c r="M64" s="229"/>
    </row>
    <row r="65" spans="1:13" x14ac:dyDescent="0.25">
      <c r="A65" s="229">
        <v>64</v>
      </c>
      <c r="B65" s="229" t="s">
        <v>25</v>
      </c>
      <c r="C65" s="229" t="s">
        <v>26</v>
      </c>
      <c r="D65" s="229" t="s">
        <v>27</v>
      </c>
      <c r="E65" s="229" t="s">
        <v>28</v>
      </c>
      <c r="F65" s="229" t="s">
        <v>29</v>
      </c>
      <c r="G65" s="229" t="s">
        <v>1019</v>
      </c>
      <c r="H65" s="229" t="s">
        <v>30</v>
      </c>
      <c r="I65" s="229" t="s">
        <v>31</v>
      </c>
      <c r="J65" s="229" t="s">
        <v>32</v>
      </c>
      <c r="K65" s="229" t="s">
        <v>714</v>
      </c>
      <c r="L65" s="229"/>
      <c r="M65" s="229"/>
    </row>
    <row r="66" spans="1:13" x14ac:dyDescent="0.25">
      <c r="A66" s="229">
        <v>65</v>
      </c>
      <c r="B66" s="229" t="s">
        <v>49</v>
      </c>
      <c r="C66" s="229" t="s">
        <v>1529</v>
      </c>
      <c r="D66" s="229" t="s">
        <v>17</v>
      </c>
      <c r="E66" s="229" t="s">
        <v>7</v>
      </c>
      <c r="F66" s="229" t="s">
        <v>1446</v>
      </c>
      <c r="G66" s="229" t="s">
        <v>788</v>
      </c>
      <c r="H66" s="229" t="s">
        <v>5</v>
      </c>
      <c r="I66" s="229" t="s">
        <v>1452</v>
      </c>
      <c r="J66" s="229" t="s">
        <v>6</v>
      </c>
      <c r="K66" s="229" t="s">
        <v>1530</v>
      </c>
      <c r="L66" s="229"/>
      <c r="M66" s="229"/>
    </row>
    <row r="67" spans="1:13" x14ac:dyDescent="0.25">
      <c r="A67" s="229">
        <v>66</v>
      </c>
      <c r="B67" s="229" t="s">
        <v>467</v>
      </c>
      <c r="C67" s="229" t="s">
        <v>468</v>
      </c>
      <c r="D67" s="229" t="s">
        <v>0</v>
      </c>
      <c r="E67" s="229" t="s">
        <v>1</v>
      </c>
      <c r="F67" s="229" t="s">
        <v>469</v>
      </c>
      <c r="G67" s="229" t="s">
        <v>1257</v>
      </c>
      <c r="H67" s="229" t="s">
        <v>5</v>
      </c>
      <c r="I67" s="229" t="s">
        <v>470</v>
      </c>
      <c r="J67" s="229" t="s">
        <v>6</v>
      </c>
      <c r="K67" s="229" t="s">
        <v>720</v>
      </c>
      <c r="L67" s="229"/>
      <c r="M67" s="229"/>
    </row>
    <row r="68" spans="1:13" x14ac:dyDescent="0.25">
      <c r="A68" s="229">
        <v>67</v>
      </c>
      <c r="B68" s="229" t="s">
        <v>110</v>
      </c>
      <c r="C68" s="229" t="s">
        <v>111</v>
      </c>
      <c r="D68" s="229" t="s">
        <v>112</v>
      </c>
      <c r="E68" s="229" t="s">
        <v>43</v>
      </c>
      <c r="F68" s="229" t="s">
        <v>113</v>
      </c>
      <c r="G68" s="229" t="s">
        <v>1019</v>
      </c>
      <c r="H68" s="229" t="s">
        <v>3</v>
      </c>
      <c r="I68" s="229" t="s">
        <v>114</v>
      </c>
      <c r="J68" s="229" t="s">
        <v>53</v>
      </c>
      <c r="K68" s="229" t="s">
        <v>727</v>
      </c>
      <c r="L68" s="229"/>
      <c r="M68" s="229"/>
    </row>
    <row r="69" spans="1:13" x14ac:dyDescent="0.25">
      <c r="A69" s="229">
        <v>68</v>
      </c>
      <c r="B69" s="229" t="s">
        <v>120</v>
      </c>
      <c r="C69" s="229" t="s">
        <v>121</v>
      </c>
      <c r="D69" s="229" t="s">
        <v>122</v>
      </c>
      <c r="E69" s="229" t="s">
        <v>43</v>
      </c>
      <c r="F69" s="229" t="s">
        <v>123</v>
      </c>
      <c r="G69" s="229" t="s">
        <v>1019</v>
      </c>
      <c r="H69" s="229" t="s">
        <v>3</v>
      </c>
      <c r="I69" s="229" t="s">
        <v>124</v>
      </c>
      <c r="J69" s="229" t="s">
        <v>125</v>
      </c>
      <c r="K69" s="229" t="s">
        <v>728</v>
      </c>
      <c r="L69" s="229"/>
      <c r="M69" s="229"/>
    </row>
    <row r="70" spans="1:13" x14ac:dyDescent="0.25">
      <c r="A70" s="229">
        <v>69</v>
      </c>
      <c r="B70" s="229" t="s">
        <v>811</v>
      </c>
      <c r="C70" s="229" t="s">
        <v>812</v>
      </c>
      <c r="D70" s="229" t="s">
        <v>813</v>
      </c>
      <c r="E70" s="229" t="s">
        <v>814</v>
      </c>
      <c r="F70" s="229" t="s">
        <v>815</v>
      </c>
      <c r="G70" s="229" t="s">
        <v>1469</v>
      </c>
      <c r="H70" s="229" t="s">
        <v>8</v>
      </c>
      <c r="I70" s="229" t="s">
        <v>817</v>
      </c>
      <c r="J70" s="229" t="s">
        <v>9</v>
      </c>
      <c r="K70" s="229" t="s">
        <v>818</v>
      </c>
      <c r="L70" s="229"/>
      <c r="M70" s="229"/>
    </row>
    <row r="71" spans="1:13" x14ac:dyDescent="0.25">
      <c r="A71" s="229">
        <v>70</v>
      </c>
      <c r="B71" s="229" t="s">
        <v>869</v>
      </c>
      <c r="C71" s="229" t="s">
        <v>870</v>
      </c>
      <c r="D71" s="229" t="s">
        <v>871</v>
      </c>
      <c r="E71" s="229" t="s">
        <v>198</v>
      </c>
      <c r="F71" s="229" t="s">
        <v>872</v>
      </c>
      <c r="G71" s="229" t="s">
        <v>1469</v>
      </c>
      <c r="H71" s="229" t="s">
        <v>8</v>
      </c>
      <c r="I71" s="229" t="s">
        <v>873</v>
      </c>
      <c r="J71" s="229" t="s">
        <v>9</v>
      </c>
      <c r="K71" s="229" t="s">
        <v>874</v>
      </c>
      <c r="L71" s="229"/>
      <c r="M71" s="229"/>
    </row>
    <row r="72" spans="1:13" x14ac:dyDescent="0.25">
      <c r="A72" s="229">
        <v>71</v>
      </c>
      <c r="B72" s="229" t="s">
        <v>875</v>
      </c>
      <c r="C72" s="229" t="s">
        <v>876</v>
      </c>
      <c r="D72" s="229" t="s">
        <v>877</v>
      </c>
      <c r="E72" s="229" t="s">
        <v>878</v>
      </c>
      <c r="F72" s="229" t="s">
        <v>879</v>
      </c>
      <c r="G72" s="229" t="s">
        <v>1469</v>
      </c>
      <c r="H72" s="229" t="s">
        <v>8</v>
      </c>
      <c r="I72" s="229" t="s">
        <v>880</v>
      </c>
      <c r="J72" s="229" t="s">
        <v>9</v>
      </c>
      <c r="K72" s="229" t="s">
        <v>881</v>
      </c>
      <c r="L72" s="229"/>
      <c r="M72" s="229"/>
    </row>
    <row r="73" spans="1:13" x14ac:dyDescent="0.25">
      <c r="A73" s="229">
        <v>72</v>
      </c>
      <c r="B73" s="229" t="s">
        <v>797</v>
      </c>
      <c r="C73" s="229" t="s">
        <v>798</v>
      </c>
      <c r="D73" s="229" t="s">
        <v>799</v>
      </c>
      <c r="E73" s="229" t="s">
        <v>1</v>
      </c>
      <c r="F73" s="229" t="s">
        <v>800</v>
      </c>
      <c r="G73" s="229" t="s">
        <v>1469</v>
      </c>
      <c r="H73" s="229" t="s">
        <v>8</v>
      </c>
      <c r="I73" s="229" t="s">
        <v>801</v>
      </c>
      <c r="J73" s="229" t="s">
        <v>9</v>
      </c>
      <c r="K73" s="229" t="s">
        <v>802</v>
      </c>
      <c r="L73" s="229"/>
      <c r="M73" s="229"/>
    </row>
    <row r="74" spans="1:13" x14ac:dyDescent="0.25">
      <c r="A74" s="229">
        <v>73</v>
      </c>
      <c r="B74" s="229" t="s">
        <v>101</v>
      </c>
      <c r="C74" s="229" t="s">
        <v>102</v>
      </c>
      <c r="D74" s="229" t="s">
        <v>103</v>
      </c>
      <c r="E74" s="229" t="s">
        <v>43</v>
      </c>
      <c r="F74" s="229" t="s">
        <v>169</v>
      </c>
      <c r="G74" s="229" t="s">
        <v>1469</v>
      </c>
      <c r="H74" s="229" t="s">
        <v>8</v>
      </c>
      <c r="I74" s="229" t="s">
        <v>170</v>
      </c>
      <c r="J74" s="229" t="s">
        <v>9</v>
      </c>
      <c r="K74" s="229" t="s">
        <v>735</v>
      </c>
      <c r="L74" s="229"/>
      <c r="M74" s="229"/>
    </row>
    <row r="75" spans="1:13" x14ac:dyDescent="0.25">
      <c r="A75" s="229">
        <v>74</v>
      </c>
      <c r="B75" s="229" t="s">
        <v>467</v>
      </c>
      <c r="C75" s="229" t="s">
        <v>468</v>
      </c>
      <c r="D75" s="229" t="s">
        <v>0</v>
      </c>
      <c r="E75" s="229" t="s">
        <v>1</v>
      </c>
      <c r="F75" s="229" t="s">
        <v>477</v>
      </c>
      <c r="G75" s="229" t="s">
        <v>1019</v>
      </c>
      <c r="H75" s="229" t="s">
        <v>30</v>
      </c>
      <c r="I75" s="229" t="s">
        <v>478</v>
      </c>
      <c r="J75" s="229" t="s">
        <v>32</v>
      </c>
      <c r="K75" s="229" t="s">
        <v>740</v>
      </c>
      <c r="L75" s="229"/>
      <c r="M75" s="229"/>
    </row>
    <row r="76" spans="1:13" x14ac:dyDescent="0.25">
      <c r="A76" s="229">
        <v>75</v>
      </c>
      <c r="B76" s="229" t="s">
        <v>54</v>
      </c>
      <c r="C76" s="229" t="s">
        <v>55</v>
      </c>
      <c r="D76" s="229" t="s">
        <v>0</v>
      </c>
      <c r="E76" s="229" t="s">
        <v>1</v>
      </c>
      <c r="F76" s="229" t="s">
        <v>480</v>
      </c>
      <c r="G76" s="229" t="s">
        <v>1050</v>
      </c>
      <c r="H76" s="229" t="s">
        <v>473</v>
      </c>
      <c r="I76" s="229" t="s">
        <v>481</v>
      </c>
      <c r="J76" s="229" t="s">
        <v>475</v>
      </c>
      <c r="K76" s="229" t="s">
        <v>744</v>
      </c>
      <c r="L76" s="229"/>
      <c r="M76" s="229"/>
    </row>
    <row r="77" spans="1:13" x14ac:dyDescent="0.25">
      <c r="A77" s="229">
        <v>76</v>
      </c>
      <c r="B77" s="229" t="s">
        <v>206</v>
      </c>
      <c r="C77" s="229" t="s">
        <v>207</v>
      </c>
      <c r="D77" s="229" t="s">
        <v>173</v>
      </c>
      <c r="E77" s="229" t="s">
        <v>43</v>
      </c>
      <c r="F77" s="229" t="s">
        <v>208</v>
      </c>
      <c r="G77" s="229" t="s">
        <v>1019</v>
      </c>
      <c r="H77" s="229" t="s">
        <v>3</v>
      </c>
      <c r="I77" s="229" t="s">
        <v>209</v>
      </c>
      <c r="J77" s="229" t="s">
        <v>53</v>
      </c>
      <c r="K77" s="229" t="s">
        <v>745</v>
      </c>
      <c r="L77" s="229"/>
      <c r="M77" s="229"/>
    </row>
    <row r="78" spans="1:13" x14ac:dyDescent="0.25">
      <c r="A78" s="229">
        <v>77</v>
      </c>
      <c r="B78" s="229" t="s">
        <v>224</v>
      </c>
      <c r="C78" s="229" t="s">
        <v>225</v>
      </c>
      <c r="D78" s="229" t="s">
        <v>0</v>
      </c>
      <c r="E78" s="229" t="s">
        <v>1</v>
      </c>
      <c r="F78" s="229" t="s">
        <v>226</v>
      </c>
      <c r="G78" s="229" t="s">
        <v>1019</v>
      </c>
      <c r="H78" s="229" t="s">
        <v>3</v>
      </c>
      <c r="I78" s="229" t="s">
        <v>227</v>
      </c>
      <c r="J78" s="229" t="s">
        <v>53</v>
      </c>
      <c r="K78" s="229" t="s">
        <v>748</v>
      </c>
      <c r="L78" s="229"/>
      <c r="M78" s="229"/>
    </row>
    <row r="79" spans="1:13" x14ac:dyDescent="0.25">
      <c r="A79" s="229">
        <v>78</v>
      </c>
      <c r="B79" s="229" t="s">
        <v>54</v>
      </c>
      <c r="C79" s="229" t="s">
        <v>55</v>
      </c>
      <c r="D79" s="229" t="s">
        <v>0</v>
      </c>
      <c r="E79" s="229" t="s">
        <v>1</v>
      </c>
      <c r="F79" s="229" t="s">
        <v>229</v>
      </c>
      <c r="G79" s="229" t="s">
        <v>1019</v>
      </c>
      <c r="H79" s="229" t="s">
        <v>3</v>
      </c>
      <c r="I79" s="229" t="s">
        <v>230</v>
      </c>
      <c r="J79" s="229" t="s">
        <v>53</v>
      </c>
      <c r="K79" s="229" t="s">
        <v>749</v>
      </c>
      <c r="L79" s="229"/>
      <c r="M79" s="229"/>
    </row>
    <row r="80" spans="1:13" x14ac:dyDescent="0.25">
      <c r="A80" s="229">
        <v>79</v>
      </c>
      <c r="B80" s="229" t="s">
        <v>278</v>
      </c>
      <c r="C80" s="229" t="s">
        <v>279</v>
      </c>
      <c r="D80" s="229" t="s">
        <v>66</v>
      </c>
      <c r="E80" s="229" t="s">
        <v>1</v>
      </c>
      <c r="F80" s="229" t="s">
        <v>280</v>
      </c>
      <c r="G80" s="229" t="s">
        <v>1019</v>
      </c>
      <c r="H80" s="229" t="s">
        <v>3</v>
      </c>
      <c r="I80" s="229" t="s">
        <v>281</v>
      </c>
      <c r="J80" s="229" t="s">
        <v>53</v>
      </c>
      <c r="K80" s="229" t="s">
        <v>756</v>
      </c>
      <c r="L80" s="229"/>
      <c r="M80" s="2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activeCell="F69" sqref="F69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227" t="s">
        <v>1491</v>
      </c>
      <c r="C2" s="227" t="s">
        <v>97</v>
      </c>
      <c r="D2" s="227" t="s">
        <v>0</v>
      </c>
      <c r="E2" s="227" t="s">
        <v>1</v>
      </c>
      <c r="F2" s="227" t="s">
        <v>1492</v>
      </c>
      <c r="G2" s="227" t="s">
        <v>960</v>
      </c>
      <c r="H2" s="227" t="s">
        <v>1013</v>
      </c>
      <c r="I2" s="227" t="s">
        <v>1493</v>
      </c>
      <c r="J2" s="227" t="s">
        <v>960</v>
      </c>
      <c r="K2" s="227" t="s">
        <v>1528</v>
      </c>
      <c r="L2" s="227"/>
      <c r="M2" s="227"/>
    </row>
    <row r="3" spans="1:13" x14ac:dyDescent="0.25">
      <c r="A3">
        <v>2</v>
      </c>
      <c r="B3" s="227" t="s">
        <v>104</v>
      </c>
      <c r="C3" s="227" t="s">
        <v>105</v>
      </c>
      <c r="D3" s="227" t="s">
        <v>106</v>
      </c>
      <c r="E3" s="227" t="s">
        <v>7</v>
      </c>
      <c r="F3" s="227" t="s">
        <v>107</v>
      </c>
      <c r="G3" s="227" t="s">
        <v>960</v>
      </c>
      <c r="H3" s="227" t="s">
        <v>5</v>
      </c>
      <c r="I3" s="227" t="s">
        <v>108</v>
      </c>
      <c r="J3" s="227" t="s">
        <v>6</v>
      </c>
      <c r="K3" s="227" t="s">
        <v>1516</v>
      </c>
      <c r="L3" s="227"/>
      <c r="M3" s="227"/>
    </row>
    <row r="4" spans="1:13" x14ac:dyDescent="0.25">
      <c r="A4" s="227">
        <v>3</v>
      </c>
      <c r="B4" s="227" t="s">
        <v>50</v>
      </c>
      <c r="C4" s="227" t="s">
        <v>51</v>
      </c>
      <c r="D4" s="227" t="s">
        <v>52</v>
      </c>
      <c r="E4" s="227" t="s">
        <v>43</v>
      </c>
      <c r="F4" s="227" t="s">
        <v>94</v>
      </c>
      <c r="G4" s="227" t="s">
        <v>1136</v>
      </c>
      <c r="H4" s="227" t="s">
        <v>5</v>
      </c>
      <c r="I4" s="227" t="s">
        <v>95</v>
      </c>
      <c r="J4" s="227" t="s">
        <v>6</v>
      </c>
      <c r="K4" s="227" t="s">
        <v>1502</v>
      </c>
      <c r="L4" s="227"/>
      <c r="M4" s="227"/>
    </row>
    <row r="5" spans="1:13" x14ac:dyDescent="0.25">
      <c r="A5" s="227">
        <v>4</v>
      </c>
      <c r="B5" s="227" t="s">
        <v>15</v>
      </c>
      <c r="C5" s="227" t="s">
        <v>16</v>
      </c>
      <c r="D5" s="227" t="s">
        <v>17</v>
      </c>
      <c r="E5" s="227" t="s">
        <v>7</v>
      </c>
      <c r="F5" s="227" t="s">
        <v>18</v>
      </c>
      <c r="G5" s="227" t="s">
        <v>1469</v>
      </c>
      <c r="H5" s="227" t="s">
        <v>5</v>
      </c>
      <c r="I5" s="227" t="s">
        <v>19</v>
      </c>
      <c r="J5" s="227" t="s">
        <v>6</v>
      </c>
      <c r="K5" s="227" t="s">
        <v>1495</v>
      </c>
      <c r="L5" s="227"/>
      <c r="M5" s="227"/>
    </row>
    <row r="6" spans="1:13" x14ac:dyDescent="0.25">
      <c r="A6" s="227">
        <v>5</v>
      </c>
      <c r="B6" s="227" t="s">
        <v>174</v>
      </c>
      <c r="C6" s="227" t="s">
        <v>175</v>
      </c>
      <c r="D6" s="227" t="s">
        <v>0</v>
      </c>
      <c r="E6" s="227" t="s">
        <v>1</v>
      </c>
      <c r="F6" s="227" t="s">
        <v>472</v>
      </c>
      <c r="G6" s="227" t="s">
        <v>1050</v>
      </c>
      <c r="H6" s="227" t="s">
        <v>473</v>
      </c>
      <c r="I6" s="227" t="s">
        <v>474</v>
      </c>
      <c r="J6" s="227" t="s">
        <v>475</v>
      </c>
      <c r="K6" s="227" t="s">
        <v>1476</v>
      </c>
      <c r="L6" s="227"/>
      <c r="M6" s="227"/>
    </row>
    <row r="7" spans="1:13" x14ac:dyDescent="0.25">
      <c r="A7" s="227">
        <v>6</v>
      </c>
      <c r="B7" s="227" t="s">
        <v>174</v>
      </c>
      <c r="C7" s="227" t="s">
        <v>175</v>
      </c>
      <c r="D7" s="227" t="s">
        <v>0</v>
      </c>
      <c r="E7" s="227" t="s">
        <v>1</v>
      </c>
      <c r="F7" s="227" t="s">
        <v>176</v>
      </c>
      <c r="G7" s="227" t="s">
        <v>1469</v>
      </c>
      <c r="H7" s="227" t="s">
        <v>8</v>
      </c>
      <c r="I7" s="227" t="s">
        <v>177</v>
      </c>
      <c r="J7" s="227" t="s">
        <v>9</v>
      </c>
      <c r="K7" s="227" t="s">
        <v>1477</v>
      </c>
      <c r="L7" s="227"/>
      <c r="M7" s="227"/>
    </row>
    <row r="8" spans="1:13" x14ac:dyDescent="0.25">
      <c r="A8" s="227">
        <v>7</v>
      </c>
      <c r="B8" s="227" t="s">
        <v>174</v>
      </c>
      <c r="C8" s="227" t="s">
        <v>175</v>
      </c>
      <c r="D8" s="227" t="s">
        <v>0</v>
      </c>
      <c r="E8" s="227" t="s">
        <v>1</v>
      </c>
      <c r="F8" s="227" t="s">
        <v>1232</v>
      </c>
      <c r="G8" s="227" t="s">
        <v>1469</v>
      </c>
      <c r="H8" s="227" t="s">
        <v>1013</v>
      </c>
      <c r="I8" s="227" t="s">
        <v>1234</v>
      </c>
      <c r="J8" s="227" t="s">
        <v>960</v>
      </c>
      <c r="K8" s="227" t="s">
        <v>1478</v>
      </c>
      <c r="L8" s="227"/>
      <c r="M8" s="227"/>
    </row>
    <row r="9" spans="1:13" x14ac:dyDescent="0.25">
      <c r="A9" s="227">
        <v>8</v>
      </c>
      <c r="B9" s="227" t="s">
        <v>1479</v>
      </c>
      <c r="C9" s="227" t="s">
        <v>1480</v>
      </c>
      <c r="D9" s="227" t="s">
        <v>1481</v>
      </c>
      <c r="E9" s="227" t="s">
        <v>601</v>
      </c>
      <c r="F9" s="227" t="s">
        <v>1482</v>
      </c>
      <c r="G9" s="227" t="s">
        <v>1469</v>
      </c>
      <c r="H9" s="227" t="s">
        <v>1013</v>
      </c>
      <c r="I9" s="227" t="s">
        <v>1483</v>
      </c>
      <c r="J9" s="227" t="s">
        <v>960</v>
      </c>
      <c r="K9" s="227" t="s">
        <v>1484</v>
      </c>
      <c r="L9" s="227"/>
      <c r="M9" s="227"/>
    </row>
    <row r="10" spans="1:13" x14ac:dyDescent="0.25">
      <c r="A10" s="227">
        <v>9</v>
      </c>
      <c r="B10" s="227" t="s">
        <v>268</v>
      </c>
      <c r="C10" s="227" t="s">
        <v>269</v>
      </c>
      <c r="D10" s="227" t="s">
        <v>66</v>
      </c>
      <c r="E10" s="227" t="s">
        <v>1</v>
      </c>
      <c r="F10" s="227" t="s">
        <v>270</v>
      </c>
      <c r="G10" s="227" t="s">
        <v>1019</v>
      </c>
      <c r="H10" s="227" t="s">
        <v>3</v>
      </c>
      <c r="I10" s="227" t="s">
        <v>271</v>
      </c>
      <c r="J10" s="227" t="s">
        <v>53</v>
      </c>
      <c r="K10" s="227" t="s">
        <v>1466</v>
      </c>
      <c r="L10" s="227"/>
      <c r="M10" s="227"/>
    </row>
    <row r="11" spans="1:13" x14ac:dyDescent="0.25">
      <c r="A11" s="227">
        <v>10</v>
      </c>
      <c r="B11" s="227" t="s">
        <v>803</v>
      </c>
      <c r="C11" s="227" t="s">
        <v>804</v>
      </c>
      <c r="D11" s="227" t="s">
        <v>17</v>
      </c>
      <c r="E11" s="227" t="s">
        <v>7</v>
      </c>
      <c r="F11" s="227" t="s">
        <v>1121</v>
      </c>
      <c r="G11" s="227" t="s">
        <v>1469</v>
      </c>
      <c r="H11" s="227" t="s">
        <v>1013</v>
      </c>
      <c r="I11" s="227" t="s">
        <v>1122</v>
      </c>
      <c r="J11" s="227" t="s">
        <v>960</v>
      </c>
      <c r="K11" s="227" t="s">
        <v>1465</v>
      </c>
      <c r="L11" s="227"/>
      <c r="M11" s="227"/>
    </row>
    <row r="12" spans="1:13" x14ac:dyDescent="0.25">
      <c r="A12" s="227">
        <v>11</v>
      </c>
      <c r="B12" s="227" t="s">
        <v>366</v>
      </c>
      <c r="C12" s="227" t="s">
        <v>367</v>
      </c>
      <c r="D12" s="227" t="s">
        <v>368</v>
      </c>
      <c r="E12" s="227" t="s">
        <v>43</v>
      </c>
      <c r="F12" s="227" t="s">
        <v>369</v>
      </c>
      <c r="G12" s="227" t="s">
        <v>1019</v>
      </c>
      <c r="H12" s="227" t="s">
        <v>294</v>
      </c>
      <c r="I12" s="227" t="s">
        <v>370</v>
      </c>
      <c r="J12" s="227" t="s">
        <v>289</v>
      </c>
      <c r="K12" s="227" t="s">
        <v>1240</v>
      </c>
      <c r="L12" s="227"/>
      <c r="M12" s="227"/>
    </row>
    <row r="13" spans="1:13" x14ac:dyDescent="0.25">
      <c r="A13" s="227">
        <v>12</v>
      </c>
      <c r="B13" s="227" t="s">
        <v>366</v>
      </c>
      <c r="C13" s="227" t="s">
        <v>367</v>
      </c>
      <c r="D13" s="227" t="s">
        <v>368</v>
      </c>
      <c r="E13" s="227" t="s">
        <v>43</v>
      </c>
      <c r="F13" s="227" t="s">
        <v>1100</v>
      </c>
      <c r="G13" s="227" t="s">
        <v>1469</v>
      </c>
      <c r="H13" s="227" t="s">
        <v>1013</v>
      </c>
      <c r="I13" s="227" t="s">
        <v>1101</v>
      </c>
      <c r="J13" s="227" t="s">
        <v>960</v>
      </c>
      <c r="K13" s="227" t="s">
        <v>1258</v>
      </c>
      <c r="L13" s="227"/>
      <c r="M13" s="227"/>
    </row>
    <row r="14" spans="1:13" x14ac:dyDescent="0.25">
      <c r="A14" s="227">
        <v>13</v>
      </c>
      <c r="B14" s="227" t="s">
        <v>1215</v>
      </c>
      <c r="C14" s="227" t="s">
        <v>1216</v>
      </c>
      <c r="D14" s="227" t="s">
        <v>0</v>
      </c>
      <c r="E14" s="227" t="s">
        <v>1</v>
      </c>
      <c r="F14" s="227" t="s">
        <v>1218</v>
      </c>
      <c r="G14" s="227" t="s">
        <v>1469</v>
      </c>
      <c r="H14" s="227" t="s">
        <v>1013</v>
      </c>
      <c r="I14" s="227" t="s">
        <v>1219</v>
      </c>
      <c r="J14" s="227" t="s">
        <v>960</v>
      </c>
      <c r="K14" s="227" t="s">
        <v>1242</v>
      </c>
      <c r="L14" s="227"/>
      <c r="M14" s="227"/>
    </row>
    <row r="15" spans="1:13" x14ac:dyDescent="0.25">
      <c r="A15" s="227">
        <v>14</v>
      </c>
      <c r="B15" s="227" t="s">
        <v>1194</v>
      </c>
      <c r="C15" s="227" t="s">
        <v>1195</v>
      </c>
      <c r="D15" s="227" t="s">
        <v>1196</v>
      </c>
      <c r="E15" s="227" t="s">
        <v>28</v>
      </c>
      <c r="F15" s="227" t="s">
        <v>1197</v>
      </c>
      <c r="G15" s="227" t="s">
        <v>1469</v>
      </c>
      <c r="H15" s="227" t="s">
        <v>1013</v>
      </c>
      <c r="I15" s="227" t="s">
        <v>1198</v>
      </c>
      <c r="J15" s="227" t="s">
        <v>960</v>
      </c>
      <c r="K15" s="227" t="s">
        <v>1214</v>
      </c>
      <c r="L15" s="227"/>
      <c r="M15" s="227"/>
    </row>
    <row r="16" spans="1:13" x14ac:dyDescent="0.25">
      <c r="A16" s="227">
        <v>15</v>
      </c>
      <c r="B16" s="227" t="s">
        <v>117</v>
      </c>
      <c r="C16" s="227" t="s">
        <v>1210</v>
      </c>
      <c r="D16" s="227" t="s">
        <v>648</v>
      </c>
      <c r="E16" s="227" t="s">
        <v>1</v>
      </c>
      <c r="F16" s="227" t="s">
        <v>1211</v>
      </c>
      <c r="G16" s="227" t="s">
        <v>1019</v>
      </c>
      <c r="H16" s="227" t="s">
        <v>3</v>
      </c>
      <c r="I16" s="227" t="s">
        <v>1212</v>
      </c>
      <c r="J16" s="227" t="s">
        <v>53</v>
      </c>
      <c r="K16" s="227" t="s">
        <v>1213</v>
      </c>
      <c r="L16" s="227"/>
      <c r="M16" s="227"/>
    </row>
    <row r="17" spans="1:13" x14ac:dyDescent="0.25">
      <c r="A17" s="227">
        <v>16</v>
      </c>
      <c r="B17" s="227" t="s">
        <v>116</v>
      </c>
      <c r="C17" s="227" t="s">
        <v>117</v>
      </c>
      <c r="D17" s="227" t="s">
        <v>648</v>
      </c>
      <c r="E17" s="227" t="s">
        <v>1</v>
      </c>
      <c r="F17" s="227" t="s">
        <v>118</v>
      </c>
      <c r="G17" s="227" t="s">
        <v>1019</v>
      </c>
      <c r="H17" s="227" t="s">
        <v>3</v>
      </c>
      <c r="I17" s="227" t="s">
        <v>119</v>
      </c>
      <c r="J17" s="227" t="s">
        <v>53</v>
      </c>
      <c r="K17" s="227" t="s">
        <v>1167</v>
      </c>
      <c r="L17" s="227"/>
      <c r="M17" s="227"/>
    </row>
    <row r="18" spans="1:13" x14ac:dyDescent="0.25">
      <c r="A18" s="227">
        <v>17</v>
      </c>
      <c r="B18" s="227" t="s">
        <v>196</v>
      </c>
      <c r="C18" s="227" t="s">
        <v>104</v>
      </c>
      <c r="D18" s="227" t="s">
        <v>197</v>
      </c>
      <c r="E18" s="227" t="s">
        <v>198</v>
      </c>
      <c r="F18" s="227" t="s">
        <v>1168</v>
      </c>
      <c r="G18" s="227" t="s">
        <v>1469</v>
      </c>
      <c r="H18" s="227" t="s">
        <v>1013</v>
      </c>
      <c r="I18" s="227" t="s">
        <v>1169</v>
      </c>
      <c r="J18" s="227" t="s">
        <v>960</v>
      </c>
      <c r="K18" s="227" t="s">
        <v>1170</v>
      </c>
      <c r="L18" s="227"/>
      <c r="M18" s="227"/>
    </row>
    <row r="19" spans="1:13" x14ac:dyDescent="0.25">
      <c r="A19" s="227">
        <v>18</v>
      </c>
      <c r="B19" s="227" t="s">
        <v>1176</v>
      </c>
      <c r="C19" s="227" t="s">
        <v>1177</v>
      </c>
      <c r="D19" s="227" t="s">
        <v>173</v>
      </c>
      <c r="E19" s="227" t="s">
        <v>43</v>
      </c>
      <c r="F19" s="227" t="s">
        <v>1178</v>
      </c>
      <c r="G19" s="227" t="s">
        <v>1469</v>
      </c>
      <c r="H19" s="227" t="s">
        <v>1013</v>
      </c>
      <c r="I19" s="227" t="s">
        <v>1179</v>
      </c>
      <c r="J19" s="227" t="s">
        <v>960</v>
      </c>
      <c r="K19" s="227" t="s">
        <v>1180</v>
      </c>
      <c r="L19" s="227"/>
      <c r="M19" s="227"/>
    </row>
    <row r="20" spans="1:13" x14ac:dyDescent="0.25">
      <c r="A20" s="227">
        <v>19</v>
      </c>
      <c r="B20" s="227" t="s">
        <v>1181</v>
      </c>
      <c r="C20" s="227" t="s">
        <v>1182</v>
      </c>
      <c r="D20" s="227" t="s">
        <v>1183</v>
      </c>
      <c r="E20" s="227" t="s">
        <v>48</v>
      </c>
      <c r="F20" s="227" t="s">
        <v>1184</v>
      </c>
      <c r="G20" s="227" t="s">
        <v>1469</v>
      </c>
      <c r="H20" s="227" t="s">
        <v>1013</v>
      </c>
      <c r="I20" s="227" t="s">
        <v>1185</v>
      </c>
      <c r="J20" s="227" t="s">
        <v>960</v>
      </c>
      <c r="K20" s="227" t="s">
        <v>1186</v>
      </c>
      <c r="L20" s="227"/>
      <c r="M20" s="227"/>
    </row>
    <row r="21" spans="1:13" x14ac:dyDescent="0.25">
      <c r="A21" s="227">
        <v>20</v>
      </c>
      <c r="B21" s="227" t="s">
        <v>1187</v>
      </c>
      <c r="C21" s="227" t="s">
        <v>1188</v>
      </c>
      <c r="D21" s="227" t="s">
        <v>1189</v>
      </c>
      <c r="E21" s="227" t="s">
        <v>43</v>
      </c>
      <c r="F21" s="227" t="s">
        <v>1190</v>
      </c>
      <c r="G21" s="227" t="s">
        <v>1469</v>
      </c>
      <c r="H21" s="227" t="s">
        <v>1013</v>
      </c>
      <c r="I21" s="227" t="s">
        <v>1191</v>
      </c>
      <c r="J21" s="227" t="s">
        <v>960</v>
      </c>
      <c r="K21" s="227" t="s">
        <v>1192</v>
      </c>
      <c r="L21" s="227"/>
      <c r="M21" s="227"/>
    </row>
    <row r="22" spans="1:13" x14ac:dyDescent="0.25">
      <c r="A22" s="227">
        <v>21</v>
      </c>
      <c r="B22" s="227" t="s">
        <v>262</v>
      </c>
      <c r="C22" s="227" t="s">
        <v>1141</v>
      </c>
      <c r="D22" s="227" t="s">
        <v>1142</v>
      </c>
      <c r="E22" s="227" t="s">
        <v>1</v>
      </c>
      <c r="F22" s="227" t="s">
        <v>1143</v>
      </c>
      <c r="G22" s="227" t="s">
        <v>1469</v>
      </c>
      <c r="H22" s="227" t="s">
        <v>1013</v>
      </c>
      <c r="I22" s="227" t="s">
        <v>1144</v>
      </c>
      <c r="J22" s="227" t="s">
        <v>960</v>
      </c>
      <c r="K22" s="227" t="s">
        <v>1145</v>
      </c>
      <c r="L22" s="227"/>
      <c r="M22" s="227"/>
    </row>
    <row r="23" spans="1:13" x14ac:dyDescent="0.25">
      <c r="A23" s="227">
        <v>22</v>
      </c>
      <c r="B23" s="227" t="s">
        <v>1146</v>
      </c>
      <c r="C23" s="227" t="s">
        <v>1147</v>
      </c>
      <c r="D23" s="227" t="s">
        <v>1142</v>
      </c>
      <c r="E23" s="227" t="s">
        <v>1</v>
      </c>
      <c r="F23" s="227" t="s">
        <v>1148</v>
      </c>
      <c r="G23" s="227" t="s">
        <v>1469</v>
      </c>
      <c r="H23" s="227" t="s">
        <v>1013</v>
      </c>
      <c r="I23" s="227" t="s">
        <v>1149</v>
      </c>
      <c r="J23" s="227" t="s">
        <v>960</v>
      </c>
      <c r="K23" s="227" t="s">
        <v>1150</v>
      </c>
      <c r="L23" s="227"/>
      <c r="M23" s="227"/>
    </row>
    <row r="24" spans="1:13" x14ac:dyDescent="0.25">
      <c r="A24" s="227">
        <v>23</v>
      </c>
      <c r="B24" s="227" t="s">
        <v>50</v>
      </c>
      <c r="C24" s="227" t="s">
        <v>51</v>
      </c>
      <c r="D24" s="227" t="s">
        <v>52</v>
      </c>
      <c r="E24" s="227" t="s">
        <v>43</v>
      </c>
      <c r="F24" s="227" t="s">
        <v>1085</v>
      </c>
      <c r="G24" s="227" t="s">
        <v>1469</v>
      </c>
      <c r="H24" s="227" t="s">
        <v>1013</v>
      </c>
      <c r="I24" s="227" t="s">
        <v>1086</v>
      </c>
      <c r="J24" s="227" t="s">
        <v>960</v>
      </c>
      <c r="K24" s="227" t="s">
        <v>1087</v>
      </c>
      <c r="L24" s="227"/>
      <c r="M24" s="227"/>
    </row>
    <row r="25" spans="1:13" x14ac:dyDescent="0.25">
      <c r="A25" s="227">
        <v>24</v>
      </c>
      <c r="B25" s="227" t="s">
        <v>196</v>
      </c>
      <c r="C25" s="227" t="s">
        <v>104</v>
      </c>
      <c r="D25" s="227" t="s">
        <v>197</v>
      </c>
      <c r="E25" s="227" t="s">
        <v>198</v>
      </c>
      <c r="F25" s="227" t="s">
        <v>1107</v>
      </c>
      <c r="G25" s="227" t="s">
        <v>1469</v>
      </c>
      <c r="H25" s="227" t="s">
        <v>1013</v>
      </c>
      <c r="I25" s="227" t="s">
        <v>1108</v>
      </c>
      <c r="J25" s="227" t="s">
        <v>960</v>
      </c>
      <c r="K25" s="227" t="s">
        <v>1109</v>
      </c>
      <c r="L25" s="227"/>
      <c r="M25" s="227"/>
    </row>
    <row r="26" spans="1:13" x14ac:dyDescent="0.25">
      <c r="A26" s="227">
        <v>25</v>
      </c>
      <c r="B26" s="227" t="s">
        <v>1110</v>
      </c>
      <c r="C26" s="227" t="s">
        <v>408</v>
      </c>
      <c r="D26" s="227" t="s">
        <v>1111</v>
      </c>
      <c r="E26" s="227" t="s">
        <v>912</v>
      </c>
      <c r="F26" s="227" t="s">
        <v>1112</v>
      </c>
      <c r="G26" s="227" t="s">
        <v>1469</v>
      </c>
      <c r="H26" s="227" t="s">
        <v>1013</v>
      </c>
      <c r="I26" s="227" t="s">
        <v>1113</v>
      </c>
      <c r="J26" s="227" t="s">
        <v>960</v>
      </c>
      <c r="K26" s="227" t="s">
        <v>1114</v>
      </c>
      <c r="L26" s="227"/>
      <c r="M26" s="227"/>
    </row>
    <row r="27" spans="1:13" x14ac:dyDescent="0.25">
      <c r="A27" s="227">
        <v>26</v>
      </c>
      <c r="B27" s="227" t="s">
        <v>50</v>
      </c>
      <c r="C27" s="227" t="s">
        <v>51</v>
      </c>
      <c r="D27" s="227" t="s">
        <v>52</v>
      </c>
      <c r="E27" s="227" t="s">
        <v>43</v>
      </c>
      <c r="F27" s="227" t="s">
        <v>246</v>
      </c>
      <c r="G27" s="227" t="s">
        <v>1019</v>
      </c>
      <c r="H27" s="227" t="s">
        <v>3</v>
      </c>
      <c r="I27" s="227" t="s">
        <v>247</v>
      </c>
      <c r="J27" s="227" t="s">
        <v>125</v>
      </c>
      <c r="K27" s="227" t="s">
        <v>1127</v>
      </c>
      <c r="L27" s="227"/>
      <c r="M27" s="227"/>
    </row>
    <row r="28" spans="1:13" x14ac:dyDescent="0.25">
      <c r="A28" s="227">
        <v>27</v>
      </c>
      <c r="B28" s="227" t="s">
        <v>1072</v>
      </c>
      <c r="C28" s="227" t="s">
        <v>1073</v>
      </c>
      <c r="D28" s="227" t="s">
        <v>122</v>
      </c>
      <c r="E28" s="227" t="s">
        <v>43</v>
      </c>
      <c r="F28" s="227" t="s">
        <v>221</v>
      </c>
      <c r="G28" s="227" t="s">
        <v>1131</v>
      </c>
      <c r="H28" s="227" t="s">
        <v>3</v>
      </c>
      <c r="I28" s="227" t="s">
        <v>222</v>
      </c>
      <c r="J28" s="227" t="s">
        <v>53</v>
      </c>
      <c r="K28" s="227" t="s">
        <v>1074</v>
      </c>
      <c r="L28" s="227"/>
      <c r="M28" s="227"/>
    </row>
    <row r="29" spans="1:13" x14ac:dyDescent="0.25">
      <c r="A29" s="227">
        <v>28</v>
      </c>
      <c r="B29" s="227" t="s">
        <v>190</v>
      </c>
      <c r="C29" s="227" t="s">
        <v>191</v>
      </c>
      <c r="D29" s="227" t="s">
        <v>192</v>
      </c>
      <c r="E29" s="227" t="s">
        <v>28</v>
      </c>
      <c r="F29" s="227" t="s">
        <v>193</v>
      </c>
      <c r="G29" s="227" t="s">
        <v>1019</v>
      </c>
      <c r="H29" s="227" t="s">
        <v>30</v>
      </c>
      <c r="I29" s="227" t="s">
        <v>194</v>
      </c>
      <c r="J29" s="227" t="s">
        <v>32</v>
      </c>
      <c r="K29" s="227" t="s">
        <v>1081</v>
      </c>
      <c r="L29" s="227"/>
      <c r="M29" s="227"/>
    </row>
    <row r="30" spans="1:13" x14ac:dyDescent="0.25">
      <c r="A30" s="227">
        <v>29</v>
      </c>
      <c r="B30" s="227" t="s">
        <v>262</v>
      </c>
      <c r="C30" s="227" t="s">
        <v>263</v>
      </c>
      <c r="D30" s="227" t="s">
        <v>264</v>
      </c>
      <c r="E30" s="227" t="s">
        <v>1</v>
      </c>
      <c r="F30" s="227" t="s">
        <v>265</v>
      </c>
      <c r="G30" s="227" t="s">
        <v>1019</v>
      </c>
      <c r="H30" s="227" t="s">
        <v>3</v>
      </c>
      <c r="I30" s="227" t="s">
        <v>266</v>
      </c>
      <c r="J30" s="227" t="s">
        <v>53</v>
      </c>
      <c r="K30" s="227" t="s">
        <v>1057</v>
      </c>
      <c r="L30" s="227"/>
      <c r="M30" s="227"/>
    </row>
    <row r="31" spans="1:13" x14ac:dyDescent="0.25">
      <c r="A31" s="227">
        <v>30</v>
      </c>
      <c r="B31" s="227" t="s">
        <v>71</v>
      </c>
      <c r="C31" s="227" t="s">
        <v>72</v>
      </c>
      <c r="D31" s="227" t="s">
        <v>73</v>
      </c>
      <c r="E31" s="227" t="s">
        <v>28</v>
      </c>
      <c r="F31" s="227" t="s">
        <v>74</v>
      </c>
      <c r="G31" s="227" t="s">
        <v>1019</v>
      </c>
      <c r="H31" s="227" t="s">
        <v>30</v>
      </c>
      <c r="I31" s="227" t="s">
        <v>75</v>
      </c>
      <c r="J31" s="227" t="s">
        <v>32</v>
      </c>
      <c r="K31" s="227" t="s">
        <v>1058</v>
      </c>
      <c r="L31" s="227"/>
      <c r="M31" s="227"/>
    </row>
    <row r="32" spans="1:13" x14ac:dyDescent="0.25">
      <c r="A32" s="227">
        <v>31</v>
      </c>
      <c r="B32" s="227" t="s">
        <v>273</v>
      </c>
      <c r="C32" s="227" t="s">
        <v>274</v>
      </c>
      <c r="D32" s="227" t="s">
        <v>0</v>
      </c>
      <c r="E32" s="227" t="s">
        <v>1</v>
      </c>
      <c r="F32" s="227" t="s">
        <v>275</v>
      </c>
      <c r="G32" s="227" t="s">
        <v>1019</v>
      </c>
      <c r="H32" s="227" t="s">
        <v>3</v>
      </c>
      <c r="I32" s="227" t="s">
        <v>276</v>
      </c>
      <c r="J32" s="227" t="s">
        <v>53</v>
      </c>
      <c r="K32" s="227" t="s">
        <v>1069</v>
      </c>
      <c r="L32" s="227"/>
      <c r="M32" s="227"/>
    </row>
    <row r="33" spans="1:13" x14ac:dyDescent="0.25">
      <c r="A33" s="227">
        <v>32</v>
      </c>
      <c r="B33" s="227" t="s">
        <v>766</v>
      </c>
      <c r="C33" s="227" t="s">
        <v>767</v>
      </c>
      <c r="D33" s="227" t="s">
        <v>577</v>
      </c>
      <c r="E33" s="227" t="s">
        <v>7</v>
      </c>
      <c r="F33" s="227" t="s">
        <v>1040</v>
      </c>
      <c r="G33" s="227" t="s">
        <v>1050</v>
      </c>
      <c r="H33" s="227" t="s">
        <v>781</v>
      </c>
      <c r="I33" s="227" t="s">
        <v>1042</v>
      </c>
      <c r="J33" s="227" t="s">
        <v>1043</v>
      </c>
      <c r="K33" s="227" t="s">
        <v>1044</v>
      </c>
      <c r="L33" s="227"/>
      <c r="M33" s="227"/>
    </row>
    <row r="34" spans="1:13" x14ac:dyDescent="0.25">
      <c r="A34" s="227">
        <v>33</v>
      </c>
      <c r="B34" s="227" t="s">
        <v>145</v>
      </c>
      <c r="C34" s="227" t="s">
        <v>97</v>
      </c>
      <c r="D34" s="227" t="s">
        <v>1046</v>
      </c>
      <c r="E34" s="227" t="s">
        <v>1</v>
      </c>
      <c r="F34" s="227" t="s">
        <v>147</v>
      </c>
      <c r="G34" s="227" t="s">
        <v>1019</v>
      </c>
      <c r="H34" s="227" t="s">
        <v>3</v>
      </c>
      <c r="I34" s="227" t="s">
        <v>148</v>
      </c>
      <c r="J34" s="227" t="s">
        <v>53</v>
      </c>
      <c r="K34" s="227" t="s">
        <v>1047</v>
      </c>
      <c r="L34" s="227"/>
      <c r="M34" s="227"/>
    </row>
    <row r="35" spans="1:13" x14ac:dyDescent="0.25">
      <c r="A35" s="227">
        <v>34</v>
      </c>
      <c r="B35" s="227" t="s">
        <v>803</v>
      </c>
      <c r="C35" s="227" t="s">
        <v>804</v>
      </c>
      <c r="D35" s="227" t="s">
        <v>17</v>
      </c>
      <c r="E35" s="227" t="s">
        <v>7</v>
      </c>
      <c r="F35" s="227" t="s">
        <v>805</v>
      </c>
      <c r="G35" s="227" t="s">
        <v>1469</v>
      </c>
      <c r="H35" s="227" t="s">
        <v>5</v>
      </c>
      <c r="I35" s="227" t="s">
        <v>806</v>
      </c>
      <c r="J35" s="227" t="s">
        <v>6</v>
      </c>
      <c r="K35" s="227" t="s">
        <v>996</v>
      </c>
      <c r="L35" s="227"/>
      <c r="M35" s="227"/>
    </row>
    <row r="36" spans="1:13" x14ac:dyDescent="0.25">
      <c r="A36" s="227">
        <v>35</v>
      </c>
      <c r="B36" s="227" t="s">
        <v>982</v>
      </c>
      <c r="C36" s="227" t="s">
        <v>292</v>
      </c>
      <c r="D36" s="227" t="s">
        <v>462</v>
      </c>
      <c r="E36" s="227" t="s">
        <v>1</v>
      </c>
      <c r="F36" s="227" t="s">
        <v>422</v>
      </c>
      <c r="G36" s="227" t="s">
        <v>1019</v>
      </c>
      <c r="H36" s="227" t="s">
        <v>3</v>
      </c>
      <c r="I36" s="227" t="s">
        <v>423</v>
      </c>
      <c r="J36" s="227" t="s">
        <v>2</v>
      </c>
      <c r="K36" s="227" t="s">
        <v>983</v>
      </c>
      <c r="L36" s="227"/>
      <c r="M36" s="227"/>
    </row>
    <row r="37" spans="1:13" x14ac:dyDescent="0.25">
      <c r="A37" s="227">
        <v>36</v>
      </c>
      <c r="B37" s="227" t="s">
        <v>64</v>
      </c>
      <c r="C37" s="227" t="s">
        <v>65</v>
      </c>
      <c r="D37" s="227" t="s">
        <v>66</v>
      </c>
      <c r="E37" s="227" t="s">
        <v>1</v>
      </c>
      <c r="F37" s="227" t="s">
        <v>67</v>
      </c>
      <c r="G37" s="227" t="s">
        <v>1019</v>
      </c>
      <c r="H37" s="227" t="s">
        <v>30</v>
      </c>
      <c r="I37" s="227" t="s">
        <v>68</v>
      </c>
      <c r="J37" s="227" t="s">
        <v>32</v>
      </c>
      <c r="K37" s="227" t="s">
        <v>959</v>
      </c>
      <c r="L37" s="227"/>
      <c r="M37" s="227"/>
    </row>
    <row r="38" spans="1:13" x14ac:dyDescent="0.25">
      <c r="A38" s="227">
        <v>37</v>
      </c>
      <c r="B38" s="227" t="s">
        <v>242</v>
      </c>
      <c r="C38" s="227" t="s">
        <v>243</v>
      </c>
      <c r="D38" s="227" t="s">
        <v>957</v>
      </c>
      <c r="E38" s="227" t="s">
        <v>43</v>
      </c>
      <c r="F38" s="227" t="s">
        <v>244</v>
      </c>
      <c r="G38" s="227" t="s">
        <v>1019</v>
      </c>
      <c r="H38" s="227" t="s">
        <v>3</v>
      </c>
      <c r="I38" s="227" t="s">
        <v>245</v>
      </c>
      <c r="J38" s="227" t="s">
        <v>125</v>
      </c>
      <c r="K38" s="227" t="s">
        <v>958</v>
      </c>
      <c r="L38" s="227"/>
      <c r="M38" s="227"/>
    </row>
    <row r="39" spans="1:13" x14ac:dyDescent="0.25">
      <c r="A39" s="227">
        <v>38</v>
      </c>
      <c r="B39" s="227" t="s">
        <v>322</v>
      </c>
      <c r="C39" s="227" t="s">
        <v>323</v>
      </c>
      <c r="D39" s="227" t="s">
        <v>66</v>
      </c>
      <c r="E39" s="227" t="s">
        <v>1</v>
      </c>
      <c r="F39" s="227" t="s">
        <v>324</v>
      </c>
      <c r="G39" s="227" t="s">
        <v>1019</v>
      </c>
      <c r="H39" s="227" t="s">
        <v>287</v>
      </c>
      <c r="I39" s="227" t="s">
        <v>325</v>
      </c>
      <c r="J39" s="227" t="s">
        <v>289</v>
      </c>
      <c r="K39" s="227" t="s">
        <v>956</v>
      </c>
      <c r="L39" s="227"/>
      <c r="M39" s="227"/>
    </row>
    <row r="40" spans="1:13" x14ac:dyDescent="0.25">
      <c r="A40" s="227">
        <v>39</v>
      </c>
      <c r="B40" s="227" t="s">
        <v>49</v>
      </c>
      <c r="C40" s="227" t="s">
        <v>97</v>
      </c>
      <c r="D40" s="227" t="s">
        <v>66</v>
      </c>
      <c r="E40" s="227" t="s">
        <v>1</v>
      </c>
      <c r="F40" s="227" t="s">
        <v>391</v>
      </c>
      <c r="G40" s="227" t="s">
        <v>1019</v>
      </c>
      <c r="H40" s="227" t="s">
        <v>294</v>
      </c>
      <c r="I40" s="227" t="s">
        <v>392</v>
      </c>
      <c r="J40" s="227" t="s">
        <v>289</v>
      </c>
      <c r="K40" s="227" t="s">
        <v>921</v>
      </c>
      <c r="L40" s="227"/>
      <c r="M40" s="227"/>
    </row>
    <row r="41" spans="1:13" x14ac:dyDescent="0.25">
      <c r="A41" s="227">
        <v>40</v>
      </c>
      <c r="B41" s="227" t="s">
        <v>361</v>
      </c>
      <c r="C41" s="227" t="s">
        <v>362</v>
      </c>
      <c r="D41" s="227" t="s">
        <v>0</v>
      </c>
      <c r="E41" s="227" t="s">
        <v>1</v>
      </c>
      <c r="F41" s="227" t="s">
        <v>886</v>
      </c>
      <c r="G41" s="227" t="s">
        <v>1019</v>
      </c>
      <c r="H41" s="227" t="s">
        <v>3</v>
      </c>
      <c r="I41" s="227" t="s">
        <v>861</v>
      </c>
      <c r="J41" s="227" t="s">
        <v>516</v>
      </c>
      <c r="K41" s="227" t="s">
        <v>896</v>
      </c>
      <c r="L41" s="227"/>
      <c r="M41" s="227"/>
    </row>
    <row r="42" spans="1:13" x14ac:dyDescent="0.25">
      <c r="A42" s="227">
        <v>41</v>
      </c>
      <c r="B42" s="227" t="s">
        <v>845</v>
      </c>
      <c r="C42" s="227" t="s">
        <v>846</v>
      </c>
      <c r="D42" s="227" t="s">
        <v>27</v>
      </c>
      <c r="E42" s="227" t="s">
        <v>28</v>
      </c>
      <c r="F42" s="227" t="s">
        <v>847</v>
      </c>
      <c r="G42" s="227" t="s">
        <v>1019</v>
      </c>
      <c r="H42" s="227" t="s">
        <v>294</v>
      </c>
      <c r="I42" s="227" t="s">
        <v>848</v>
      </c>
      <c r="J42" s="227" t="s">
        <v>289</v>
      </c>
      <c r="K42" s="227" t="s">
        <v>849</v>
      </c>
      <c r="L42" s="227"/>
      <c r="M42" s="227"/>
    </row>
    <row r="43" spans="1:13" x14ac:dyDescent="0.25">
      <c r="A43" s="227">
        <v>42</v>
      </c>
      <c r="B43" s="227" t="s">
        <v>766</v>
      </c>
      <c r="C43" s="227" t="s">
        <v>767</v>
      </c>
      <c r="D43" s="227" t="s">
        <v>577</v>
      </c>
      <c r="E43" s="227" t="s">
        <v>7</v>
      </c>
      <c r="F43" s="227" t="s">
        <v>768</v>
      </c>
      <c r="G43" s="227" t="s">
        <v>1469</v>
      </c>
      <c r="H43" s="227" t="s">
        <v>8</v>
      </c>
      <c r="I43" s="227" t="s">
        <v>769</v>
      </c>
      <c r="J43" s="227" t="s">
        <v>9</v>
      </c>
      <c r="K43" s="227" t="s">
        <v>770</v>
      </c>
      <c r="L43" s="227"/>
      <c r="M43" s="227"/>
    </row>
    <row r="44" spans="1:13" x14ac:dyDescent="0.25">
      <c r="A44" s="227">
        <v>43</v>
      </c>
      <c r="B44" s="227" t="s">
        <v>530</v>
      </c>
      <c r="C44" s="227" t="s">
        <v>531</v>
      </c>
      <c r="D44" s="227" t="s">
        <v>36</v>
      </c>
      <c r="E44" s="227" t="s">
        <v>1</v>
      </c>
      <c r="F44" s="227" t="s">
        <v>532</v>
      </c>
      <c r="G44" s="227" t="s">
        <v>1019</v>
      </c>
      <c r="H44" s="227" t="s">
        <v>294</v>
      </c>
      <c r="I44" s="227" t="s">
        <v>533</v>
      </c>
      <c r="J44" s="227" t="s">
        <v>516</v>
      </c>
      <c r="K44" s="227" t="s">
        <v>764</v>
      </c>
      <c r="L44" s="227"/>
      <c r="M44" s="227"/>
    </row>
    <row r="45" spans="1:13" x14ac:dyDescent="0.25">
      <c r="A45" s="227">
        <v>44</v>
      </c>
      <c r="B45" s="227" t="s">
        <v>651</v>
      </c>
      <c r="C45" s="227" t="s">
        <v>652</v>
      </c>
      <c r="D45" s="227" t="s">
        <v>653</v>
      </c>
      <c r="E45" s="227" t="s">
        <v>1</v>
      </c>
      <c r="F45" s="227" t="s">
        <v>654</v>
      </c>
      <c r="G45" s="227" t="s">
        <v>1019</v>
      </c>
      <c r="H45" s="227" t="s">
        <v>294</v>
      </c>
      <c r="I45" s="227" t="s">
        <v>655</v>
      </c>
      <c r="J45" s="227" t="s">
        <v>289</v>
      </c>
      <c r="K45" s="227" t="s">
        <v>656</v>
      </c>
      <c r="L45" s="227"/>
      <c r="M45" s="227"/>
    </row>
    <row r="46" spans="1:13" x14ac:dyDescent="0.25">
      <c r="A46" s="227">
        <v>45</v>
      </c>
      <c r="B46" s="227" t="s">
        <v>425</v>
      </c>
      <c r="C46" s="227" t="s">
        <v>426</v>
      </c>
      <c r="D46" s="227" t="s">
        <v>427</v>
      </c>
      <c r="E46" s="227" t="s">
        <v>28</v>
      </c>
      <c r="F46" s="227" t="s">
        <v>428</v>
      </c>
      <c r="G46" s="227" t="s">
        <v>1019</v>
      </c>
      <c r="H46" s="227" t="s">
        <v>287</v>
      </c>
      <c r="I46" s="227" t="s">
        <v>429</v>
      </c>
      <c r="J46" s="227" t="s">
        <v>289</v>
      </c>
      <c r="K46" s="227" t="s">
        <v>659</v>
      </c>
      <c r="L46" s="227"/>
      <c r="M46" s="227"/>
    </row>
    <row r="47" spans="1:13" x14ac:dyDescent="0.25">
      <c r="A47" s="227">
        <v>46</v>
      </c>
      <c r="B47" s="227" t="s">
        <v>608</v>
      </c>
      <c r="C47" s="227" t="s">
        <v>378</v>
      </c>
      <c r="D47" s="227" t="s">
        <v>27</v>
      </c>
      <c r="E47" s="227" t="s">
        <v>28</v>
      </c>
      <c r="F47" s="227" t="s">
        <v>609</v>
      </c>
      <c r="G47" s="227" t="s">
        <v>1019</v>
      </c>
      <c r="H47" s="227" t="s">
        <v>294</v>
      </c>
      <c r="I47" s="227" t="s">
        <v>610</v>
      </c>
      <c r="J47" s="227" t="s">
        <v>289</v>
      </c>
      <c r="K47" s="227" t="s">
        <v>663</v>
      </c>
      <c r="L47" s="227"/>
      <c r="M47" s="227"/>
    </row>
    <row r="48" spans="1:13" x14ac:dyDescent="0.25">
      <c r="A48" s="227">
        <v>47</v>
      </c>
      <c r="B48" s="227" t="s">
        <v>1467</v>
      </c>
      <c r="C48" s="227" t="s">
        <v>378</v>
      </c>
      <c r="D48" s="227"/>
      <c r="E48" s="227"/>
      <c r="F48" s="227" t="s">
        <v>572</v>
      </c>
      <c r="G48" s="227" t="s">
        <v>1019</v>
      </c>
      <c r="H48" s="227" t="s">
        <v>287</v>
      </c>
      <c r="I48" s="227" t="s">
        <v>573</v>
      </c>
      <c r="J48" s="227" t="s">
        <v>289</v>
      </c>
      <c r="K48" s="227" t="s">
        <v>665</v>
      </c>
      <c r="L48" s="227"/>
      <c r="M48" s="227"/>
    </row>
    <row r="49" spans="1:13" x14ac:dyDescent="0.25">
      <c r="A49" s="227">
        <v>48</v>
      </c>
      <c r="B49" s="227" t="s">
        <v>590</v>
      </c>
      <c r="C49" s="227" t="s">
        <v>591</v>
      </c>
      <c r="D49" s="227" t="s">
        <v>592</v>
      </c>
      <c r="E49" s="227" t="s">
        <v>43</v>
      </c>
      <c r="F49" s="227" t="s">
        <v>593</v>
      </c>
      <c r="G49" s="227" t="s">
        <v>1131</v>
      </c>
      <c r="H49" s="227" t="s">
        <v>30</v>
      </c>
      <c r="I49" s="227" t="s">
        <v>594</v>
      </c>
      <c r="J49" s="227" t="s">
        <v>32</v>
      </c>
      <c r="K49" s="227" t="s">
        <v>669</v>
      </c>
      <c r="L49" s="227"/>
      <c r="M49" s="227"/>
    </row>
    <row r="50" spans="1:13" x14ac:dyDescent="0.25">
      <c r="A50" s="227">
        <v>49</v>
      </c>
      <c r="B50" s="227" t="s">
        <v>566</v>
      </c>
      <c r="C50" s="227" t="s">
        <v>556</v>
      </c>
      <c r="D50" s="227" t="s">
        <v>0</v>
      </c>
      <c r="E50" s="227" t="s">
        <v>1</v>
      </c>
      <c r="F50" s="227" t="s">
        <v>557</v>
      </c>
      <c r="G50" s="227" t="s">
        <v>1019</v>
      </c>
      <c r="H50" s="227" t="s">
        <v>287</v>
      </c>
      <c r="I50" s="227" t="s">
        <v>558</v>
      </c>
      <c r="J50" s="227" t="s">
        <v>289</v>
      </c>
      <c r="K50" s="227" t="s">
        <v>673</v>
      </c>
      <c r="L50" s="227"/>
      <c r="M50" s="227"/>
    </row>
    <row r="51" spans="1:13" x14ac:dyDescent="0.25">
      <c r="A51" s="227">
        <v>50</v>
      </c>
      <c r="B51" s="227" t="s">
        <v>1468</v>
      </c>
      <c r="C51" s="227" t="s">
        <v>97</v>
      </c>
      <c r="D51" s="227"/>
      <c r="E51" s="227"/>
      <c r="F51" s="227" t="s">
        <v>540</v>
      </c>
      <c r="G51" s="227" t="s">
        <v>1019</v>
      </c>
      <c r="H51" s="227" t="s">
        <v>294</v>
      </c>
      <c r="I51" s="227" t="s">
        <v>541</v>
      </c>
      <c r="J51" s="227" t="s">
        <v>289</v>
      </c>
      <c r="K51" s="227" t="s">
        <v>677</v>
      </c>
      <c r="L51" s="227"/>
      <c r="M51" s="227"/>
    </row>
    <row r="52" spans="1:13" x14ac:dyDescent="0.25">
      <c r="A52" s="227">
        <v>51</v>
      </c>
      <c r="B52" s="227" t="s">
        <v>291</v>
      </c>
      <c r="C52" s="227" t="s">
        <v>292</v>
      </c>
      <c r="D52" s="227" t="s">
        <v>0</v>
      </c>
      <c r="E52" s="227" t="s">
        <v>1</v>
      </c>
      <c r="F52" s="227" t="s">
        <v>293</v>
      </c>
      <c r="G52" s="227" t="s">
        <v>1019</v>
      </c>
      <c r="H52" s="227" t="s">
        <v>294</v>
      </c>
      <c r="I52" s="227" t="s">
        <v>295</v>
      </c>
      <c r="J52" s="227" t="s">
        <v>289</v>
      </c>
      <c r="K52" s="227" t="s">
        <v>679</v>
      </c>
      <c r="L52" s="227"/>
      <c r="M52" s="227"/>
    </row>
    <row r="53" spans="1:13" x14ac:dyDescent="0.25">
      <c r="A53" s="227">
        <v>52</v>
      </c>
      <c r="B53" s="227" t="s">
        <v>311</v>
      </c>
      <c r="C53" s="227" t="s">
        <v>312</v>
      </c>
      <c r="D53" s="227" t="s">
        <v>313</v>
      </c>
      <c r="E53" s="227" t="s">
        <v>43</v>
      </c>
      <c r="F53" s="227" t="s">
        <v>314</v>
      </c>
      <c r="G53" s="227" t="s">
        <v>1019</v>
      </c>
      <c r="H53" s="227" t="s">
        <v>294</v>
      </c>
      <c r="I53" s="227" t="s">
        <v>315</v>
      </c>
      <c r="J53" s="227" t="s">
        <v>289</v>
      </c>
      <c r="K53" s="227" t="s">
        <v>683</v>
      </c>
      <c r="L53" s="227"/>
      <c r="M53" s="227"/>
    </row>
    <row r="54" spans="1:13" x14ac:dyDescent="0.25">
      <c r="A54" s="227">
        <v>53</v>
      </c>
      <c r="B54" s="227" t="s">
        <v>317</v>
      </c>
      <c r="C54" s="227" t="s">
        <v>279</v>
      </c>
      <c r="D54" s="227" t="s">
        <v>318</v>
      </c>
      <c r="E54" s="227" t="s">
        <v>28</v>
      </c>
      <c r="F54" s="227" t="s">
        <v>319</v>
      </c>
      <c r="G54" s="227" t="s">
        <v>1019</v>
      </c>
      <c r="H54" s="227" t="s">
        <v>287</v>
      </c>
      <c r="I54" s="227" t="s">
        <v>320</v>
      </c>
      <c r="J54" s="227" t="s">
        <v>289</v>
      </c>
      <c r="K54" s="227" t="s">
        <v>758</v>
      </c>
      <c r="L54" s="227"/>
      <c r="M54" s="227"/>
    </row>
    <row r="55" spans="1:13" x14ac:dyDescent="0.25">
      <c r="A55" s="227">
        <v>54</v>
      </c>
      <c r="B55" s="227" t="s">
        <v>333</v>
      </c>
      <c r="C55" s="227" t="s">
        <v>334</v>
      </c>
      <c r="D55" s="227" t="s">
        <v>335</v>
      </c>
      <c r="E55" s="227" t="s">
        <v>48</v>
      </c>
      <c r="F55" s="227" t="s">
        <v>336</v>
      </c>
      <c r="G55" s="227" t="s">
        <v>666</v>
      </c>
      <c r="H55" s="227" t="s">
        <v>287</v>
      </c>
      <c r="I55" s="227" t="s">
        <v>337</v>
      </c>
      <c r="J55" s="227" t="s">
        <v>289</v>
      </c>
      <c r="K55" s="227" t="s">
        <v>686</v>
      </c>
      <c r="L55" s="227"/>
      <c r="M55" s="227"/>
    </row>
    <row r="56" spans="1:13" x14ac:dyDescent="0.25">
      <c r="A56" s="227">
        <v>55</v>
      </c>
      <c r="B56" s="227" t="s">
        <v>238</v>
      </c>
      <c r="C56" s="227" t="s">
        <v>239</v>
      </c>
      <c r="D56" s="227" t="s">
        <v>0</v>
      </c>
      <c r="E56" s="227" t="s">
        <v>1</v>
      </c>
      <c r="F56" s="227" t="s">
        <v>240</v>
      </c>
      <c r="G56" s="227" t="s">
        <v>1019</v>
      </c>
      <c r="H56" s="227" t="s">
        <v>3</v>
      </c>
      <c r="I56" s="227" t="s">
        <v>241</v>
      </c>
      <c r="J56" s="227" t="s">
        <v>53</v>
      </c>
      <c r="K56" s="227" t="s">
        <v>691</v>
      </c>
      <c r="L56" s="227"/>
      <c r="M56" s="227"/>
    </row>
    <row r="57" spans="1:13" x14ac:dyDescent="0.25">
      <c r="A57" s="227">
        <v>56</v>
      </c>
      <c r="B57" s="227" t="s">
        <v>137</v>
      </c>
      <c r="C57" s="227" t="s">
        <v>138</v>
      </c>
      <c r="D57" s="227" t="s">
        <v>0</v>
      </c>
      <c r="E57" s="227" t="s">
        <v>1</v>
      </c>
      <c r="F57" s="227" t="s">
        <v>139</v>
      </c>
      <c r="G57" s="227" t="s">
        <v>1019</v>
      </c>
      <c r="H57" s="227" t="s">
        <v>3</v>
      </c>
      <c r="I57" s="227" t="s">
        <v>140</v>
      </c>
      <c r="J57" s="227" t="s">
        <v>53</v>
      </c>
      <c r="K57" s="227" t="s">
        <v>699</v>
      </c>
      <c r="L57" s="227"/>
      <c r="M57" s="227"/>
    </row>
    <row r="58" spans="1:13" x14ac:dyDescent="0.25">
      <c r="A58" s="227">
        <v>57</v>
      </c>
      <c r="B58" s="227" t="s">
        <v>262</v>
      </c>
      <c r="C58" s="227" t="s">
        <v>399</v>
      </c>
      <c r="D58" s="227" t="s">
        <v>0</v>
      </c>
      <c r="E58" s="227" t="s">
        <v>1</v>
      </c>
      <c r="F58" s="227" t="s">
        <v>400</v>
      </c>
      <c r="G58" s="227" t="s">
        <v>1019</v>
      </c>
      <c r="H58" s="227" t="s">
        <v>294</v>
      </c>
      <c r="I58" s="227" t="s">
        <v>401</v>
      </c>
      <c r="J58" s="227" t="s">
        <v>289</v>
      </c>
      <c r="K58" s="227" t="s">
        <v>700</v>
      </c>
      <c r="L58" s="227"/>
      <c r="M58" s="227"/>
    </row>
    <row r="59" spans="1:13" x14ac:dyDescent="0.25">
      <c r="A59" s="227">
        <v>58</v>
      </c>
      <c r="B59" s="227" t="s">
        <v>403</v>
      </c>
      <c r="C59" s="227" t="s">
        <v>60</v>
      </c>
      <c r="D59" s="227" t="s">
        <v>27</v>
      </c>
      <c r="E59" s="227" t="s">
        <v>28</v>
      </c>
      <c r="F59" s="227" t="s">
        <v>404</v>
      </c>
      <c r="G59" s="227" t="s">
        <v>1019</v>
      </c>
      <c r="H59" s="227" t="s">
        <v>287</v>
      </c>
      <c r="I59" s="227" t="s">
        <v>405</v>
      </c>
      <c r="J59" s="227" t="s">
        <v>289</v>
      </c>
      <c r="K59" s="227" t="s">
        <v>701</v>
      </c>
      <c r="L59" s="227"/>
      <c r="M59" s="227"/>
    </row>
    <row r="60" spans="1:13" x14ac:dyDescent="0.25">
      <c r="A60" s="227">
        <v>59</v>
      </c>
      <c r="B60" s="227" t="s">
        <v>431</v>
      </c>
      <c r="C60" s="227" t="s">
        <v>172</v>
      </c>
      <c r="D60" s="227" t="s">
        <v>432</v>
      </c>
      <c r="E60" s="227" t="s">
        <v>28</v>
      </c>
      <c r="F60" s="227" t="s">
        <v>433</v>
      </c>
      <c r="G60" s="227" t="s">
        <v>1019</v>
      </c>
      <c r="H60" s="227" t="s">
        <v>294</v>
      </c>
      <c r="I60" s="227" t="s">
        <v>434</v>
      </c>
      <c r="J60" s="227" t="s">
        <v>289</v>
      </c>
      <c r="K60" s="227" t="s">
        <v>704</v>
      </c>
      <c r="L60" s="227"/>
      <c r="M60" s="227"/>
    </row>
    <row r="61" spans="1:13" x14ac:dyDescent="0.25">
      <c r="A61" s="227">
        <v>60</v>
      </c>
      <c r="B61" s="227" t="s">
        <v>165</v>
      </c>
      <c r="C61" s="227" t="s">
        <v>166</v>
      </c>
      <c r="D61" s="227" t="s">
        <v>27</v>
      </c>
      <c r="E61" s="227" t="s">
        <v>28</v>
      </c>
      <c r="F61" s="227" t="s">
        <v>167</v>
      </c>
      <c r="G61" s="227" t="s">
        <v>1019</v>
      </c>
      <c r="H61" s="227" t="s">
        <v>30</v>
      </c>
      <c r="I61" s="227" t="s">
        <v>168</v>
      </c>
      <c r="J61" s="227" t="s">
        <v>32</v>
      </c>
      <c r="K61" s="227" t="s">
        <v>712</v>
      </c>
      <c r="L61" s="227"/>
      <c r="M61" s="227"/>
    </row>
    <row r="62" spans="1:13" x14ac:dyDescent="0.25">
      <c r="A62" s="227">
        <v>61</v>
      </c>
      <c r="B62" s="227" t="s">
        <v>25</v>
      </c>
      <c r="C62" s="227" t="s">
        <v>26</v>
      </c>
      <c r="D62" s="227" t="s">
        <v>27</v>
      </c>
      <c r="E62" s="227" t="s">
        <v>28</v>
      </c>
      <c r="F62" s="227" t="s">
        <v>29</v>
      </c>
      <c r="G62" s="227" t="s">
        <v>1019</v>
      </c>
      <c r="H62" s="227" t="s">
        <v>30</v>
      </c>
      <c r="I62" s="227" t="s">
        <v>31</v>
      </c>
      <c r="J62" s="227" t="s">
        <v>32</v>
      </c>
      <c r="K62" s="227" t="s">
        <v>714</v>
      </c>
      <c r="L62" s="227"/>
      <c r="M62" s="227"/>
    </row>
    <row r="63" spans="1:13" x14ac:dyDescent="0.25">
      <c r="A63" s="227">
        <v>62</v>
      </c>
      <c r="B63" s="227" t="s">
        <v>49</v>
      </c>
      <c r="C63" s="227" t="s">
        <v>1529</v>
      </c>
      <c r="D63" s="227" t="s">
        <v>17</v>
      </c>
      <c r="E63" s="227" t="s">
        <v>7</v>
      </c>
      <c r="F63" s="227" t="s">
        <v>1446</v>
      </c>
      <c r="G63" s="227" t="s">
        <v>788</v>
      </c>
      <c r="H63" s="227" t="s">
        <v>5</v>
      </c>
      <c r="I63" s="227" t="s">
        <v>1452</v>
      </c>
      <c r="J63" s="227" t="s">
        <v>6</v>
      </c>
      <c r="K63" s="227" t="s">
        <v>1530</v>
      </c>
      <c r="L63" s="227"/>
      <c r="M63" s="227"/>
    </row>
    <row r="64" spans="1:13" x14ac:dyDescent="0.25">
      <c r="A64" s="227">
        <v>63</v>
      </c>
      <c r="B64" s="227" t="s">
        <v>467</v>
      </c>
      <c r="C64" s="227" t="s">
        <v>468</v>
      </c>
      <c r="D64" s="227" t="s">
        <v>0</v>
      </c>
      <c r="E64" s="227" t="s">
        <v>1</v>
      </c>
      <c r="F64" s="227" t="s">
        <v>469</v>
      </c>
      <c r="G64" s="227" t="s">
        <v>1257</v>
      </c>
      <c r="H64" s="227" t="s">
        <v>5</v>
      </c>
      <c r="I64" s="227" t="s">
        <v>470</v>
      </c>
      <c r="J64" s="227" t="s">
        <v>6</v>
      </c>
      <c r="K64" s="227" t="s">
        <v>720</v>
      </c>
      <c r="L64" s="227"/>
      <c r="M64" s="227"/>
    </row>
    <row r="65" spans="1:13" x14ac:dyDescent="0.25">
      <c r="A65" s="227">
        <v>64</v>
      </c>
      <c r="B65" s="227" t="s">
        <v>110</v>
      </c>
      <c r="C65" s="227" t="s">
        <v>111</v>
      </c>
      <c r="D65" s="227" t="s">
        <v>112</v>
      </c>
      <c r="E65" s="227" t="s">
        <v>43</v>
      </c>
      <c r="F65" s="227" t="s">
        <v>113</v>
      </c>
      <c r="G65" s="227" t="s">
        <v>1019</v>
      </c>
      <c r="H65" s="227" t="s">
        <v>3</v>
      </c>
      <c r="I65" s="227" t="s">
        <v>114</v>
      </c>
      <c r="J65" s="227" t="s">
        <v>53</v>
      </c>
      <c r="K65" s="227" t="s">
        <v>727</v>
      </c>
      <c r="L65" s="227"/>
      <c r="M65" s="227"/>
    </row>
    <row r="66" spans="1:13" x14ac:dyDescent="0.25">
      <c r="A66" s="227">
        <v>65</v>
      </c>
      <c r="B66" s="227" t="s">
        <v>120</v>
      </c>
      <c r="C66" s="227" t="s">
        <v>121</v>
      </c>
      <c r="D66" s="227" t="s">
        <v>122</v>
      </c>
      <c r="E66" s="227" t="s">
        <v>43</v>
      </c>
      <c r="F66" s="227" t="s">
        <v>123</v>
      </c>
      <c r="G66" s="227" t="s">
        <v>1019</v>
      </c>
      <c r="H66" s="227" t="s">
        <v>3</v>
      </c>
      <c r="I66" s="227" t="s">
        <v>124</v>
      </c>
      <c r="J66" s="227" t="s">
        <v>125</v>
      </c>
      <c r="K66" s="227" t="s">
        <v>728</v>
      </c>
      <c r="L66" s="227"/>
      <c r="M66" s="227"/>
    </row>
    <row r="67" spans="1:13" x14ac:dyDescent="0.25">
      <c r="A67" s="227">
        <v>66</v>
      </c>
      <c r="B67" s="227" t="s">
        <v>811</v>
      </c>
      <c r="C67" s="227" t="s">
        <v>812</v>
      </c>
      <c r="D67" s="227" t="s">
        <v>813</v>
      </c>
      <c r="E67" s="227" t="s">
        <v>814</v>
      </c>
      <c r="F67" s="227" t="s">
        <v>815</v>
      </c>
      <c r="G67" s="227" t="s">
        <v>1469</v>
      </c>
      <c r="H67" s="227" t="s">
        <v>8</v>
      </c>
      <c r="I67" s="227" t="s">
        <v>817</v>
      </c>
      <c r="J67" s="227" t="s">
        <v>9</v>
      </c>
      <c r="K67" s="227" t="s">
        <v>818</v>
      </c>
      <c r="L67" s="227"/>
      <c r="M67" s="227"/>
    </row>
    <row r="68" spans="1:13" x14ac:dyDescent="0.25">
      <c r="A68" s="227">
        <v>67</v>
      </c>
      <c r="B68" s="227" t="s">
        <v>869</v>
      </c>
      <c r="C68" s="227" t="s">
        <v>870</v>
      </c>
      <c r="D68" s="227" t="s">
        <v>871</v>
      </c>
      <c r="E68" s="227" t="s">
        <v>198</v>
      </c>
      <c r="F68" s="227" t="s">
        <v>872</v>
      </c>
      <c r="G68" s="227" t="s">
        <v>1469</v>
      </c>
      <c r="H68" s="227" t="s">
        <v>8</v>
      </c>
      <c r="I68" s="227" t="s">
        <v>873</v>
      </c>
      <c r="J68" s="227" t="s">
        <v>9</v>
      </c>
      <c r="K68" s="227" t="s">
        <v>874</v>
      </c>
      <c r="L68" s="227"/>
      <c r="M68" s="227"/>
    </row>
    <row r="69" spans="1:13" x14ac:dyDescent="0.25">
      <c r="A69" s="227">
        <v>68</v>
      </c>
      <c r="B69" s="227" t="s">
        <v>819</v>
      </c>
      <c r="C69" s="227" t="s">
        <v>820</v>
      </c>
      <c r="D69" s="227" t="s">
        <v>821</v>
      </c>
      <c r="E69" s="227" t="s">
        <v>822</v>
      </c>
      <c r="F69" s="227" t="s">
        <v>823</v>
      </c>
      <c r="G69" s="227" t="s">
        <v>1469</v>
      </c>
      <c r="H69" s="227" t="s">
        <v>8</v>
      </c>
      <c r="I69" s="227" t="s">
        <v>824</v>
      </c>
      <c r="J69" s="227" t="s">
        <v>9</v>
      </c>
      <c r="K69" s="227" t="s">
        <v>825</v>
      </c>
      <c r="L69" s="227"/>
      <c r="M69" s="227"/>
    </row>
    <row r="70" spans="1:13" x14ac:dyDescent="0.25">
      <c r="A70" s="227">
        <v>69</v>
      </c>
      <c r="B70" s="227" t="s">
        <v>875</v>
      </c>
      <c r="C70" s="227" t="s">
        <v>876</v>
      </c>
      <c r="D70" s="227" t="s">
        <v>877</v>
      </c>
      <c r="E70" s="227" t="s">
        <v>878</v>
      </c>
      <c r="F70" s="227" t="s">
        <v>879</v>
      </c>
      <c r="G70" s="227" t="s">
        <v>1469</v>
      </c>
      <c r="H70" s="227" t="s">
        <v>8</v>
      </c>
      <c r="I70" s="227" t="s">
        <v>880</v>
      </c>
      <c r="J70" s="227" t="s">
        <v>9</v>
      </c>
      <c r="K70" s="227" t="s">
        <v>881</v>
      </c>
      <c r="L70" s="227"/>
      <c r="M70" s="227"/>
    </row>
    <row r="71" spans="1:13" x14ac:dyDescent="0.25">
      <c r="A71" s="227">
        <v>70</v>
      </c>
      <c r="B71" s="227" t="s">
        <v>797</v>
      </c>
      <c r="C71" s="227" t="s">
        <v>798</v>
      </c>
      <c r="D71" s="227" t="s">
        <v>799</v>
      </c>
      <c r="E71" s="227" t="s">
        <v>1</v>
      </c>
      <c r="F71" s="227" t="s">
        <v>800</v>
      </c>
      <c r="G71" s="227" t="s">
        <v>1469</v>
      </c>
      <c r="H71" s="227" t="s">
        <v>8</v>
      </c>
      <c r="I71" s="227" t="s">
        <v>801</v>
      </c>
      <c r="J71" s="227" t="s">
        <v>9</v>
      </c>
      <c r="K71" s="227" t="s">
        <v>802</v>
      </c>
      <c r="L71" s="227"/>
      <c r="M71" s="227"/>
    </row>
    <row r="72" spans="1:13" x14ac:dyDescent="0.25">
      <c r="A72" s="227">
        <v>71</v>
      </c>
      <c r="B72" s="227" t="s">
        <v>101</v>
      </c>
      <c r="C72" s="227" t="s">
        <v>102</v>
      </c>
      <c r="D72" s="227" t="s">
        <v>103</v>
      </c>
      <c r="E72" s="227" t="s">
        <v>43</v>
      </c>
      <c r="F72" s="227" t="s">
        <v>169</v>
      </c>
      <c r="G72" s="227" t="s">
        <v>1469</v>
      </c>
      <c r="H72" s="227" t="s">
        <v>8</v>
      </c>
      <c r="I72" s="227" t="s">
        <v>170</v>
      </c>
      <c r="J72" s="227" t="s">
        <v>9</v>
      </c>
      <c r="K72" s="227" t="s">
        <v>735</v>
      </c>
      <c r="L72" s="227"/>
      <c r="M72" s="227"/>
    </row>
    <row r="73" spans="1:13" x14ac:dyDescent="0.25">
      <c r="A73" s="227">
        <v>72</v>
      </c>
      <c r="B73" s="227" t="s">
        <v>179</v>
      </c>
      <c r="C73" s="227" t="s">
        <v>180</v>
      </c>
      <c r="D73" s="227" t="s">
        <v>181</v>
      </c>
      <c r="E73" s="227" t="s">
        <v>43</v>
      </c>
      <c r="F73" s="227" t="s">
        <v>182</v>
      </c>
      <c r="G73" s="227" t="s">
        <v>1469</v>
      </c>
      <c r="H73" s="227" t="s">
        <v>8</v>
      </c>
      <c r="I73" s="227" t="s">
        <v>183</v>
      </c>
      <c r="J73" s="227" t="s">
        <v>9</v>
      </c>
      <c r="K73" s="227" t="s">
        <v>738</v>
      </c>
      <c r="L73" s="227"/>
      <c r="M73" s="227"/>
    </row>
    <row r="74" spans="1:13" x14ac:dyDescent="0.25">
      <c r="A74" s="227">
        <v>73</v>
      </c>
      <c r="B74" s="227" t="s">
        <v>467</v>
      </c>
      <c r="C74" s="227" t="s">
        <v>468</v>
      </c>
      <c r="D74" s="227" t="s">
        <v>0</v>
      </c>
      <c r="E74" s="227" t="s">
        <v>1</v>
      </c>
      <c r="F74" s="227" t="s">
        <v>477</v>
      </c>
      <c r="G74" s="227" t="s">
        <v>1019</v>
      </c>
      <c r="H74" s="227" t="s">
        <v>30</v>
      </c>
      <c r="I74" s="227" t="s">
        <v>478</v>
      </c>
      <c r="J74" s="227" t="s">
        <v>32</v>
      </c>
      <c r="K74" s="227" t="s">
        <v>740</v>
      </c>
      <c r="L74" s="227"/>
      <c r="M74" s="227"/>
    </row>
    <row r="75" spans="1:13" x14ac:dyDescent="0.25">
      <c r="A75" s="227">
        <v>74</v>
      </c>
      <c r="B75" s="227" t="s">
        <v>54</v>
      </c>
      <c r="C75" s="227" t="s">
        <v>55</v>
      </c>
      <c r="D75" s="227" t="s">
        <v>0</v>
      </c>
      <c r="E75" s="227" t="s">
        <v>1</v>
      </c>
      <c r="F75" s="227" t="s">
        <v>480</v>
      </c>
      <c r="G75" s="227" t="s">
        <v>1050</v>
      </c>
      <c r="H75" s="227" t="s">
        <v>473</v>
      </c>
      <c r="I75" s="227" t="s">
        <v>481</v>
      </c>
      <c r="J75" s="227" t="s">
        <v>475</v>
      </c>
      <c r="K75" s="227" t="s">
        <v>744</v>
      </c>
      <c r="L75" s="227"/>
      <c r="M75" s="227"/>
    </row>
    <row r="76" spans="1:13" x14ac:dyDescent="0.25">
      <c r="A76" s="227">
        <v>75</v>
      </c>
      <c r="B76" s="227" t="s">
        <v>206</v>
      </c>
      <c r="C76" s="227" t="s">
        <v>207</v>
      </c>
      <c r="D76" s="227" t="s">
        <v>173</v>
      </c>
      <c r="E76" s="227" t="s">
        <v>43</v>
      </c>
      <c r="F76" s="227" t="s">
        <v>208</v>
      </c>
      <c r="G76" s="227" t="s">
        <v>1019</v>
      </c>
      <c r="H76" s="227" t="s">
        <v>3</v>
      </c>
      <c r="I76" s="227" t="s">
        <v>209</v>
      </c>
      <c r="J76" s="227" t="s">
        <v>53</v>
      </c>
      <c r="K76" s="227" t="s">
        <v>745</v>
      </c>
      <c r="L76" s="227"/>
      <c r="M76" s="227"/>
    </row>
    <row r="77" spans="1:13" x14ac:dyDescent="0.25">
      <c r="A77" s="227">
        <v>76</v>
      </c>
      <c r="B77" s="227" t="s">
        <v>224</v>
      </c>
      <c r="C77" s="227" t="s">
        <v>225</v>
      </c>
      <c r="D77" s="227" t="s">
        <v>0</v>
      </c>
      <c r="E77" s="227" t="s">
        <v>1</v>
      </c>
      <c r="F77" s="227" t="s">
        <v>226</v>
      </c>
      <c r="G77" s="227" t="s">
        <v>1019</v>
      </c>
      <c r="H77" s="227" t="s">
        <v>3</v>
      </c>
      <c r="I77" s="227" t="s">
        <v>227</v>
      </c>
      <c r="J77" s="227" t="s">
        <v>53</v>
      </c>
      <c r="K77" s="227" t="s">
        <v>748</v>
      </c>
      <c r="L77" s="227"/>
      <c r="M77" s="227"/>
    </row>
    <row r="78" spans="1:13" x14ac:dyDescent="0.25">
      <c r="A78" s="227">
        <v>77</v>
      </c>
      <c r="B78" s="227" t="s">
        <v>54</v>
      </c>
      <c r="C78" s="227" t="s">
        <v>55</v>
      </c>
      <c r="D78" s="227" t="s">
        <v>0</v>
      </c>
      <c r="E78" s="227" t="s">
        <v>1</v>
      </c>
      <c r="F78" s="227" t="s">
        <v>229</v>
      </c>
      <c r="G78" s="227" t="s">
        <v>1019</v>
      </c>
      <c r="H78" s="227" t="s">
        <v>3</v>
      </c>
      <c r="I78" s="227" t="s">
        <v>230</v>
      </c>
      <c r="J78" s="227" t="s">
        <v>53</v>
      </c>
      <c r="K78" s="227" t="s">
        <v>749</v>
      </c>
      <c r="L78" s="227"/>
      <c r="M78" s="227"/>
    </row>
    <row r="79" spans="1:13" x14ac:dyDescent="0.25">
      <c r="A79" s="227">
        <v>78</v>
      </c>
      <c r="B79" s="227" t="s">
        <v>278</v>
      </c>
      <c r="C79" s="227" t="s">
        <v>279</v>
      </c>
      <c r="D79" s="227" t="s">
        <v>66</v>
      </c>
      <c r="E79" s="227" t="s">
        <v>1</v>
      </c>
      <c r="F79" s="227" t="s">
        <v>280</v>
      </c>
      <c r="G79" s="227" t="s">
        <v>1019</v>
      </c>
      <c r="H79" s="227" t="s">
        <v>3</v>
      </c>
      <c r="I79" s="227" t="s">
        <v>281</v>
      </c>
      <c r="J79" s="227" t="s">
        <v>53</v>
      </c>
      <c r="K79" s="227" t="s">
        <v>756</v>
      </c>
      <c r="L79" s="227"/>
      <c r="M79" s="2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H14" sqref="H14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87" t="s">
        <v>104</v>
      </c>
      <c r="C2" s="187" t="s">
        <v>105</v>
      </c>
      <c r="D2" s="187" t="s">
        <v>106</v>
      </c>
      <c r="E2" s="187" t="s">
        <v>7</v>
      </c>
      <c r="F2" s="187" t="s">
        <v>107</v>
      </c>
      <c r="G2" s="187" t="s">
        <v>960</v>
      </c>
      <c r="H2" s="187" t="s">
        <v>5</v>
      </c>
      <c r="I2" s="187" t="s">
        <v>108</v>
      </c>
      <c r="J2" s="187" t="s">
        <v>6</v>
      </c>
      <c r="K2" s="187" t="s">
        <v>1516</v>
      </c>
      <c r="L2" s="187"/>
      <c r="M2" s="187"/>
    </row>
    <row r="3" spans="1:13" x14ac:dyDescent="0.25">
      <c r="A3">
        <v>2</v>
      </c>
      <c r="B3" s="187" t="s">
        <v>50</v>
      </c>
      <c r="C3" s="187" t="s">
        <v>51</v>
      </c>
      <c r="D3" s="187" t="s">
        <v>52</v>
      </c>
      <c r="E3" s="187" t="s">
        <v>43</v>
      </c>
      <c r="F3" s="187" t="s">
        <v>94</v>
      </c>
      <c r="G3" s="187" t="s">
        <v>1136</v>
      </c>
      <c r="H3" s="187" t="s">
        <v>5</v>
      </c>
      <c r="I3" s="187" t="s">
        <v>95</v>
      </c>
      <c r="J3" s="187" t="s">
        <v>6</v>
      </c>
      <c r="K3" s="187" t="s">
        <v>1502</v>
      </c>
      <c r="L3" s="187"/>
      <c r="M3" s="187"/>
    </row>
    <row r="4" spans="1:13" x14ac:dyDescent="0.25">
      <c r="A4">
        <v>3</v>
      </c>
      <c r="B4" s="187" t="s">
        <v>1503</v>
      </c>
      <c r="C4" s="187" t="s">
        <v>833</v>
      </c>
      <c r="D4" s="187" t="s">
        <v>1504</v>
      </c>
      <c r="E4" s="187" t="s">
        <v>1505</v>
      </c>
      <c r="F4" s="187" t="s">
        <v>1506</v>
      </c>
      <c r="G4" s="187" t="s">
        <v>1507</v>
      </c>
      <c r="H4" s="187" t="s">
        <v>1013</v>
      </c>
      <c r="I4" s="187" t="s">
        <v>1508</v>
      </c>
      <c r="J4" s="187" t="s">
        <v>960</v>
      </c>
      <c r="K4" s="187" t="s">
        <v>1509</v>
      </c>
      <c r="L4" s="187"/>
      <c r="M4" s="187"/>
    </row>
    <row r="5" spans="1:13" x14ac:dyDescent="0.25">
      <c r="A5" s="187">
        <v>4</v>
      </c>
      <c r="B5" s="187" t="s">
        <v>15</v>
      </c>
      <c r="C5" s="187" t="s">
        <v>16</v>
      </c>
      <c r="D5" s="187" t="s">
        <v>17</v>
      </c>
      <c r="E5" s="187" t="s">
        <v>7</v>
      </c>
      <c r="F5" s="187" t="s">
        <v>18</v>
      </c>
      <c r="G5" s="187" t="s">
        <v>1469</v>
      </c>
      <c r="H5" s="187" t="s">
        <v>5</v>
      </c>
      <c r="I5" s="187" t="s">
        <v>19</v>
      </c>
      <c r="J5" s="187" t="s">
        <v>6</v>
      </c>
      <c r="K5" s="187" t="s">
        <v>1495</v>
      </c>
      <c r="L5" s="187"/>
      <c r="M5" s="187"/>
    </row>
    <row r="6" spans="1:13" x14ac:dyDescent="0.25">
      <c r="A6" s="187">
        <v>5</v>
      </c>
      <c r="B6" s="187" t="s">
        <v>366</v>
      </c>
      <c r="C6" s="187" t="s">
        <v>367</v>
      </c>
      <c r="D6" s="187" t="s">
        <v>368</v>
      </c>
      <c r="E6" s="187" t="s">
        <v>43</v>
      </c>
      <c r="F6" s="187" t="s">
        <v>395</v>
      </c>
      <c r="G6" s="187" t="s">
        <v>1469</v>
      </c>
      <c r="H6" s="187" t="s">
        <v>5</v>
      </c>
      <c r="I6" s="187" t="s">
        <v>396</v>
      </c>
      <c r="J6" s="187" t="s">
        <v>6</v>
      </c>
      <c r="K6" s="187" t="s">
        <v>1496</v>
      </c>
      <c r="L6" s="187"/>
      <c r="M6" s="187"/>
    </row>
    <row r="7" spans="1:13" x14ac:dyDescent="0.25">
      <c r="A7" s="187">
        <v>6</v>
      </c>
      <c r="B7" s="187" t="s">
        <v>544</v>
      </c>
      <c r="C7" s="187" t="s">
        <v>545</v>
      </c>
      <c r="D7" s="187" t="s">
        <v>546</v>
      </c>
      <c r="E7" s="187" t="s">
        <v>1</v>
      </c>
      <c r="F7" s="187" t="s">
        <v>547</v>
      </c>
      <c r="G7" s="187" t="s">
        <v>1136</v>
      </c>
      <c r="H7" s="187" t="s">
        <v>8</v>
      </c>
      <c r="I7" s="187" t="s">
        <v>548</v>
      </c>
      <c r="J7" s="187" t="s">
        <v>9</v>
      </c>
      <c r="K7" s="187" t="s">
        <v>1517</v>
      </c>
      <c r="L7" s="187"/>
      <c r="M7" s="187"/>
    </row>
    <row r="8" spans="1:13" x14ac:dyDescent="0.25">
      <c r="A8" s="187">
        <v>7</v>
      </c>
      <c r="B8" s="187" t="s">
        <v>174</v>
      </c>
      <c r="C8" s="187" t="s">
        <v>175</v>
      </c>
      <c r="D8" s="187" t="s">
        <v>0</v>
      </c>
      <c r="E8" s="187" t="s">
        <v>1</v>
      </c>
      <c r="F8" s="187" t="s">
        <v>472</v>
      </c>
      <c r="G8" s="187" t="s">
        <v>1050</v>
      </c>
      <c r="H8" s="187" t="s">
        <v>473</v>
      </c>
      <c r="I8" s="187" t="s">
        <v>474</v>
      </c>
      <c r="J8" s="187" t="s">
        <v>475</v>
      </c>
      <c r="K8" s="187" t="s">
        <v>1476</v>
      </c>
      <c r="L8" s="187"/>
      <c r="M8" s="187"/>
    </row>
    <row r="9" spans="1:13" x14ac:dyDescent="0.25">
      <c r="A9" s="187">
        <v>8</v>
      </c>
      <c r="B9" s="187" t="s">
        <v>174</v>
      </c>
      <c r="C9" s="187" t="s">
        <v>175</v>
      </c>
      <c r="D9" s="187" t="s">
        <v>0</v>
      </c>
      <c r="E9" s="187" t="s">
        <v>1</v>
      </c>
      <c r="F9" s="187" t="s">
        <v>176</v>
      </c>
      <c r="G9" s="187" t="s">
        <v>1469</v>
      </c>
      <c r="H9" s="187" t="s">
        <v>8</v>
      </c>
      <c r="I9" s="187" t="s">
        <v>177</v>
      </c>
      <c r="J9" s="187" t="s">
        <v>9</v>
      </c>
      <c r="K9" s="187" t="s">
        <v>1477</v>
      </c>
      <c r="L9" s="187"/>
      <c r="M9" s="187"/>
    </row>
    <row r="10" spans="1:13" x14ac:dyDescent="0.25">
      <c r="A10" s="187">
        <v>9</v>
      </c>
      <c r="B10" s="187" t="s">
        <v>174</v>
      </c>
      <c r="C10" s="187" t="s">
        <v>175</v>
      </c>
      <c r="D10" s="187" t="s">
        <v>0</v>
      </c>
      <c r="E10" s="187" t="s">
        <v>1</v>
      </c>
      <c r="F10" s="187" t="s">
        <v>1232</v>
      </c>
      <c r="G10" s="187" t="s">
        <v>1469</v>
      </c>
      <c r="H10" s="187" t="s">
        <v>1013</v>
      </c>
      <c r="I10" s="187" t="s">
        <v>1234</v>
      </c>
      <c r="J10" s="187" t="s">
        <v>960</v>
      </c>
      <c r="K10" s="187" t="s">
        <v>1478</v>
      </c>
      <c r="L10" s="187"/>
      <c r="M10" s="187"/>
    </row>
    <row r="11" spans="1:13" x14ac:dyDescent="0.25">
      <c r="A11" s="187">
        <v>10</v>
      </c>
      <c r="B11" s="187" t="s">
        <v>1479</v>
      </c>
      <c r="C11" s="187" t="s">
        <v>1480</v>
      </c>
      <c r="D11" s="187" t="s">
        <v>1481</v>
      </c>
      <c r="E11" s="187" t="s">
        <v>601</v>
      </c>
      <c r="F11" s="187" t="s">
        <v>1482</v>
      </c>
      <c r="G11" s="187" t="s">
        <v>1469</v>
      </c>
      <c r="H11" s="187" t="s">
        <v>1013</v>
      </c>
      <c r="I11" s="187" t="s">
        <v>1483</v>
      </c>
      <c r="J11" s="187" t="s">
        <v>960</v>
      </c>
      <c r="K11" s="187" t="s">
        <v>1484</v>
      </c>
      <c r="L11" s="187"/>
      <c r="M11" s="187"/>
    </row>
    <row r="12" spans="1:13" x14ac:dyDescent="0.25">
      <c r="A12" s="187">
        <v>11</v>
      </c>
      <c r="B12" s="187" t="s">
        <v>268</v>
      </c>
      <c r="C12" s="187" t="s">
        <v>269</v>
      </c>
      <c r="D12" s="187" t="s">
        <v>66</v>
      </c>
      <c r="E12" s="187" t="s">
        <v>1</v>
      </c>
      <c r="F12" s="187" t="s">
        <v>270</v>
      </c>
      <c r="G12" s="187" t="s">
        <v>1019</v>
      </c>
      <c r="H12" s="187" t="s">
        <v>3</v>
      </c>
      <c r="I12" s="187" t="s">
        <v>271</v>
      </c>
      <c r="J12" s="187" t="s">
        <v>53</v>
      </c>
      <c r="K12" s="187" t="s">
        <v>1466</v>
      </c>
      <c r="L12" s="187"/>
      <c r="M12" s="187"/>
    </row>
    <row r="13" spans="1:13" x14ac:dyDescent="0.25">
      <c r="A13" s="187">
        <v>12</v>
      </c>
      <c r="B13" s="187" t="s">
        <v>803</v>
      </c>
      <c r="C13" s="187" t="s">
        <v>804</v>
      </c>
      <c r="D13" s="187" t="s">
        <v>17</v>
      </c>
      <c r="E13" s="187" t="s">
        <v>7</v>
      </c>
      <c r="F13" s="187" t="s">
        <v>1121</v>
      </c>
      <c r="G13" s="187" t="s">
        <v>1469</v>
      </c>
      <c r="H13" s="187" t="s">
        <v>1013</v>
      </c>
      <c r="I13" s="187" t="s">
        <v>1122</v>
      </c>
      <c r="J13" s="187" t="s">
        <v>960</v>
      </c>
      <c r="K13" s="187" t="s">
        <v>1465</v>
      </c>
      <c r="L13" s="187"/>
      <c r="M13" s="187"/>
    </row>
    <row r="14" spans="1:13" x14ac:dyDescent="0.25">
      <c r="A14" s="187">
        <v>13</v>
      </c>
      <c r="B14" s="187" t="s">
        <v>1458</v>
      </c>
      <c r="C14" s="187" t="s">
        <v>1459</v>
      </c>
      <c r="D14" s="187" t="s">
        <v>42</v>
      </c>
      <c r="E14" s="187" t="s">
        <v>43</v>
      </c>
      <c r="F14" s="187" t="s">
        <v>1460</v>
      </c>
      <c r="G14" s="187" t="s">
        <v>1469</v>
      </c>
      <c r="H14" s="187" t="s">
        <v>1013</v>
      </c>
      <c r="I14" s="187" t="s">
        <v>1461</v>
      </c>
      <c r="J14" s="187" t="s">
        <v>960</v>
      </c>
      <c r="K14" s="187" t="s">
        <v>1462</v>
      </c>
      <c r="L14" s="187"/>
      <c r="M14" s="187"/>
    </row>
    <row r="15" spans="1:13" x14ac:dyDescent="0.25">
      <c r="A15" s="187">
        <v>14</v>
      </c>
      <c r="B15" s="187" t="s">
        <v>366</v>
      </c>
      <c r="C15" s="187" t="s">
        <v>367</v>
      </c>
      <c r="D15" s="187" t="s">
        <v>368</v>
      </c>
      <c r="E15" s="187" t="s">
        <v>43</v>
      </c>
      <c r="F15" s="187" t="s">
        <v>369</v>
      </c>
      <c r="G15" s="187" t="s">
        <v>1019</v>
      </c>
      <c r="H15" s="187" t="s">
        <v>294</v>
      </c>
      <c r="I15" s="187" t="s">
        <v>370</v>
      </c>
      <c r="J15" s="187" t="s">
        <v>289</v>
      </c>
      <c r="K15" s="187" t="s">
        <v>1240</v>
      </c>
      <c r="L15" s="187"/>
      <c r="M15" s="187"/>
    </row>
    <row r="16" spans="1:13" x14ac:dyDescent="0.25">
      <c r="A16" s="187">
        <v>15</v>
      </c>
      <c r="B16" s="187" t="s">
        <v>366</v>
      </c>
      <c r="C16" s="187" t="s">
        <v>367</v>
      </c>
      <c r="D16" s="187" t="s">
        <v>368</v>
      </c>
      <c r="E16" s="187" t="s">
        <v>43</v>
      </c>
      <c r="F16" s="187" t="s">
        <v>1100</v>
      </c>
      <c r="G16" s="187" t="s">
        <v>1469</v>
      </c>
      <c r="H16" s="187" t="s">
        <v>1013</v>
      </c>
      <c r="I16" s="187" t="s">
        <v>1101</v>
      </c>
      <c r="J16" s="187" t="s">
        <v>960</v>
      </c>
      <c r="K16" s="187" t="s">
        <v>1258</v>
      </c>
      <c r="L16" s="187"/>
      <c r="M16" s="187"/>
    </row>
    <row r="17" spans="1:13" x14ac:dyDescent="0.25">
      <c r="A17" s="187">
        <v>16</v>
      </c>
      <c r="B17" s="187" t="s">
        <v>1215</v>
      </c>
      <c r="C17" s="187" t="s">
        <v>1216</v>
      </c>
      <c r="D17" s="187" t="s">
        <v>0</v>
      </c>
      <c r="E17" s="187" t="s">
        <v>1</v>
      </c>
      <c r="F17" s="187" t="s">
        <v>1218</v>
      </c>
      <c r="G17" s="187" t="s">
        <v>1469</v>
      </c>
      <c r="H17" s="187" t="s">
        <v>1013</v>
      </c>
      <c r="I17" s="187" t="s">
        <v>1219</v>
      </c>
      <c r="J17" s="187" t="s">
        <v>960</v>
      </c>
      <c r="K17" s="187" t="s">
        <v>1242</v>
      </c>
      <c r="L17" s="187"/>
      <c r="M17" s="187"/>
    </row>
    <row r="18" spans="1:13" x14ac:dyDescent="0.25">
      <c r="A18" s="187">
        <v>17</v>
      </c>
      <c r="B18" s="187" t="s">
        <v>1194</v>
      </c>
      <c r="C18" s="187" t="s">
        <v>1195</v>
      </c>
      <c r="D18" s="187" t="s">
        <v>1196</v>
      </c>
      <c r="E18" s="187" t="s">
        <v>28</v>
      </c>
      <c r="F18" s="187" t="s">
        <v>1197</v>
      </c>
      <c r="G18" s="187" t="s">
        <v>1469</v>
      </c>
      <c r="H18" s="187" t="s">
        <v>1013</v>
      </c>
      <c r="I18" s="187" t="s">
        <v>1198</v>
      </c>
      <c r="J18" s="187" t="s">
        <v>960</v>
      </c>
      <c r="K18" s="187" t="s">
        <v>1214</v>
      </c>
      <c r="L18" s="187"/>
      <c r="M18" s="187"/>
    </row>
    <row r="19" spans="1:13" x14ac:dyDescent="0.25">
      <c r="A19" s="187">
        <v>18</v>
      </c>
      <c r="B19" s="187" t="s">
        <v>117</v>
      </c>
      <c r="C19" s="187" t="s">
        <v>1210</v>
      </c>
      <c r="D19" s="187" t="s">
        <v>648</v>
      </c>
      <c r="E19" s="187" t="s">
        <v>1</v>
      </c>
      <c r="F19" s="187" t="s">
        <v>1211</v>
      </c>
      <c r="G19" s="187" t="s">
        <v>1019</v>
      </c>
      <c r="H19" s="187" t="s">
        <v>3</v>
      </c>
      <c r="I19" s="187" t="s">
        <v>1212</v>
      </c>
      <c r="J19" s="187" t="s">
        <v>53</v>
      </c>
      <c r="K19" s="187" t="s">
        <v>1213</v>
      </c>
      <c r="L19" s="187"/>
      <c r="M19" s="187"/>
    </row>
    <row r="20" spans="1:13" x14ac:dyDescent="0.25">
      <c r="A20" s="187">
        <v>19</v>
      </c>
      <c r="B20" s="187" t="s">
        <v>116</v>
      </c>
      <c r="C20" s="187" t="s">
        <v>117</v>
      </c>
      <c r="D20" s="187" t="s">
        <v>648</v>
      </c>
      <c r="E20" s="187" t="s">
        <v>1</v>
      </c>
      <c r="F20" s="187" t="s">
        <v>118</v>
      </c>
      <c r="G20" s="187" t="s">
        <v>1019</v>
      </c>
      <c r="H20" s="187" t="s">
        <v>3</v>
      </c>
      <c r="I20" s="187" t="s">
        <v>119</v>
      </c>
      <c r="J20" s="187" t="s">
        <v>53</v>
      </c>
      <c r="K20" s="187" t="s">
        <v>1167</v>
      </c>
      <c r="L20" s="187"/>
      <c r="M20" s="187"/>
    </row>
    <row r="21" spans="1:13" x14ac:dyDescent="0.25">
      <c r="A21" s="187">
        <v>20</v>
      </c>
      <c r="B21" s="187" t="s">
        <v>196</v>
      </c>
      <c r="C21" s="187" t="s">
        <v>104</v>
      </c>
      <c r="D21" s="187" t="s">
        <v>197</v>
      </c>
      <c r="E21" s="187" t="s">
        <v>198</v>
      </c>
      <c r="F21" s="187" t="s">
        <v>1168</v>
      </c>
      <c r="G21" s="187" t="s">
        <v>1469</v>
      </c>
      <c r="H21" s="187" t="s">
        <v>1013</v>
      </c>
      <c r="I21" s="187" t="s">
        <v>1169</v>
      </c>
      <c r="J21" s="187" t="s">
        <v>960</v>
      </c>
      <c r="K21" s="187" t="s">
        <v>1170</v>
      </c>
      <c r="L21" s="187"/>
      <c r="M21" s="187"/>
    </row>
    <row r="22" spans="1:13" x14ac:dyDescent="0.25">
      <c r="A22" s="187">
        <v>21</v>
      </c>
      <c r="B22" s="187" t="s">
        <v>1176</v>
      </c>
      <c r="C22" s="187" t="s">
        <v>1177</v>
      </c>
      <c r="D22" s="187" t="s">
        <v>173</v>
      </c>
      <c r="E22" s="187" t="s">
        <v>43</v>
      </c>
      <c r="F22" s="187" t="s">
        <v>1178</v>
      </c>
      <c r="G22" s="187" t="s">
        <v>1469</v>
      </c>
      <c r="H22" s="187" t="s">
        <v>1013</v>
      </c>
      <c r="I22" s="187" t="s">
        <v>1179</v>
      </c>
      <c r="J22" s="187" t="s">
        <v>960</v>
      </c>
      <c r="K22" s="187" t="s">
        <v>1180</v>
      </c>
      <c r="L22" s="187"/>
      <c r="M22" s="187"/>
    </row>
    <row r="23" spans="1:13" x14ac:dyDescent="0.25">
      <c r="A23" s="187">
        <v>22</v>
      </c>
      <c r="B23" s="187" t="s">
        <v>1181</v>
      </c>
      <c r="C23" s="187" t="s">
        <v>1182</v>
      </c>
      <c r="D23" s="187" t="s">
        <v>1183</v>
      </c>
      <c r="E23" s="187" t="s">
        <v>48</v>
      </c>
      <c r="F23" s="187" t="s">
        <v>1184</v>
      </c>
      <c r="G23" s="187" t="s">
        <v>1469</v>
      </c>
      <c r="H23" s="187" t="s">
        <v>1013</v>
      </c>
      <c r="I23" s="187" t="s">
        <v>1185</v>
      </c>
      <c r="J23" s="187" t="s">
        <v>960</v>
      </c>
      <c r="K23" s="187" t="s">
        <v>1186</v>
      </c>
      <c r="L23" s="187"/>
      <c r="M23" s="187"/>
    </row>
    <row r="24" spans="1:13" x14ac:dyDescent="0.25">
      <c r="A24" s="187">
        <v>23</v>
      </c>
      <c r="B24" s="187" t="s">
        <v>1187</v>
      </c>
      <c r="C24" s="187" t="s">
        <v>1188</v>
      </c>
      <c r="D24" s="187" t="s">
        <v>1189</v>
      </c>
      <c r="E24" s="187" t="s">
        <v>43</v>
      </c>
      <c r="F24" s="187" t="s">
        <v>1190</v>
      </c>
      <c r="G24" s="187" t="s">
        <v>1469</v>
      </c>
      <c r="H24" s="187" t="s">
        <v>1013</v>
      </c>
      <c r="I24" s="187" t="s">
        <v>1191</v>
      </c>
      <c r="J24" s="187" t="s">
        <v>960</v>
      </c>
      <c r="K24" s="187" t="s">
        <v>1192</v>
      </c>
      <c r="L24" s="187"/>
      <c r="M24" s="187"/>
    </row>
    <row r="25" spans="1:13" x14ac:dyDescent="0.25">
      <c r="A25" s="187">
        <v>24</v>
      </c>
      <c r="B25" s="187" t="s">
        <v>262</v>
      </c>
      <c r="C25" s="187" t="s">
        <v>1141</v>
      </c>
      <c r="D25" s="187" t="s">
        <v>1142</v>
      </c>
      <c r="E25" s="187" t="s">
        <v>1</v>
      </c>
      <c r="F25" s="187" t="s">
        <v>1143</v>
      </c>
      <c r="G25" s="187" t="s">
        <v>1469</v>
      </c>
      <c r="H25" s="187" t="s">
        <v>1013</v>
      </c>
      <c r="I25" s="187" t="s">
        <v>1144</v>
      </c>
      <c r="J25" s="187" t="s">
        <v>960</v>
      </c>
      <c r="K25" s="187" t="s">
        <v>1145</v>
      </c>
      <c r="L25" s="187"/>
      <c r="M25" s="187"/>
    </row>
    <row r="26" spans="1:13" x14ac:dyDescent="0.25">
      <c r="A26" s="187">
        <v>25</v>
      </c>
      <c r="B26" s="187" t="s">
        <v>1146</v>
      </c>
      <c r="C26" s="187" t="s">
        <v>1147</v>
      </c>
      <c r="D26" s="187" t="s">
        <v>1142</v>
      </c>
      <c r="E26" s="187" t="s">
        <v>1</v>
      </c>
      <c r="F26" s="187" t="s">
        <v>1148</v>
      </c>
      <c r="G26" s="187" t="s">
        <v>1469</v>
      </c>
      <c r="H26" s="187" t="s">
        <v>1013</v>
      </c>
      <c r="I26" s="187" t="s">
        <v>1149</v>
      </c>
      <c r="J26" s="187" t="s">
        <v>960</v>
      </c>
      <c r="K26" s="187" t="s">
        <v>1150</v>
      </c>
      <c r="L26" s="187"/>
      <c r="M26" s="187"/>
    </row>
    <row r="27" spans="1:13" x14ac:dyDescent="0.25">
      <c r="A27" s="187">
        <v>26</v>
      </c>
      <c r="B27" s="187" t="s">
        <v>50</v>
      </c>
      <c r="C27" s="187" t="s">
        <v>51</v>
      </c>
      <c r="D27" s="187" t="s">
        <v>52</v>
      </c>
      <c r="E27" s="187" t="s">
        <v>43</v>
      </c>
      <c r="F27" s="187" t="s">
        <v>1085</v>
      </c>
      <c r="G27" s="187" t="s">
        <v>1469</v>
      </c>
      <c r="H27" s="187" t="s">
        <v>1013</v>
      </c>
      <c r="I27" s="187" t="s">
        <v>1086</v>
      </c>
      <c r="J27" s="187" t="s">
        <v>960</v>
      </c>
      <c r="K27" s="187" t="s">
        <v>1087</v>
      </c>
      <c r="L27" s="187"/>
      <c r="M27" s="187"/>
    </row>
    <row r="28" spans="1:13" x14ac:dyDescent="0.25">
      <c r="A28" s="187">
        <v>27</v>
      </c>
      <c r="B28" s="187" t="s">
        <v>196</v>
      </c>
      <c r="C28" s="187" t="s">
        <v>104</v>
      </c>
      <c r="D28" s="187" t="s">
        <v>197</v>
      </c>
      <c r="E28" s="187" t="s">
        <v>198</v>
      </c>
      <c r="F28" s="187" t="s">
        <v>1107</v>
      </c>
      <c r="G28" s="187" t="s">
        <v>1469</v>
      </c>
      <c r="H28" s="187" t="s">
        <v>1013</v>
      </c>
      <c r="I28" s="187" t="s">
        <v>1108</v>
      </c>
      <c r="J28" s="187" t="s">
        <v>960</v>
      </c>
      <c r="K28" s="187" t="s">
        <v>1109</v>
      </c>
      <c r="L28" s="187"/>
      <c r="M28" s="187"/>
    </row>
    <row r="29" spans="1:13" x14ac:dyDescent="0.25">
      <c r="A29" s="187">
        <v>28</v>
      </c>
      <c r="B29" s="187" t="s">
        <v>1110</v>
      </c>
      <c r="C29" s="187" t="s">
        <v>408</v>
      </c>
      <c r="D29" s="187" t="s">
        <v>1111</v>
      </c>
      <c r="E29" s="187" t="s">
        <v>912</v>
      </c>
      <c r="F29" s="187" t="s">
        <v>1112</v>
      </c>
      <c r="G29" s="187" t="s">
        <v>1469</v>
      </c>
      <c r="H29" s="187" t="s">
        <v>1013</v>
      </c>
      <c r="I29" s="187" t="s">
        <v>1113</v>
      </c>
      <c r="J29" s="187" t="s">
        <v>960</v>
      </c>
      <c r="K29" s="187" t="s">
        <v>1114</v>
      </c>
      <c r="L29" s="187"/>
      <c r="M29" s="187"/>
    </row>
    <row r="30" spans="1:13" x14ac:dyDescent="0.25">
      <c r="A30" s="187">
        <v>29</v>
      </c>
      <c r="B30" s="187" t="s">
        <v>50</v>
      </c>
      <c r="C30" s="187" t="s">
        <v>51</v>
      </c>
      <c r="D30" s="187" t="s">
        <v>52</v>
      </c>
      <c r="E30" s="187" t="s">
        <v>43</v>
      </c>
      <c r="F30" s="187" t="s">
        <v>246</v>
      </c>
      <c r="G30" s="187" t="s">
        <v>1019</v>
      </c>
      <c r="H30" s="187" t="s">
        <v>3</v>
      </c>
      <c r="I30" s="187" t="s">
        <v>247</v>
      </c>
      <c r="J30" s="187" t="s">
        <v>125</v>
      </c>
      <c r="K30" s="187" t="s">
        <v>1127</v>
      </c>
      <c r="L30" s="187"/>
      <c r="M30" s="187"/>
    </row>
    <row r="31" spans="1:13" x14ac:dyDescent="0.25">
      <c r="A31" s="187">
        <v>30</v>
      </c>
      <c r="B31" s="187" t="s">
        <v>1072</v>
      </c>
      <c r="C31" s="187" t="s">
        <v>1073</v>
      </c>
      <c r="D31" s="187" t="s">
        <v>122</v>
      </c>
      <c r="E31" s="187" t="s">
        <v>43</v>
      </c>
      <c r="F31" s="187" t="s">
        <v>221</v>
      </c>
      <c r="G31" s="187" t="s">
        <v>1131</v>
      </c>
      <c r="H31" s="187" t="s">
        <v>3</v>
      </c>
      <c r="I31" s="187" t="s">
        <v>222</v>
      </c>
      <c r="J31" s="187" t="s">
        <v>53</v>
      </c>
      <c r="K31" s="187" t="s">
        <v>1074</v>
      </c>
      <c r="L31" s="187"/>
      <c r="M31" s="187"/>
    </row>
    <row r="32" spans="1:13" x14ac:dyDescent="0.25">
      <c r="A32" s="187">
        <v>31</v>
      </c>
      <c r="B32" s="187" t="s">
        <v>190</v>
      </c>
      <c r="C32" s="187" t="s">
        <v>191</v>
      </c>
      <c r="D32" s="187" t="s">
        <v>192</v>
      </c>
      <c r="E32" s="187" t="s">
        <v>28</v>
      </c>
      <c r="F32" s="187" t="s">
        <v>193</v>
      </c>
      <c r="G32" s="187" t="s">
        <v>1019</v>
      </c>
      <c r="H32" s="187" t="s">
        <v>30</v>
      </c>
      <c r="I32" s="187" t="s">
        <v>194</v>
      </c>
      <c r="J32" s="187" t="s">
        <v>32</v>
      </c>
      <c r="K32" s="187" t="s">
        <v>1081</v>
      </c>
      <c r="L32" s="187"/>
      <c r="M32" s="187"/>
    </row>
    <row r="33" spans="1:13" x14ac:dyDescent="0.25">
      <c r="A33" s="187">
        <v>32</v>
      </c>
      <c r="B33" s="187" t="s">
        <v>262</v>
      </c>
      <c r="C33" s="187" t="s">
        <v>263</v>
      </c>
      <c r="D33" s="187" t="s">
        <v>264</v>
      </c>
      <c r="E33" s="187" t="s">
        <v>1</v>
      </c>
      <c r="F33" s="187" t="s">
        <v>265</v>
      </c>
      <c r="G33" s="187" t="s">
        <v>1019</v>
      </c>
      <c r="H33" s="187" t="s">
        <v>3</v>
      </c>
      <c r="I33" s="187" t="s">
        <v>266</v>
      </c>
      <c r="J33" s="187" t="s">
        <v>53</v>
      </c>
      <c r="K33" s="187" t="s">
        <v>1057</v>
      </c>
      <c r="L33" s="187"/>
      <c r="M33" s="187"/>
    </row>
    <row r="34" spans="1:13" x14ac:dyDescent="0.25">
      <c r="A34" s="187">
        <v>33</v>
      </c>
      <c r="B34" s="187" t="s">
        <v>71</v>
      </c>
      <c r="C34" s="187" t="s">
        <v>72</v>
      </c>
      <c r="D34" s="187" t="s">
        <v>73</v>
      </c>
      <c r="E34" s="187" t="s">
        <v>28</v>
      </c>
      <c r="F34" s="187" t="s">
        <v>74</v>
      </c>
      <c r="G34" s="187" t="s">
        <v>1019</v>
      </c>
      <c r="H34" s="187" t="s">
        <v>30</v>
      </c>
      <c r="I34" s="187" t="s">
        <v>75</v>
      </c>
      <c r="J34" s="187" t="s">
        <v>32</v>
      </c>
      <c r="K34" s="187" t="s">
        <v>1058</v>
      </c>
      <c r="L34" s="187"/>
      <c r="M34" s="187"/>
    </row>
    <row r="35" spans="1:13" x14ac:dyDescent="0.25">
      <c r="A35" s="187">
        <v>34</v>
      </c>
      <c r="B35" s="187" t="s">
        <v>273</v>
      </c>
      <c r="C35" s="187" t="s">
        <v>274</v>
      </c>
      <c r="D35" s="187" t="s">
        <v>0</v>
      </c>
      <c r="E35" s="187" t="s">
        <v>1</v>
      </c>
      <c r="F35" s="187" t="s">
        <v>275</v>
      </c>
      <c r="G35" s="187" t="s">
        <v>1019</v>
      </c>
      <c r="H35" s="187" t="s">
        <v>3</v>
      </c>
      <c r="I35" s="187" t="s">
        <v>276</v>
      </c>
      <c r="J35" s="187" t="s">
        <v>53</v>
      </c>
      <c r="K35" s="187" t="s">
        <v>1069</v>
      </c>
      <c r="L35" s="187"/>
      <c r="M35" s="187"/>
    </row>
    <row r="36" spans="1:13" x14ac:dyDescent="0.25">
      <c r="A36" s="187">
        <v>35</v>
      </c>
      <c r="B36" s="187" t="s">
        <v>766</v>
      </c>
      <c r="C36" s="187" t="s">
        <v>767</v>
      </c>
      <c r="D36" s="187" t="s">
        <v>577</v>
      </c>
      <c r="E36" s="187" t="s">
        <v>7</v>
      </c>
      <c r="F36" s="187" t="s">
        <v>1040</v>
      </c>
      <c r="G36" s="187" t="s">
        <v>1050</v>
      </c>
      <c r="H36" s="187" t="s">
        <v>781</v>
      </c>
      <c r="I36" s="187" t="s">
        <v>1042</v>
      </c>
      <c r="J36" s="187" t="s">
        <v>1043</v>
      </c>
      <c r="K36" s="187" t="s">
        <v>1044</v>
      </c>
      <c r="L36" s="187"/>
      <c r="M36" s="187"/>
    </row>
    <row r="37" spans="1:13" x14ac:dyDescent="0.25">
      <c r="A37" s="187">
        <v>36</v>
      </c>
      <c r="B37" s="187" t="s">
        <v>145</v>
      </c>
      <c r="C37" s="187" t="s">
        <v>97</v>
      </c>
      <c r="D37" s="187" t="s">
        <v>1046</v>
      </c>
      <c r="E37" s="187" t="s">
        <v>1</v>
      </c>
      <c r="F37" s="187" t="s">
        <v>147</v>
      </c>
      <c r="G37" s="187" t="s">
        <v>1019</v>
      </c>
      <c r="H37" s="187" t="s">
        <v>3</v>
      </c>
      <c r="I37" s="187" t="s">
        <v>148</v>
      </c>
      <c r="J37" s="187" t="s">
        <v>53</v>
      </c>
      <c r="K37" s="187" t="s">
        <v>1047</v>
      </c>
      <c r="L37" s="187"/>
      <c r="M37" s="187"/>
    </row>
    <row r="38" spans="1:13" x14ac:dyDescent="0.25">
      <c r="A38" s="187">
        <v>37</v>
      </c>
      <c r="B38" s="187" t="s">
        <v>803</v>
      </c>
      <c r="C38" s="187" t="s">
        <v>804</v>
      </c>
      <c r="D38" s="187" t="s">
        <v>17</v>
      </c>
      <c r="E38" s="187" t="s">
        <v>7</v>
      </c>
      <c r="F38" s="187" t="s">
        <v>805</v>
      </c>
      <c r="G38" s="187" t="s">
        <v>1469</v>
      </c>
      <c r="H38" s="187" t="s">
        <v>5</v>
      </c>
      <c r="I38" s="187" t="s">
        <v>806</v>
      </c>
      <c r="J38" s="187" t="s">
        <v>6</v>
      </c>
      <c r="K38" s="187" t="s">
        <v>996</v>
      </c>
      <c r="L38" s="187"/>
      <c r="M38" s="187"/>
    </row>
    <row r="39" spans="1:13" x14ac:dyDescent="0.25">
      <c r="A39" s="187">
        <v>38</v>
      </c>
      <c r="B39" s="187" t="s">
        <v>982</v>
      </c>
      <c r="C39" s="187" t="s">
        <v>292</v>
      </c>
      <c r="D39" s="187" t="s">
        <v>462</v>
      </c>
      <c r="E39" s="187" t="s">
        <v>1</v>
      </c>
      <c r="F39" s="187" t="s">
        <v>422</v>
      </c>
      <c r="G39" s="187" t="s">
        <v>1019</v>
      </c>
      <c r="H39" s="187" t="s">
        <v>3</v>
      </c>
      <c r="I39" s="187" t="s">
        <v>423</v>
      </c>
      <c r="J39" s="187" t="s">
        <v>2</v>
      </c>
      <c r="K39" s="187" t="s">
        <v>983</v>
      </c>
      <c r="L39" s="187"/>
      <c r="M39" s="187"/>
    </row>
    <row r="40" spans="1:13" x14ac:dyDescent="0.25">
      <c r="A40" s="187">
        <v>39</v>
      </c>
      <c r="B40" s="187" t="s">
        <v>64</v>
      </c>
      <c r="C40" s="187" t="s">
        <v>65</v>
      </c>
      <c r="D40" s="187" t="s">
        <v>66</v>
      </c>
      <c r="E40" s="187" t="s">
        <v>1</v>
      </c>
      <c r="F40" s="187" t="s">
        <v>67</v>
      </c>
      <c r="G40" s="187" t="s">
        <v>1019</v>
      </c>
      <c r="H40" s="187" t="s">
        <v>30</v>
      </c>
      <c r="I40" s="187" t="s">
        <v>68</v>
      </c>
      <c r="J40" s="187" t="s">
        <v>32</v>
      </c>
      <c r="K40" s="187" t="s">
        <v>959</v>
      </c>
      <c r="L40" s="187"/>
      <c r="M40" s="187"/>
    </row>
    <row r="41" spans="1:13" x14ac:dyDescent="0.25">
      <c r="A41" s="187">
        <v>40</v>
      </c>
      <c r="B41" s="187" t="s">
        <v>242</v>
      </c>
      <c r="C41" s="187" t="s">
        <v>243</v>
      </c>
      <c r="D41" s="187" t="s">
        <v>957</v>
      </c>
      <c r="E41" s="187" t="s">
        <v>43</v>
      </c>
      <c r="F41" s="187" t="s">
        <v>244</v>
      </c>
      <c r="G41" s="187" t="s">
        <v>1019</v>
      </c>
      <c r="H41" s="187" t="s">
        <v>3</v>
      </c>
      <c r="I41" s="187" t="s">
        <v>245</v>
      </c>
      <c r="J41" s="187" t="s">
        <v>125</v>
      </c>
      <c r="K41" s="187" t="s">
        <v>958</v>
      </c>
      <c r="L41" s="187"/>
      <c r="M41" s="187"/>
    </row>
    <row r="42" spans="1:13" x14ac:dyDescent="0.25">
      <c r="A42" s="187">
        <v>41</v>
      </c>
      <c r="B42" s="187" t="s">
        <v>322</v>
      </c>
      <c r="C42" s="187" t="s">
        <v>323</v>
      </c>
      <c r="D42" s="187" t="s">
        <v>66</v>
      </c>
      <c r="E42" s="187" t="s">
        <v>1</v>
      </c>
      <c r="F42" s="187" t="s">
        <v>324</v>
      </c>
      <c r="G42" s="187" t="s">
        <v>1019</v>
      </c>
      <c r="H42" s="187" t="s">
        <v>287</v>
      </c>
      <c r="I42" s="187" t="s">
        <v>325</v>
      </c>
      <c r="J42" s="187" t="s">
        <v>289</v>
      </c>
      <c r="K42" s="187" t="s">
        <v>956</v>
      </c>
      <c r="L42" s="187"/>
      <c r="M42" s="187"/>
    </row>
    <row r="43" spans="1:13" x14ac:dyDescent="0.25">
      <c r="A43" s="187">
        <v>42</v>
      </c>
      <c r="B43" s="187" t="s">
        <v>49</v>
      </c>
      <c r="C43" s="187" t="s">
        <v>97</v>
      </c>
      <c r="D43" s="187" t="s">
        <v>66</v>
      </c>
      <c r="E43" s="187" t="s">
        <v>1</v>
      </c>
      <c r="F43" s="187" t="s">
        <v>98</v>
      </c>
      <c r="G43" s="187" t="s">
        <v>960</v>
      </c>
      <c r="H43" s="187" t="s">
        <v>5</v>
      </c>
      <c r="I43" s="187" t="s">
        <v>99</v>
      </c>
      <c r="J43" s="187" t="s">
        <v>6</v>
      </c>
      <c r="K43" s="187" t="s">
        <v>920</v>
      </c>
      <c r="L43" s="187"/>
      <c r="M43" s="187"/>
    </row>
    <row r="44" spans="1:13" x14ac:dyDescent="0.25">
      <c r="A44" s="187">
        <v>43</v>
      </c>
      <c r="B44" s="187" t="s">
        <v>49</v>
      </c>
      <c r="C44" s="187" t="s">
        <v>97</v>
      </c>
      <c r="D44" s="187" t="s">
        <v>66</v>
      </c>
      <c r="E44" s="187" t="s">
        <v>1</v>
      </c>
      <c r="F44" s="187" t="s">
        <v>391</v>
      </c>
      <c r="G44" s="187" t="s">
        <v>1019</v>
      </c>
      <c r="H44" s="187" t="s">
        <v>294</v>
      </c>
      <c r="I44" s="187" t="s">
        <v>392</v>
      </c>
      <c r="J44" s="187" t="s">
        <v>289</v>
      </c>
      <c r="K44" s="187" t="s">
        <v>921</v>
      </c>
      <c r="L44" s="187"/>
      <c r="M44" s="187"/>
    </row>
    <row r="45" spans="1:13" x14ac:dyDescent="0.25">
      <c r="A45" s="187">
        <v>44</v>
      </c>
      <c r="B45" s="187" t="s">
        <v>361</v>
      </c>
      <c r="C45" s="187" t="s">
        <v>362</v>
      </c>
      <c r="D45" s="187" t="s">
        <v>0</v>
      </c>
      <c r="E45" s="187" t="s">
        <v>1</v>
      </c>
      <c r="F45" s="187" t="s">
        <v>886</v>
      </c>
      <c r="G45" s="187" t="s">
        <v>1019</v>
      </c>
      <c r="H45" s="187" t="s">
        <v>3</v>
      </c>
      <c r="I45" s="187" t="s">
        <v>861</v>
      </c>
      <c r="J45" s="187" t="s">
        <v>516</v>
      </c>
      <c r="K45" s="187" t="s">
        <v>896</v>
      </c>
      <c r="L45" s="187"/>
      <c r="M45" s="187"/>
    </row>
    <row r="46" spans="1:13" x14ac:dyDescent="0.25">
      <c r="A46" s="187">
        <v>45</v>
      </c>
      <c r="B46" s="187" t="s">
        <v>845</v>
      </c>
      <c r="C46" s="187" t="s">
        <v>846</v>
      </c>
      <c r="D46" s="187" t="s">
        <v>27</v>
      </c>
      <c r="E46" s="187" t="s">
        <v>28</v>
      </c>
      <c r="F46" s="187" t="s">
        <v>847</v>
      </c>
      <c r="G46" s="187" t="s">
        <v>1019</v>
      </c>
      <c r="H46" s="187" t="s">
        <v>294</v>
      </c>
      <c r="I46" s="187" t="s">
        <v>848</v>
      </c>
      <c r="J46" s="187" t="s">
        <v>289</v>
      </c>
      <c r="K46" s="187" t="s">
        <v>849</v>
      </c>
      <c r="L46" s="187"/>
      <c r="M46" s="187"/>
    </row>
    <row r="47" spans="1:13" x14ac:dyDescent="0.25">
      <c r="A47" s="187">
        <v>46</v>
      </c>
      <c r="B47" s="187" t="s">
        <v>766</v>
      </c>
      <c r="C47" s="187" t="s">
        <v>767</v>
      </c>
      <c r="D47" s="187" t="s">
        <v>577</v>
      </c>
      <c r="E47" s="187" t="s">
        <v>7</v>
      </c>
      <c r="F47" s="187" t="s">
        <v>768</v>
      </c>
      <c r="G47" s="187" t="s">
        <v>1469</v>
      </c>
      <c r="H47" s="187" t="s">
        <v>8</v>
      </c>
      <c r="I47" s="187" t="s">
        <v>769</v>
      </c>
      <c r="J47" s="187" t="s">
        <v>9</v>
      </c>
      <c r="K47" s="187" t="s">
        <v>770</v>
      </c>
      <c r="L47" s="187"/>
      <c r="M47" s="187"/>
    </row>
    <row r="48" spans="1:13" x14ac:dyDescent="0.25">
      <c r="A48" s="187">
        <v>47</v>
      </c>
      <c r="B48" s="187" t="s">
        <v>530</v>
      </c>
      <c r="C48" s="187" t="s">
        <v>531</v>
      </c>
      <c r="D48" s="187" t="s">
        <v>36</v>
      </c>
      <c r="E48" s="187" t="s">
        <v>1</v>
      </c>
      <c r="F48" s="187" t="s">
        <v>532</v>
      </c>
      <c r="G48" s="187" t="s">
        <v>1019</v>
      </c>
      <c r="H48" s="187" t="s">
        <v>294</v>
      </c>
      <c r="I48" s="187" t="s">
        <v>533</v>
      </c>
      <c r="J48" s="187" t="s">
        <v>516</v>
      </c>
      <c r="K48" s="187" t="s">
        <v>764</v>
      </c>
      <c r="L48" s="187"/>
      <c r="M48" s="187"/>
    </row>
    <row r="49" spans="1:13" x14ac:dyDescent="0.25">
      <c r="A49" s="187">
        <v>48</v>
      </c>
      <c r="B49" s="187" t="s">
        <v>651</v>
      </c>
      <c r="C49" s="187" t="s">
        <v>652</v>
      </c>
      <c r="D49" s="187" t="s">
        <v>653</v>
      </c>
      <c r="E49" s="187" t="s">
        <v>1</v>
      </c>
      <c r="F49" s="187" t="s">
        <v>654</v>
      </c>
      <c r="G49" s="187" t="s">
        <v>1019</v>
      </c>
      <c r="H49" s="187" t="s">
        <v>294</v>
      </c>
      <c r="I49" s="187" t="s">
        <v>655</v>
      </c>
      <c r="J49" s="187" t="s">
        <v>289</v>
      </c>
      <c r="K49" s="187" t="s">
        <v>656</v>
      </c>
      <c r="L49" s="187"/>
      <c r="M49" s="187"/>
    </row>
    <row r="50" spans="1:13" x14ac:dyDescent="0.25">
      <c r="A50" s="187">
        <v>49</v>
      </c>
      <c r="B50" s="187" t="s">
        <v>425</v>
      </c>
      <c r="C50" s="187" t="s">
        <v>426</v>
      </c>
      <c r="D50" s="187" t="s">
        <v>427</v>
      </c>
      <c r="E50" s="187" t="s">
        <v>28</v>
      </c>
      <c r="F50" s="187" t="s">
        <v>428</v>
      </c>
      <c r="G50" s="187" t="s">
        <v>1019</v>
      </c>
      <c r="H50" s="187" t="s">
        <v>287</v>
      </c>
      <c r="I50" s="187" t="s">
        <v>429</v>
      </c>
      <c r="J50" s="187" t="s">
        <v>289</v>
      </c>
      <c r="K50" s="187" t="s">
        <v>659</v>
      </c>
      <c r="L50" s="187"/>
      <c r="M50" s="187"/>
    </row>
    <row r="51" spans="1:13" x14ac:dyDescent="0.25">
      <c r="A51" s="187">
        <v>50</v>
      </c>
      <c r="B51" s="187" t="s">
        <v>608</v>
      </c>
      <c r="C51" s="187" t="s">
        <v>378</v>
      </c>
      <c r="D51" s="187" t="s">
        <v>27</v>
      </c>
      <c r="E51" s="187" t="s">
        <v>28</v>
      </c>
      <c r="F51" s="187" t="s">
        <v>609</v>
      </c>
      <c r="G51" s="187" t="s">
        <v>1019</v>
      </c>
      <c r="H51" s="187" t="s">
        <v>294</v>
      </c>
      <c r="I51" s="187" t="s">
        <v>610</v>
      </c>
      <c r="J51" s="187" t="s">
        <v>289</v>
      </c>
      <c r="K51" s="187" t="s">
        <v>663</v>
      </c>
      <c r="L51" s="187"/>
      <c r="M51" s="187"/>
    </row>
    <row r="52" spans="1:13" x14ac:dyDescent="0.25">
      <c r="A52" s="187">
        <v>51</v>
      </c>
      <c r="B52" s="187" t="s">
        <v>1467</v>
      </c>
      <c r="C52" s="187" t="s">
        <v>378</v>
      </c>
      <c r="D52" s="187"/>
      <c r="E52" s="187"/>
      <c r="F52" s="187" t="s">
        <v>572</v>
      </c>
      <c r="G52" s="187" t="s">
        <v>1019</v>
      </c>
      <c r="H52" s="187" t="s">
        <v>287</v>
      </c>
      <c r="I52" s="187" t="s">
        <v>573</v>
      </c>
      <c r="J52" s="187" t="s">
        <v>289</v>
      </c>
      <c r="K52" s="187" t="s">
        <v>665</v>
      </c>
      <c r="L52" s="187"/>
      <c r="M52" s="187"/>
    </row>
    <row r="53" spans="1:13" x14ac:dyDescent="0.25">
      <c r="A53" s="187">
        <v>52</v>
      </c>
      <c r="B53" s="187" t="s">
        <v>590</v>
      </c>
      <c r="C53" s="187" t="s">
        <v>591</v>
      </c>
      <c r="D53" s="187" t="s">
        <v>592</v>
      </c>
      <c r="E53" s="187" t="s">
        <v>43</v>
      </c>
      <c r="F53" s="187" t="s">
        <v>593</v>
      </c>
      <c r="G53" s="187" t="s">
        <v>1131</v>
      </c>
      <c r="H53" s="187" t="s">
        <v>30</v>
      </c>
      <c r="I53" s="187" t="s">
        <v>594</v>
      </c>
      <c r="J53" s="187" t="s">
        <v>32</v>
      </c>
      <c r="K53" s="187" t="s">
        <v>669</v>
      </c>
      <c r="L53" s="187"/>
      <c r="M53" s="187"/>
    </row>
    <row r="54" spans="1:13" x14ac:dyDescent="0.25">
      <c r="A54" s="187">
        <v>53</v>
      </c>
      <c r="B54" s="187" t="s">
        <v>566</v>
      </c>
      <c r="C54" s="187" t="s">
        <v>556</v>
      </c>
      <c r="D54" s="187" t="s">
        <v>0</v>
      </c>
      <c r="E54" s="187" t="s">
        <v>1</v>
      </c>
      <c r="F54" s="187" t="s">
        <v>557</v>
      </c>
      <c r="G54" s="187" t="s">
        <v>1019</v>
      </c>
      <c r="H54" s="187" t="s">
        <v>287</v>
      </c>
      <c r="I54" s="187" t="s">
        <v>558</v>
      </c>
      <c r="J54" s="187" t="s">
        <v>289</v>
      </c>
      <c r="K54" s="187" t="s">
        <v>673</v>
      </c>
      <c r="L54" s="187"/>
      <c r="M54" s="187"/>
    </row>
    <row r="55" spans="1:13" x14ac:dyDescent="0.25">
      <c r="A55" s="187">
        <v>54</v>
      </c>
      <c r="B55" s="187" t="s">
        <v>1468</v>
      </c>
      <c r="C55" s="187" t="s">
        <v>97</v>
      </c>
      <c r="D55" s="187"/>
      <c r="E55" s="187"/>
      <c r="F55" s="187" t="s">
        <v>540</v>
      </c>
      <c r="G55" s="187" t="s">
        <v>1019</v>
      </c>
      <c r="H55" s="187" t="s">
        <v>294</v>
      </c>
      <c r="I55" s="187" t="s">
        <v>541</v>
      </c>
      <c r="J55" s="187" t="s">
        <v>289</v>
      </c>
      <c r="K55" s="187" t="s">
        <v>677</v>
      </c>
      <c r="L55" s="187"/>
      <c r="M55" s="187"/>
    </row>
    <row r="56" spans="1:13" x14ac:dyDescent="0.25">
      <c r="A56" s="187">
        <v>55</v>
      </c>
      <c r="B56" s="187" t="s">
        <v>291</v>
      </c>
      <c r="C56" s="187" t="s">
        <v>292</v>
      </c>
      <c r="D56" s="187" t="s">
        <v>0</v>
      </c>
      <c r="E56" s="187" t="s">
        <v>1</v>
      </c>
      <c r="F56" s="187" t="s">
        <v>293</v>
      </c>
      <c r="G56" s="187" t="s">
        <v>1019</v>
      </c>
      <c r="H56" s="187" t="s">
        <v>294</v>
      </c>
      <c r="I56" s="187" t="s">
        <v>295</v>
      </c>
      <c r="J56" s="187" t="s">
        <v>289</v>
      </c>
      <c r="K56" s="187" t="s">
        <v>679</v>
      </c>
      <c r="L56" s="187"/>
      <c r="M56" s="187"/>
    </row>
    <row r="57" spans="1:13" x14ac:dyDescent="0.25">
      <c r="A57" s="187">
        <v>56</v>
      </c>
      <c r="B57" s="187" t="s">
        <v>311</v>
      </c>
      <c r="C57" s="187" t="s">
        <v>312</v>
      </c>
      <c r="D57" s="187" t="s">
        <v>313</v>
      </c>
      <c r="E57" s="187" t="s">
        <v>43</v>
      </c>
      <c r="F57" s="187" t="s">
        <v>314</v>
      </c>
      <c r="G57" s="187" t="s">
        <v>1019</v>
      </c>
      <c r="H57" s="187" t="s">
        <v>294</v>
      </c>
      <c r="I57" s="187" t="s">
        <v>315</v>
      </c>
      <c r="J57" s="187" t="s">
        <v>289</v>
      </c>
      <c r="K57" s="187" t="s">
        <v>683</v>
      </c>
      <c r="L57" s="187"/>
      <c r="M57" s="187"/>
    </row>
    <row r="58" spans="1:13" x14ac:dyDescent="0.25">
      <c r="A58" s="187">
        <v>57</v>
      </c>
      <c r="B58" s="187" t="s">
        <v>317</v>
      </c>
      <c r="C58" s="187" t="s">
        <v>279</v>
      </c>
      <c r="D58" s="187" t="s">
        <v>318</v>
      </c>
      <c r="E58" s="187" t="s">
        <v>28</v>
      </c>
      <c r="F58" s="187" t="s">
        <v>319</v>
      </c>
      <c r="G58" s="187" t="s">
        <v>1019</v>
      </c>
      <c r="H58" s="187" t="s">
        <v>287</v>
      </c>
      <c r="I58" s="187" t="s">
        <v>320</v>
      </c>
      <c r="J58" s="187" t="s">
        <v>289</v>
      </c>
      <c r="K58" s="187" t="s">
        <v>758</v>
      </c>
      <c r="L58" s="187"/>
      <c r="M58" s="187"/>
    </row>
    <row r="59" spans="1:13" x14ac:dyDescent="0.25">
      <c r="A59" s="187">
        <v>58</v>
      </c>
      <c r="B59" s="187" t="s">
        <v>333</v>
      </c>
      <c r="C59" s="187" t="s">
        <v>334</v>
      </c>
      <c r="D59" s="187" t="s">
        <v>335</v>
      </c>
      <c r="E59" s="187" t="s">
        <v>48</v>
      </c>
      <c r="F59" s="187" t="s">
        <v>336</v>
      </c>
      <c r="G59" s="187" t="s">
        <v>666</v>
      </c>
      <c r="H59" s="187" t="s">
        <v>287</v>
      </c>
      <c r="I59" s="187" t="s">
        <v>337</v>
      </c>
      <c r="J59" s="187" t="s">
        <v>289</v>
      </c>
      <c r="K59" s="187" t="s">
        <v>686</v>
      </c>
      <c r="L59" s="187"/>
      <c r="M59" s="187"/>
    </row>
    <row r="60" spans="1:13" x14ac:dyDescent="0.25">
      <c r="A60" s="187">
        <v>59</v>
      </c>
      <c r="B60" s="187" t="s">
        <v>355</v>
      </c>
      <c r="C60" s="187" t="s">
        <v>356</v>
      </c>
      <c r="D60" s="187" t="s">
        <v>0</v>
      </c>
      <c r="E60" s="187" t="s">
        <v>1</v>
      </c>
      <c r="F60" s="187" t="s">
        <v>357</v>
      </c>
      <c r="G60" s="187" t="s">
        <v>1019</v>
      </c>
      <c r="H60" s="187" t="s">
        <v>294</v>
      </c>
      <c r="I60" s="187" t="s">
        <v>358</v>
      </c>
      <c r="J60" s="187" t="s">
        <v>289</v>
      </c>
      <c r="K60" s="187" t="s">
        <v>690</v>
      </c>
      <c r="L60" s="187"/>
      <c r="M60" s="187"/>
    </row>
    <row r="61" spans="1:13" x14ac:dyDescent="0.25">
      <c r="A61" s="187">
        <v>60</v>
      </c>
      <c r="B61" s="187" t="s">
        <v>238</v>
      </c>
      <c r="C61" s="187" t="s">
        <v>239</v>
      </c>
      <c r="D61" s="187" t="s">
        <v>0</v>
      </c>
      <c r="E61" s="187" t="s">
        <v>1</v>
      </c>
      <c r="F61" s="187" t="s">
        <v>240</v>
      </c>
      <c r="G61" s="187" t="s">
        <v>1019</v>
      </c>
      <c r="H61" s="187" t="s">
        <v>3</v>
      </c>
      <c r="I61" s="187" t="s">
        <v>241</v>
      </c>
      <c r="J61" s="187" t="s">
        <v>53</v>
      </c>
      <c r="K61" s="187" t="s">
        <v>691</v>
      </c>
      <c r="L61" s="187"/>
      <c r="M61" s="187"/>
    </row>
    <row r="62" spans="1:13" x14ac:dyDescent="0.25">
      <c r="A62" s="187">
        <v>61</v>
      </c>
      <c r="B62" s="187" t="s">
        <v>137</v>
      </c>
      <c r="C62" s="187" t="s">
        <v>138</v>
      </c>
      <c r="D62" s="187" t="s">
        <v>0</v>
      </c>
      <c r="E62" s="187" t="s">
        <v>1</v>
      </c>
      <c r="F62" s="187" t="s">
        <v>139</v>
      </c>
      <c r="G62" s="187" t="s">
        <v>1019</v>
      </c>
      <c r="H62" s="187" t="s">
        <v>3</v>
      </c>
      <c r="I62" s="187" t="s">
        <v>140</v>
      </c>
      <c r="J62" s="187" t="s">
        <v>53</v>
      </c>
      <c r="K62" s="187" t="s">
        <v>699</v>
      </c>
      <c r="L62" s="187"/>
      <c r="M62" s="187"/>
    </row>
    <row r="63" spans="1:13" x14ac:dyDescent="0.25">
      <c r="A63" s="187">
        <v>62</v>
      </c>
      <c r="B63" s="187" t="s">
        <v>262</v>
      </c>
      <c r="C63" s="187" t="s">
        <v>399</v>
      </c>
      <c r="D63" s="187" t="s">
        <v>0</v>
      </c>
      <c r="E63" s="187" t="s">
        <v>1</v>
      </c>
      <c r="F63" s="187" t="s">
        <v>400</v>
      </c>
      <c r="G63" s="187" t="s">
        <v>1019</v>
      </c>
      <c r="H63" s="187" t="s">
        <v>294</v>
      </c>
      <c r="I63" s="187" t="s">
        <v>401</v>
      </c>
      <c r="J63" s="187" t="s">
        <v>289</v>
      </c>
      <c r="K63" s="187" t="s">
        <v>700</v>
      </c>
      <c r="L63" s="187"/>
      <c r="M63" s="187"/>
    </row>
    <row r="64" spans="1:13" x14ac:dyDescent="0.25">
      <c r="A64" s="187">
        <v>63</v>
      </c>
      <c r="B64" s="187" t="s">
        <v>403</v>
      </c>
      <c r="C64" s="187" t="s">
        <v>60</v>
      </c>
      <c r="D64" s="187" t="s">
        <v>27</v>
      </c>
      <c r="E64" s="187" t="s">
        <v>28</v>
      </c>
      <c r="F64" s="187" t="s">
        <v>404</v>
      </c>
      <c r="G64" s="187" t="s">
        <v>1019</v>
      </c>
      <c r="H64" s="187" t="s">
        <v>287</v>
      </c>
      <c r="I64" s="187" t="s">
        <v>405</v>
      </c>
      <c r="J64" s="187" t="s">
        <v>289</v>
      </c>
      <c r="K64" s="187" t="s">
        <v>701</v>
      </c>
      <c r="L64" s="187"/>
      <c r="M64" s="187"/>
    </row>
    <row r="65" spans="1:13" x14ac:dyDescent="0.25">
      <c r="A65" s="187">
        <v>64</v>
      </c>
      <c r="B65" s="187" t="s">
        <v>431</v>
      </c>
      <c r="C65" s="187" t="s">
        <v>172</v>
      </c>
      <c r="D65" s="187" t="s">
        <v>432</v>
      </c>
      <c r="E65" s="187" t="s">
        <v>28</v>
      </c>
      <c r="F65" s="187" t="s">
        <v>433</v>
      </c>
      <c r="G65" s="187" t="s">
        <v>1019</v>
      </c>
      <c r="H65" s="187" t="s">
        <v>294</v>
      </c>
      <c r="I65" s="187" t="s">
        <v>434</v>
      </c>
      <c r="J65" s="187" t="s">
        <v>289</v>
      </c>
      <c r="K65" s="187" t="s">
        <v>704</v>
      </c>
      <c r="L65" s="187"/>
      <c r="M65" s="187"/>
    </row>
    <row r="66" spans="1:13" x14ac:dyDescent="0.25">
      <c r="A66" s="187">
        <v>65</v>
      </c>
      <c r="B66" s="187" t="s">
        <v>165</v>
      </c>
      <c r="C66" s="187" t="s">
        <v>166</v>
      </c>
      <c r="D66" s="187" t="s">
        <v>27</v>
      </c>
      <c r="E66" s="187" t="s">
        <v>28</v>
      </c>
      <c r="F66" s="187" t="s">
        <v>167</v>
      </c>
      <c r="G66" s="187" t="s">
        <v>1019</v>
      </c>
      <c r="H66" s="187" t="s">
        <v>30</v>
      </c>
      <c r="I66" s="187" t="s">
        <v>168</v>
      </c>
      <c r="J66" s="187" t="s">
        <v>32</v>
      </c>
      <c r="K66" s="187" t="s">
        <v>712</v>
      </c>
      <c r="L66" s="187"/>
      <c r="M66" s="187"/>
    </row>
    <row r="67" spans="1:13" x14ac:dyDescent="0.25">
      <c r="A67" s="187">
        <v>66</v>
      </c>
      <c r="B67" s="187" t="s">
        <v>25</v>
      </c>
      <c r="C67" s="187" t="s">
        <v>26</v>
      </c>
      <c r="D67" s="187" t="s">
        <v>27</v>
      </c>
      <c r="E67" s="187" t="s">
        <v>28</v>
      </c>
      <c r="F67" s="187" t="s">
        <v>29</v>
      </c>
      <c r="G67" s="187" t="s">
        <v>1019</v>
      </c>
      <c r="H67" s="187" t="s">
        <v>30</v>
      </c>
      <c r="I67" s="187" t="s">
        <v>31</v>
      </c>
      <c r="J67" s="187" t="s">
        <v>32</v>
      </c>
      <c r="K67" s="187" t="s">
        <v>714</v>
      </c>
      <c r="L67" s="187"/>
      <c r="M67" s="187"/>
    </row>
    <row r="68" spans="1:13" x14ac:dyDescent="0.25">
      <c r="A68" s="187">
        <v>67</v>
      </c>
      <c r="B68" s="187" t="s">
        <v>467</v>
      </c>
      <c r="C68" s="187" t="s">
        <v>468</v>
      </c>
      <c r="D68" s="187" t="s">
        <v>0</v>
      </c>
      <c r="E68" s="187" t="s">
        <v>1</v>
      </c>
      <c r="F68" s="187" t="s">
        <v>469</v>
      </c>
      <c r="G68" s="187" t="s">
        <v>1257</v>
      </c>
      <c r="H68" s="187" t="s">
        <v>5</v>
      </c>
      <c r="I68" s="187" t="s">
        <v>470</v>
      </c>
      <c r="J68" s="187" t="s">
        <v>6</v>
      </c>
      <c r="K68" s="187" t="s">
        <v>720</v>
      </c>
      <c r="L68" s="187"/>
      <c r="M68" s="187"/>
    </row>
    <row r="69" spans="1:13" x14ac:dyDescent="0.25">
      <c r="A69" s="187">
        <v>68</v>
      </c>
      <c r="B69" s="187" t="s">
        <v>110</v>
      </c>
      <c r="C69" s="187" t="s">
        <v>111</v>
      </c>
      <c r="D69" s="187" t="s">
        <v>112</v>
      </c>
      <c r="E69" s="187" t="s">
        <v>43</v>
      </c>
      <c r="F69" s="187" t="s">
        <v>113</v>
      </c>
      <c r="G69" s="187" t="s">
        <v>1019</v>
      </c>
      <c r="H69" s="187" t="s">
        <v>3</v>
      </c>
      <c r="I69" s="187" t="s">
        <v>114</v>
      </c>
      <c r="J69" s="187" t="s">
        <v>53</v>
      </c>
      <c r="K69" s="187" t="s">
        <v>727</v>
      </c>
      <c r="L69" s="187"/>
      <c r="M69" s="187"/>
    </row>
    <row r="70" spans="1:13" x14ac:dyDescent="0.25">
      <c r="A70" s="187">
        <v>69</v>
      </c>
      <c r="B70" s="187" t="s">
        <v>120</v>
      </c>
      <c r="C70" s="187" t="s">
        <v>121</v>
      </c>
      <c r="D70" s="187" t="s">
        <v>122</v>
      </c>
      <c r="E70" s="187" t="s">
        <v>43</v>
      </c>
      <c r="F70" s="187" t="s">
        <v>123</v>
      </c>
      <c r="G70" s="187" t="s">
        <v>1019</v>
      </c>
      <c r="H70" s="187" t="s">
        <v>3</v>
      </c>
      <c r="I70" s="187" t="s">
        <v>124</v>
      </c>
      <c r="J70" s="187" t="s">
        <v>125</v>
      </c>
      <c r="K70" s="187" t="s">
        <v>728</v>
      </c>
      <c r="L70" s="187"/>
      <c r="M70" s="187"/>
    </row>
    <row r="71" spans="1:13" x14ac:dyDescent="0.25">
      <c r="A71" s="187">
        <v>70</v>
      </c>
      <c r="B71" s="187" t="s">
        <v>925</v>
      </c>
      <c r="C71" s="187" t="s">
        <v>926</v>
      </c>
      <c r="D71" s="187" t="s">
        <v>821</v>
      </c>
      <c r="E71" s="187" t="s">
        <v>822</v>
      </c>
      <c r="F71" s="187" t="s">
        <v>927</v>
      </c>
      <c r="G71" s="187" t="s">
        <v>1469</v>
      </c>
      <c r="H71" s="187" t="s">
        <v>8</v>
      </c>
      <c r="I71" s="187" t="s">
        <v>928</v>
      </c>
      <c r="J71" s="187" t="s">
        <v>9</v>
      </c>
      <c r="K71" s="187" t="s">
        <v>929</v>
      </c>
      <c r="L71" s="187"/>
      <c r="M71" s="187"/>
    </row>
    <row r="72" spans="1:13" x14ac:dyDescent="0.25">
      <c r="A72" s="187">
        <v>71</v>
      </c>
      <c r="B72" s="187" t="s">
        <v>811</v>
      </c>
      <c r="C72" s="187" t="s">
        <v>812</v>
      </c>
      <c r="D72" s="187" t="s">
        <v>813</v>
      </c>
      <c r="E72" s="187" t="s">
        <v>814</v>
      </c>
      <c r="F72" s="187" t="s">
        <v>815</v>
      </c>
      <c r="G72" s="187" t="s">
        <v>1469</v>
      </c>
      <c r="H72" s="187" t="s">
        <v>8</v>
      </c>
      <c r="I72" s="187" t="s">
        <v>817</v>
      </c>
      <c r="J72" s="187" t="s">
        <v>9</v>
      </c>
      <c r="K72" s="187" t="s">
        <v>818</v>
      </c>
      <c r="L72" s="187"/>
      <c r="M72" s="187"/>
    </row>
    <row r="73" spans="1:13" x14ac:dyDescent="0.25">
      <c r="A73" s="187">
        <v>72</v>
      </c>
      <c r="B73" s="187" t="s">
        <v>869</v>
      </c>
      <c r="C73" s="187" t="s">
        <v>870</v>
      </c>
      <c r="D73" s="187" t="s">
        <v>871</v>
      </c>
      <c r="E73" s="187" t="s">
        <v>198</v>
      </c>
      <c r="F73" s="187" t="s">
        <v>872</v>
      </c>
      <c r="G73" s="187" t="s">
        <v>1469</v>
      </c>
      <c r="H73" s="187" t="s">
        <v>8</v>
      </c>
      <c r="I73" s="187" t="s">
        <v>873</v>
      </c>
      <c r="J73" s="187" t="s">
        <v>9</v>
      </c>
      <c r="K73" s="187" t="s">
        <v>874</v>
      </c>
      <c r="L73" s="187"/>
      <c r="M73" s="187"/>
    </row>
    <row r="74" spans="1:13" x14ac:dyDescent="0.25">
      <c r="A74" s="187">
        <v>73</v>
      </c>
      <c r="B74" s="187" t="s">
        <v>819</v>
      </c>
      <c r="C74" s="187" t="s">
        <v>820</v>
      </c>
      <c r="D74" s="187" t="s">
        <v>821</v>
      </c>
      <c r="E74" s="187" t="s">
        <v>822</v>
      </c>
      <c r="F74" s="187" t="s">
        <v>823</v>
      </c>
      <c r="G74" s="187" t="s">
        <v>1469</v>
      </c>
      <c r="H74" s="187" t="s">
        <v>8</v>
      </c>
      <c r="I74" s="187" t="s">
        <v>824</v>
      </c>
      <c r="J74" s="187" t="s">
        <v>9</v>
      </c>
      <c r="K74" s="187" t="s">
        <v>825</v>
      </c>
      <c r="L74" s="187"/>
      <c r="M74" s="187"/>
    </row>
    <row r="75" spans="1:13" x14ac:dyDescent="0.25">
      <c r="A75" s="187">
        <v>74</v>
      </c>
      <c r="B75" s="187" t="s">
        <v>875</v>
      </c>
      <c r="C75" s="187" t="s">
        <v>876</v>
      </c>
      <c r="D75" s="187" t="s">
        <v>877</v>
      </c>
      <c r="E75" s="187" t="s">
        <v>878</v>
      </c>
      <c r="F75" s="187" t="s">
        <v>879</v>
      </c>
      <c r="G75" s="187" t="s">
        <v>1469</v>
      </c>
      <c r="H75" s="187" t="s">
        <v>8</v>
      </c>
      <c r="I75" s="187" t="s">
        <v>880</v>
      </c>
      <c r="J75" s="187" t="s">
        <v>9</v>
      </c>
      <c r="K75" s="187" t="s">
        <v>881</v>
      </c>
      <c r="L75" s="187"/>
      <c r="M75" s="187"/>
    </row>
    <row r="76" spans="1:13" x14ac:dyDescent="0.25">
      <c r="A76" s="187">
        <v>75</v>
      </c>
      <c r="B76" s="187" t="s">
        <v>797</v>
      </c>
      <c r="C76" s="187" t="s">
        <v>798</v>
      </c>
      <c r="D76" s="187" t="s">
        <v>799</v>
      </c>
      <c r="E76" s="187" t="s">
        <v>1</v>
      </c>
      <c r="F76" s="187" t="s">
        <v>800</v>
      </c>
      <c r="G76" s="187" t="s">
        <v>1469</v>
      </c>
      <c r="H76" s="187" t="s">
        <v>8</v>
      </c>
      <c r="I76" s="187" t="s">
        <v>801</v>
      </c>
      <c r="J76" s="187" t="s">
        <v>9</v>
      </c>
      <c r="K76" s="187" t="s">
        <v>802</v>
      </c>
      <c r="L76" s="187"/>
      <c r="M76" s="187"/>
    </row>
    <row r="77" spans="1:13" x14ac:dyDescent="0.25">
      <c r="A77" s="187">
        <v>76</v>
      </c>
      <c r="B77" s="187" t="s">
        <v>101</v>
      </c>
      <c r="C77" s="187" t="s">
        <v>102</v>
      </c>
      <c r="D77" s="187" t="s">
        <v>103</v>
      </c>
      <c r="E77" s="187" t="s">
        <v>43</v>
      </c>
      <c r="F77" s="187" t="s">
        <v>169</v>
      </c>
      <c r="G77" s="187" t="s">
        <v>1469</v>
      </c>
      <c r="H77" s="187" t="s">
        <v>8</v>
      </c>
      <c r="I77" s="187" t="s">
        <v>170</v>
      </c>
      <c r="J77" s="187" t="s">
        <v>9</v>
      </c>
      <c r="K77" s="187" t="s">
        <v>735</v>
      </c>
      <c r="L77" s="187"/>
      <c r="M77" s="187"/>
    </row>
    <row r="78" spans="1:13" x14ac:dyDescent="0.25">
      <c r="A78" s="187">
        <v>77</v>
      </c>
      <c r="B78" s="187" t="s">
        <v>179</v>
      </c>
      <c r="C78" s="187" t="s">
        <v>180</v>
      </c>
      <c r="D78" s="187" t="s">
        <v>181</v>
      </c>
      <c r="E78" s="187" t="s">
        <v>43</v>
      </c>
      <c r="F78" s="187" t="s">
        <v>182</v>
      </c>
      <c r="G78" s="187" t="s">
        <v>1469</v>
      </c>
      <c r="H78" s="187" t="s">
        <v>8</v>
      </c>
      <c r="I78" s="187" t="s">
        <v>183</v>
      </c>
      <c r="J78" s="187" t="s">
        <v>9</v>
      </c>
      <c r="K78" s="187" t="s">
        <v>738</v>
      </c>
      <c r="L78" s="187"/>
      <c r="M78" s="187"/>
    </row>
    <row r="79" spans="1:13" x14ac:dyDescent="0.25">
      <c r="A79" s="187">
        <v>78</v>
      </c>
      <c r="B79" s="187" t="s">
        <v>467</v>
      </c>
      <c r="C79" s="187" t="s">
        <v>468</v>
      </c>
      <c r="D79" s="187" t="s">
        <v>0</v>
      </c>
      <c r="E79" s="187" t="s">
        <v>1</v>
      </c>
      <c r="F79" s="187" t="s">
        <v>477</v>
      </c>
      <c r="G79" s="187" t="s">
        <v>1019</v>
      </c>
      <c r="H79" s="187" t="s">
        <v>30</v>
      </c>
      <c r="I79" s="187" t="s">
        <v>478</v>
      </c>
      <c r="J79" s="187" t="s">
        <v>32</v>
      </c>
      <c r="K79" s="187" t="s">
        <v>740</v>
      </c>
      <c r="L79" s="187"/>
      <c r="M79" s="187"/>
    </row>
    <row r="80" spans="1:13" x14ac:dyDescent="0.25">
      <c r="A80" s="187">
        <v>79</v>
      </c>
      <c r="B80" s="187" t="s">
        <v>54</v>
      </c>
      <c r="C80" s="187" t="s">
        <v>55</v>
      </c>
      <c r="D80" s="187" t="s">
        <v>0</v>
      </c>
      <c r="E80" s="187" t="s">
        <v>1</v>
      </c>
      <c r="F80" s="187" t="s">
        <v>480</v>
      </c>
      <c r="G80" s="187" t="s">
        <v>1050</v>
      </c>
      <c r="H80" s="187" t="s">
        <v>473</v>
      </c>
      <c r="I80" s="187" t="s">
        <v>481</v>
      </c>
      <c r="J80" s="187" t="s">
        <v>475</v>
      </c>
      <c r="K80" s="187" t="s">
        <v>744</v>
      </c>
      <c r="L80" s="187"/>
      <c r="M80" s="187"/>
    </row>
    <row r="81" spans="1:13" x14ac:dyDescent="0.25">
      <c r="A81" s="187">
        <v>80</v>
      </c>
      <c r="B81" s="187" t="s">
        <v>206</v>
      </c>
      <c r="C81" s="187" t="s">
        <v>207</v>
      </c>
      <c r="D81" s="187" t="s">
        <v>173</v>
      </c>
      <c r="E81" s="187" t="s">
        <v>43</v>
      </c>
      <c r="F81" s="187" t="s">
        <v>208</v>
      </c>
      <c r="G81" s="187" t="s">
        <v>1019</v>
      </c>
      <c r="H81" s="187" t="s">
        <v>3</v>
      </c>
      <c r="I81" s="187" t="s">
        <v>209</v>
      </c>
      <c r="J81" s="187" t="s">
        <v>53</v>
      </c>
      <c r="K81" s="187" t="s">
        <v>745</v>
      </c>
      <c r="L81" s="187"/>
      <c r="M81" s="187"/>
    </row>
    <row r="82" spans="1:13" x14ac:dyDescent="0.25">
      <c r="A82" s="187">
        <v>81</v>
      </c>
      <c r="B82" s="187" t="s">
        <v>224</v>
      </c>
      <c r="C82" s="187" t="s">
        <v>225</v>
      </c>
      <c r="D82" s="187" t="s">
        <v>0</v>
      </c>
      <c r="E82" s="187" t="s">
        <v>1</v>
      </c>
      <c r="F82" s="187" t="s">
        <v>226</v>
      </c>
      <c r="G82" s="187" t="s">
        <v>1019</v>
      </c>
      <c r="H82" s="187" t="s">
        <v>3</v>
      </c>
      <c r="I82" s="187" t="s">
        <v>227</v>
      </c>
      <c r="J82" s="187" t="s">
        <v>53</v>
      </c>
      <c r="K82" s="187" t="s">
        <v>748</v>
      </c>
      <c r="L82" s="187"/>
      <c r="M82" s="187"/>
    </row>
    <row r="83" spans="1:13" x14ac:dyDescent="0.25">
      <c r="A83" s="187">
        <v>82</v>
      </c>
      <c r="B83" s="187" t="s">
        <v>54</v>
      </c>
      <c r="C83" s="187" t="s">
        <v>55</v>
      </c>
      <c r="D83" s="187" t="s">
        <v>0</v>
      </c>
      <c r="E83" s="187" t="s">
        <v>1</v>
      </c>
      <c r="F83" s="187" t="s">
        <v>229</v>
      </c>
      <c r="G83" s="187" t="s">
        <v>1019</v>
      </c>
      <c r="H83" s="187" t="s">
        <v>3</v>
      </c>
      <c r="I83" s="187" t="s">
        <v>230</v>
      </c>
      <c r="J83" s="187" t="s">
        <v>53</v>
      </c>
      <c r="K83" s="187" t="s">
        <v>749</v>
      </c>
      <c r="L83" s="187"/>
      <c r="M83" s="187"/>
    </row>
    <row r="84" spans="1:13" x14ac:dyDescent="0.25">
      <c r="A84" s="187">
        <v>83</v>
      </c>
      <c r="B84" s="187" t="s">
        <v>278</v>
      </c>
      <c r="C84" s="187" t="s">
        <v>279</v>
      </c>
      <c r="D84" s="187" t="s">
        <v>66</v>
      </c>
      <c r="E84" s="187" t="s">
        <v>1</v>
      </c>
      <c r="F84" s="187" t="s">
        <v>280</v>
      </c>
      <c r="G84" s="187" t="s">
        <v>1019</v>
      </c>
      <c r="H84" s="187" t="s">
        <v>3</v>
      </c>
      <c r="I84" s="187" t="s">
        <v>281</v>
      </c>
      <c r="J84" s="187" t="s">
        <v>53</v>
      </c>
      <c r="K84" s="187" t="s">
        <v>756</v>
      </c>
      <c r="L84" s="187"/>
      <c r="M84" s="187"/>
    </row>
    <row r="85" spans="1:13" x14ac:dyDescent="0.25">
      <c r="L85" s="187"/>
      <c r="M85" s="187"/>
    </row>
    <row r="86" spans="1:13" x14ac:dyDescent="0.25">
      <c r="L86" s="187"/>
      <c r="M86" s="18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opLeftCell="A55" workbookViewId="0">
      <selection activeCell="G27" sqref="G27"/>
    </sheetView>
  </sheetViews>
  <sheetFormatPr defaultRowHeight="15" x14ac:dyDescent="0.25"/>
  <sheetData>
    <row r="1" spans="1:2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23" x14ac:dyDescent="0.25">
      <c r="A2">
        <v>1</v>
      </c>
      <c r="B2" s="168" t="s">
        <v>1491</v>
      </c>
      <c r="C2" s="168" t="s">
        <v>97</v>
      </c>
      <c r="D2" s="168" t="s">
        <v>0</v>
      </c>
      <c r="E2" s="168" t="s">
        <v>1</v>
      </c>
      <c r="F2" s="168" t="s">
        <v>1492</v>
      </c>
      <c r="G2" s="168" t="s">
        <v>960</v>
      </c>
      <c r="H2" s="168" t="s">
        <v>1013</v>
      </c>
      <c r="I2" s="168" t="s">
        <v>1493</v>
      </c>
      <c r="J2" s="168" t="s">
        <v>960</v>
      </c>
      <c r="K2" s="168" t="s">
        <v>1501</v>
      </c>
      <c r="L2" s="168"/>
      <c r="M2" s="168"/>
    </row>
    <row r="3" spans="1:23" x14ac:dyDescent="0.25">
      <c r="A3">
        <v>2</v>
      </c>
      <c r="B3" s="168" t="s">
        <v>50</v>
      </c>
      <c r="C3" s="168" t="s">
        <v>51</v>
      </c>
      <c r="D3" s="168" t="s">
        <v>52</v>
      </c>
      <c r="E3" s="168" t="s">
        <v>43</v>
      </c>
      <c r="F3" s="168" t="s">
        <v>94</v>
      </c>
      <c r="G3" s="168" t="s">
        <v>1136</v>
      </c>
      <c r="H3" s="168" t="s">
        <v>5</v>
      </c>
      <c r="I3" s="168" t="s">
        <v>95</v>
      </c>
      <c r="J3" s="168" t="s">
        <v>6</v>
      </c>
      <c r="K3" s="168" t="s">
        <v>1502</v>
      </c>
      <c r="L3" s="168"/>
      <c r="M3" s="168"/>
    </row>
    <row r="4" spans="1:23" x14ac:dyDescent="0.25">
      <c r="A4" s="168">
        <v>3</v>
      </c>
      <c r="B4" s="168" t="s">
        <v>1503</v>
      </c>
      <c r="C4" s="168" t="s">
        <v>833</v>
      </c>
      <c r="D4" s="168" t="s">
        <v>1504</v>
      </c>
      <c r="E4" s="168" t="s">
        <v>1505</v>
      </c>
      <c r="F4" s="168" t="s">
        <v>1506</v>
      </c>
      <c r="G4" s="168" t="s">
        <v>1507</v>
      </c>
      <c r="H4" s="168" t="s">
        <v>1013</v>
      </c>
      <c r="I4" s="168" t="s">
        <v>1508</v>
      </c>
      <c r="J4" s="168" t="s">
        <v>960</v>
      </c>
      <c r="K4" s="168" t="s">
        <v>1509</v>
      </c>
      <c r="L4" s="168"/>
      <c r="M4" s="168"/>
      <c r="N4" s="176"/>
      <c r="O4" s="176"/>
      <c r="P4" s="176"/>
      <c r="Q4" s="176"/>
      <c r="R4" s="176"/>
      <c r="S4" s="176"/>
      <c r="T4" s="176"/>
      <c r="W4" s="176"/>
    </row>
    <row r="5" spans="1:23" x14ac:dyDescent="0.25">
      <c r="A5" s="168">
        <v>4</v>
      </c>
      <c r="B5" s="168" t="s">
        <v>15</v>
      </c>
      <c r="C5" s="168" t="s">
        <v>16</v>
      </c>
      <c r="D5" s="168" t="s">
        <v>17</v>
      </c>
      <c r="E5" s="168" t="s">
        <v>7</v>
      </c>
      <c r="F5" s="168" t="s">
        <v>18</v>
      </c>
      <c r="G5" s="168" t="s">
        <v>1469</v>
      </c>
      <c r="H5" s="168" t="s">
        <v>5</v>
      </c>
      <c r="I5" s="168" t="s">
        <v>19</v>
      </c>
      <c r="J5" s="168" t="s">
        <v>6</v>
      </c>
      <c r="K5" s="168" t="s">
        <v>1495</v>
      </c>
      <c r="L5" s="168"/>
      <c r="M5" s="168"/>
    </row>
    <row r="6" spans="1:23" x14ac:dyDescent="0.25">
      <c r="A6" s="168">
        <v>5</v>
      </c>
      <c r="B6" s="168" t="s">
        <v>366</v>
      </c>
      <c r="C6" s="168" t="s">
        <v>367</v>
      </c>
      <c r="D6" s="168" t="s">
        <v>368</v>
      </c>
      <c r="E6" s="168" t="s">
        <v>43</v>
      </c>
      <c r="F6" s="168" t="s">
        <v>395</v>
      </c>
      <c r="G6" s="168" t="s">
        <v>1469</v>
      </c>
      <c r="H6" s="168" t="s">
        <v>5</v>
      </c>
      <c r="I6" s="168" t="s">
        <v>396</v>
      </c>
      <c r="J6" s="168" t="s">
        <v>6</v>
      </c>
      <c r="K6" s="168" t="s">
        <v>1496</v>
      </c>
      <c r="L6" s="168"/>
      <c r="M6" s="168"/>
    </row>
    <row r="7" spans="1:23" x14ac:dyDescent="0.25">
      <c r="A7" s="168">
        <v>6</v>
      </c>
      <c r="B7" s="168" t="s">
        <v>174</v>
      </c>
      <c r="C7" s="168" t="s">
        <v>175</v>
      </c>
      <c r="D7" s="168" t="s">
        <v>0</v>
      </c>
      <c r="E7" s="168" t="s">
        <v>1</v>
      </c>
      <c r="F7" s="168" t="s">
        <v>472</v>
      </c>
      <c r="G7" s="168" t="s">
        <v>1050</v>
      </c>
      <c r="H7" s="168" t="s">
        <v>473</v>
      </c>
      <c r="I7" s="168" t="s">
        <v>474</v>
      </c>
      <c r="J7" s="168" t="s">
        <v>475</v>
      </c>
      <c r="K7" s="168" t="s">
        <v>1476</v>
      </c>
      <c r="L7" s="168"/>
      <c r="M7" s="168"/>
    </row>
    <row r="8" spans="1:23" x14ac:dyDescent="0.25">
      <c r="A8" s="168">
        <v>7</v>
      </c>
      <c r="B8" s="168" t="s">
        <v>174</v>
      </c>
      <c r="C8" s="168" t="s">
        <v>175</v>
      </c>
      <c r="D8" s="168" t="s">
        <v>0</v>
      </c>
      <c r="E8" s="168" t="s">
        <v>1</v>
      </c>
      <c r="F8" s="168" t="s">
        <v>176</v>
      </c>
      <c r="G8" s="168" t="s">
        <v>1469</v>
      </c>
      <c r="H8" s="168" t="s">
        <v>8</v>
      </c>
      <c r="I8" s="168" t="s">
        <v>177</v>
      </c>
      <c r="J8" s="168" t="s">
        <v>9</v>
      </c>
      <c r="K8" s="168" t="s">
        <v>1477</v>
      </c>
      <c r="L8" s="168"/>
      <c r="M8" s="168"/>
    </row>
    <row r="9" spans="1:23" x14ac:dyDescent="0.25">
      <c r="A9" s="168">
        <v>8</v>
      </c>
      <c r="B9" s="168" t="s">
        <v>174</v>
      </c>
      <c r="C9" s="168" t="s">
        <v>175</v>
      </c>
      <c r="D9" s="168" t="s">
        <v>0</v>
      </c>
      <c r="E9" s="168" t="s">
        <v>1</v>
      </c>
      <c r="F9" s="168" t="s">
        <v>1232</v>
      </c>
      <c r="G9" s="168" t="s">
        <v>1469</v>
      </c>
      <c r="H9" s="168" t="s">
        <v>1013</v>
      </c>
      <c r="I9" s="168" t="s">
        <v>1234</v>
      </c>
      <c r="J9" s="168" t="s">
        <v>960</v>
      </c>
      <c r="K9" s="168" t="s">
        <v>1478</v>
      </c>
      <c r="L9" s="168"/>
      <c r="M9" s="168"/>
    </row>
    <row r="10" spans="1:23" x14ac:dyDescent="0.25">
      <c r="A10" s="168">
        <v>9</v>
      </c>
      <c r="B10" s="168" t="s">
        <v>1479</v>
      </c>
      <c r="C10" s="168" t="s">
        <v>1480</v>
      </c>
      <c r="D10" s="168" t="s">
        <v>1481</v>
      </c>
      <c r="E10" s="168" t="s">
        <v>601</v>
      </c>
      <c r="F10" s="168" t="s">
        <v>1482</v>
      </c>
      <c r="G10" s="168" t="s">
        <v>1469</v>
      </c>
      <c r="H10" s="168" t="s">
        <v>1013</v>
      </c>
      <c r="I10" s="168" t="s">
        <v>1483</v>
      </c>
      <c r="J10" s="168" t="s">
        <v>960</v>
      </c>
      <c r="K10" s="168" t="s">
        <v>1484</v>
      </c>
      <c r="L10" s="168"/>
      <c r="M10" s="168"/>
    </row>
    <row r="11" spans="1:23" x14ac:dyDescent="0.25">
      <c r="A11" s="168">
        <v>10</v>
      </c>
      <c r="B11" s="168" t="s">
        <v>268</v>
      </c>
      <c r="C11" s="168" t="s">
        <v>269</v>
      </c>
      <c r="D11" s="168" t="s">
        <v>66</v>
      </c>
      <c r="E11" s="168" t="s">
        <v>1</v>
      </c>
      <c r="F11" s="168" t="s">
        <v>270</v>
      </c>
      <c r="G11" s="168" t="s">
        <v>1019</v>
      </c>
      <c r="H11" s="168" t="s">
        <v>3</v>
      </c>
      <c r="I11" s="168" t="s">
        <v>271</v>
      </c>
      <c r="J11" s="168" t="s">
        <v>53</v>
      </c>
      <c r="K11" s="168" t="s">
        <v>1466</v>
      </c>
      <c r="L11" s="168"/>
      <c r="M11" s="168"/>
    </row>
    <row r="12" spans="1:23" x14ac:dyDescent="0.25">
      <c r="A12" s="168">
        <v>11</v>
      </c>
      <c r="B12" s="168" t="s">
        <v>803</v>
      </c>
      <c r="C12" s="168" t="s">
        <v>804</v>
      </c>
      <c r="D12" s="168" t="s">
        <v>17</v>
      </c>
      <c r="E12" s="168" t="s">
        <v>7</v>
      </c>
      <c r="F12" s="168" t="s">
        <v>1121</v>
      </c>
      <c r="G12" s="168" t="s">
        <v>1469</v>
      </c>
      <c r="H12" s="168" t="s">
        <v>1013</v>
      </c>
      <c r="I12" s="168" t="s">
        <v>1122</v>
      </c>
      <c r="J12" s="168" t="s">
        <v>960</v>
      </c>
      <c r="K12" s="168" t="s">
        <v>1465</v>
      </c>
      <c r="L12" s="168"/>
      <c r="M12" s="168"/>
    </row>
    <row r="13" spans="1:23" x14ac:dyDescent="0.25">
      <c r="A13" s="168">
        <v>12</v>
      </c>
      <c r="B13" s="168" t="s">
        <v>1458</v>
      </c>
      <c r="C13" s="168" t="s">
        <v>1459</v>
      </c>
      <c r="D13" s="168" t="s">
        <v>42</v>
      </c>
      <c r="E13" s="168" t="s">
        <v>43</v>
      </c>
      <c r="F13" s="168" t="s">
        <v>1460</v>
      </c>
      <c r="G13" s="168" t="s">
        <v>1469</v>
      </c>
      <c r="H13" s="168" t="s">
        <v>1013</v>
      </c>
      <c r="I13" s="168" t="s">
        <v>1461</v>
      </c>
      <c r="J13" s="168" t="s">
        <v>960</v>
      </c>
      <c r="K13" s="168" t="s">
        <v>1462</v>
      </c>
      <c r="L13" s="168"/>
      <c r="M13" s="168"/>
    </row>
    <row r="14" spans="1:23" x14ac:dyDescent="0.25">
      <c r="A14" s="168">
        <v>13</v>
      </c>
      <c r="B14" s="168" t="s">
        <v>366</v>
      </c>
      <c r="C14" s="168" t="s">
        <v>367</v>
      </c>
      <c r="D14" s="168" t="s">
        <v>368</v>
      </c>
      <c r="E14" s="168" t="s">
        <v>43</v>
      </c>
      <c r="F14" s="168" t="s">
        <v>369</v>
      </c>
      <c r="G14" s="168" t="s">
        <v>1019</v>
      </c>
      <c r="H14" s="168" t="s">
        <v>294</v>
      </c>
      <c r="I14" s="168" t="s">
        <v>370</v>
      </c>
      <c r="J14" s="168" t="s">
        <v>289</v>
      </c>
      <c r="K14" s="168" t="s">
        <v>1240</v>
      </c>
      <c r="L14" s="168"/>
      <c r="M14" s="168"/>
    </row>
    <row r="15" spans="1:23" x14ac:dyDescent="0.25">
      <c r="A15" s="168">
        <v>14</v>
      </c>
      <c r="B15" s="168" t="s">
        <v>366</v>
      </c>
      <c r="C15" s="168" t="s">
        <v>367</v>
      </c>
      <c r="D15" s="168" t="s">
        <v>368</v>
      </c>
      <c r="E15" s="168" t="s">
        <v>43</v>
      </c>
      <c r="F15" s="168" t="s">
        <v>1100</v>
      </c>
      <c r="G15" s="168" t="s">
        <v>1469</v>
      </c>
      <c r="H15" s="168" t="s">
        <v>1013</v>
      </c>
      <c r="I15" s="168" t="s">
        <v>1101</v>
      </c>
      <c r="J15" s="168" t="s">
        <v>960</v>
      </c>
      <c r="K15" s="168" t="s">
        <v>1258</v>
      </c>
      <c r="L15" s="168"/>
      <c r="M15" s="168"/>
    </row>
    <row r="16" spans="1:23" x14ac:dyDescent="0.25">
      <c r="A16" s="168">
        <v>15</v>
      </c>
      <c r="B16" s="168" t="s">
        <v>1215</v>
      </c>
      <c r="C16" s="168" t="s">
        <v>1216</v>
      </c>
      <c r="D16" s="168" t="s">
        <v>0</v>
      </c>
      <c r="E16" s="168" t="s">
        <v>1</v>
      </c>
      <c r="F16" s="168" t="s">
        <v>1218</v>
      </c>
      <c r="G16" s="168" t="s">
        <v>1469</v>
      </c>
      <c r="H16" s="168" t="s">
        <v>1013</v>
      </c>
      <c r="I16" s="168" t="s">
        <v>1219</v>
      </c>
      <c r="J16" s="168" t="s">
        <v>960</v>
      </c>
      <c r="K16" s="168" t="s">
        <v>1242</v>
      </c>
      <c r="L16" s="168"/>
      <c r="M16" s="168"/>
    </row>
    <row r="17" spans="1:13" x14ac:dyDescent="0.25">
      <c r="A17" s="168">
        <v>16</v>
      </c>
      <c r="B17" s="168" t="s">
        <v>1194</v>
      </c>
      <c r="C17" s="168" t="s">
        <v>1195</v>
      </c>
      <c r="D17" s="168" t="s">
        <v>1196</v>
      </c>
      <c r="E17" s="168" t="s">
        <v>28</v>
      </c>
      <c r="F17" s="168" t="s">
        <v>1197</v>
      </c>
      <c r="G17" s="168" t="s">
        <v>1469</v>
      </c>
      <c r="H17" s="168" t="s">
        <v>1013</v>
      </c>
      <c r="I17" s="168" t="s">
        <v>1198</v>
      </c>
      <c r="J17" s="168" t="s">
        <v>960</v>
      </c>
      <c r="K17" s="168" t="s">
        <v>1214</v>
      </c>
      <c r="L17" s="168"/>
      <c r="M17" s="168"/>
    </row>
    <row r="18" spans="1:13" x14ac:dyDescent="0.25">
      <c r="A18" s="168">
        <v>17</v>
      </c>
      <c r="B18" s="168" t="s">
        <v>117</v>
      </c>
      <c r="C18" s="168" t="s">
        <v>1210</v>
      </c>
      <c r="D18" s="168" t="s">
        <v>648</v>
      </c>
      <c r="E18" s="168" t="s">
        <v>1</v>
      </c>
      <c r="F18" s="168" t="s">
        <v>1211</v>
      </c>
      <c r="G18" s="168" t="s">
        <v>1019</v>
      </c>
      <c r="H18" s="168" t="s">
        <v>3</v>
      </c>
      <c r="I18" s="168" t="s">
        <v>1212</v>
      </c>
      <c r="J18" s="168" t="s">
        <v>53</v>
      </c>
      <c r="K18" s="168" t="s">
        <v>1213</v>
      </c>
      <c r="L18" s="168"/>
      <c r="M18" s="168"/>
    </row>
    <row r="19" spans="1:13" x14ac:dyDescent="0.25">
      <c r="A19" s="168">
        <v>18</v>
      </c>
      <c r="B19" s="168" t="s">
        <v>116</v>
      </c>
      <c r="C19" s="168" t="s">
        <v>117</v>
      </c>
      <c r="D19" s="168" t="s">
        <v>648</v>
      </c>
      <c r="E19" s="168" t="s">
        <v>1</v>
      </c>
      <c r="F19" s="168" t="s">
        <v>118</v>
      </c>
      <c r="G19" s="168" t="s">
        <v>1019</v>
      </c>
      <c r="H19" s="168" t="s">
        <v>3</v>
      </c>
      <c r="I19" s="168" t="s">
        <v>119</v>
      </c>
      <c r="J19" s="168" t="s">
        <v>53</v>
      </c>
      <c r="K19" s="168" t="s">
        <v>1167</v>
      </c>
      <c r="L19" s="168"/>
      <c r="M19" s="168"/>
    </row>
    <row r="20" spans="1:13" x14ac:dyDescent="0.25">
      <c r="A20" s="168">
        <v>19</v>
      </c>
      <c r="B20" s="168" t="s">
        <v>196</v>
      </c>
      <c r="C20" s="168" t="s">
        <v>104</v>
      </c>
      <c r="D20" s="168" t="s">
        <v>197</v>
      </c>
      <c r="E20" s="168" t="s">
        <v>198</v>
      </c>
      <c r="F20" s="168" t="s">
        <v>1168</v>
      </c>
      <c r="G20" s="168" t="s">
        <v>1469</v>
      </c>
      <c r="H20" s="168" t="s">
        <v>1013</v>
      </c>
      <c r="I20" s="168" t="s">
        <v>1169</v>
      </c>
      <c r="J20" s="168" t="s">
        <v>960</v>
      </c>
      <c r="K20" s="168" t="s">
        <v>1170</v>
      </c>
      <c r="L20" s="168"/>
      <c r="M20" s="168"/>
    </row>
    <row r="21" spans="1:13" x14ac:dyDescent="0.25">
      <c r="A21" s="168">
        <v>20</v>
      </c>
      <c r="B21" s="168" t="s">
        <v>1176</v>
      </c>
      <c r="C21" s="168" t="s">
        <v>1177</v>
      </c>
      <c r="D21" s="168" t="s">
        <v>173</v>
      </c>
      <c r="E21" s="168" t="s">
        <v>43</v>
      </c>
      <c r="F21" s="168" t="s">
        <v>1178</v>
      </c>
      <c r="G21" s="168" t="s">
        <v>1469</v>
      </c>
      <c r="H21" s="168" t="s">
        <v>1013</v>
      </c>
      <c r="I21" s="168" t="s">
        <v>1179</v>
      </c>
      <c r="J21" s="168" t="s">
        <v>960</v>
      </c>
      <c r="K21" s="168" t="s">
        <v>1180</v>
      </c>
      <c r="L21" s="168"/>
      <c r="M21" s="168"/>
    </row>
    <row r="22" spans="1:13" x14ac:dyDescent="0.25">
      <c r="A22" s="168">
        <v>21</v>
      </c>
      <c r="B22" s="168" t="s">
        <v>1181</v>
      </c>
      <c r="C22" s="168" t="s">
        <v>1182</v>
      </c>
      <c r="D22" s="168" t="s">
        <v>1183</v>
      </c>
      <c r="E22" s="168" t="s">
        <v>48</v>
      </c>
      <c r="F22" s="168" t="s">
        <v>1184</v>
      </c>
      <c r="G22" s="168" t="s">
        <v>1469</v>
      </c>
      <c r="H22" s="168" t="s">
        <v>1013</v>
      </c>
      <c r="I22" s="168" t="s">
        <v>1185</v>
      </c>
      <c r="J22" s="168" t="s">
        <v>960</v>
      </c>
      <c r="K22" s="168" t="s">
        <v>1186</v>
      </c>
      <c r="L22" s="168"/>
      <c r="M22" s="168"/>
    </row>
    <row r="23" spans="1:13" x14ac:dyDescent="0.25">
      <c r="A23" s="168">
        <v>22</v>
      </c>
      <c r="B23" s="168" t="s">
        <v>1187</v>
      </c>
      <c r="C23" s="168" t="s">
        <v>1188</v>
      </c>
      <c r="D23" s="168" t="s">
        <v>1189</v>
      </c>
      <c r="E23" s="168" t="s">
        <v>43</v>
      </c>
      <c r="F23" s="168" t="s">
        <v>1190</v>
      </c>
      <c r="G23" s="168" t="s">
        <v>1469</v>
      </c>
      <c r="H23" s="168" t="s">
        <v>1013</v>
      </c>
      <c r="I23" s="168" t="s">
        <v>1191</v>
      </c>
      <c r="J23" s="168" t="s">
        <v>960</v>
      </c>
      <c r="K23" s="168" t="s">
        <v>1192</v>
      </c>
      <c r="L23" s="168"/>
      <c r="M23" s="168"/>
    </row>
    <row r="24" spans="1:13" x14ac:dyDescent="0.25">
      <c r="A24" s="168">
        <v>23</v>
      </c>
      <c r="B24" s="168" t="s">
        <v>262</v>
      </c>
      <c r="C24" s="168" t="s">
        <v>1141</v>
      </c>
      <c r="D24" s="168" t="s">
        <v>1142</v>
      </c>
      <c r="E24" s="168" t="s">
        <v>1</v>
      </c>
      <c r="F24" s="168" t="s">
        <v>1143</v>
      </c>
      <c r="G24" s="168" t="s">
        <v>1469</v>
      </c>
      <c r="H24" s="168" t="s">
        <v>1013</v>
      </c>
      <c r="I24" s="168" t="s">
        <v>1144</v>
      </c>
      <c r="J24" s="168" t="s">
        <v>960</v>
      </c>
      <c r="K24" s="168" t="s">
        <v>1145</v>
      </c>
      <c r="L24" s="168"/>
      <c r="M24" s="168"/>
    </row>
    <row r="25" spans="1:13" x14ac:dyDescent="0.25">
      <c r="A25" s="168">
        <v>24</v>
      </c>
      <c r="B25" s="168" t="s">
        <v>1146</v>
      </c>
      <c r="C25" s="168" t="s">
        <v>1147</v>
      </c>
      <c r="D25" s="168" t="s">
        <v>1142</v>
      </c>
      <c r="E25" s="168" t="s">
        <v>1</v>
      </c>
      <c r="F25" s="168" t="s">
        <v>1148</v>
      </c>
      <c r="G25" s="168" t="s">
        <v>1469</v>
      </c>
      <c r="H25" s="168" t="s">
        <v>1013</v>
      </c>
      <c r="I25" s="168" t="s">
        <v>1149</v>
      </c>
      <c r="J25" s="168" t="s">
        <v>960</v>
      </c>
      <c r="K25" s="168" t="s">
        <v>1150</v>
      </c>
      <c r="L25" s="168"/>
      <c r="M25" s="168"/>
    </row>
    <row r="26" spans="1:13" x14ac:dyDescent="0.25">
      <c r="A26" s="168">
        <v>25</v>
      </c>
      <c r="B26" s="168" t="s">
        <v>50</v>
      </c>
      <c r="C26" s="168" t="s">
        <v>51</v>
      </c>
      <c r="D26" s="168" t="s">
        <v>52</v>
      </c>
      <c r="E26" s="168" t="s">
        <v>43</v>
      </c>
      <c r="F26" s="168" t="s">
        <v>1085</v>
      </c>
      <c r="G26" s="168" t="s">
        <v>1469</v>
      </c>
      <c r="H26" s="168" t="s">
        <v>1013</v>
      </c>
      <c r="I26" s="168" t="s">
        <v>1086</v>
      </c>
      <c r="J26" s="168" t="s">
        <v>960</v>
      </c>
      <c r="K26" s="168" t="s">
        <v>1087</v>
      </c>
      <c r="L26" s="168"/>
      <c r="M26" s="168"/>
    </row>
    <row r="27" spans="1:13" x14ac:dyDescent="0.25">
      <c r="A27" s="168">
        <v>26</v>
      </c>
      <c r="B27" s="168" t="s">
        <v>196</v>
      </c>
      <c r="C27" s="168" t="s">
        <v>104</v>
      </c>
      <c r="D27" s="168" t="s">
        <v>197</v>
      </c>
      <c r="E27" s="168" t="s">
        <v>198</v>
      </c>
      <c r="F27" s="168" t="s">
        <v>1107</v>
      </c>
      <c r="G27" s="168" t="s">
        <v>1469</v>
      </c>
      <c r="H27" s="168" t="s">
        <v>1013</v>
      </c>
      <c r="I27" s="168" t="s">
        <v>1108</v>
      </c>
      <c r="J27" s="168" t="s">
        <v>960</v>
      </c>
      <c r="K27" s="168" t="s">
        <v>1109</v>
      </c>
      <c r="L27" s="168"/>
      <c r="M27" s="168"/>
    </row>
    <row r="28" spans="1:13" x14ac:dyDescent="0.25">
      <c r="A28" s="168">
        <v>27</v>
      </c>
      <c r="B28" s="168" t="s">
        <v>1110</v>
      </c>
      <c r="C28" s="168" t="s">
        <v>408</v>
      </c>
      <c r="D28" s="168" t="s">
        <v>1111</v>
      </c>
      <c r="E28" s="168" t="s">
        <v>912</v>
      </c>
      <c r="F28" s="168" t="s">
        <v>1112</v>
      </c>
      <c r="G28" s="168" t="s">
        <v>1469</v>
      </c>
      <c r="H28" s="168" t="s">
        <v>1013</v>
      </c>
      <c r="I28" s="168" t="s">
        <v>1113</v>
      </c>
      <c r="J28" s="168" t="s">
        <v>960</v>
      </c>
      <c r="K28" s="168" t="s">
        <v>1114</v>
      </c>
      <c r="L28" s="168"/>
      <c r="M28" s="168"/>
    </row>
    <row r="29" spans="1:13" x14ac:dyDescent="0.25">
      <c r="A29" s="168">
        <v>28</v>
      </c>
      <c r="B29" s="168" t="s">
        <v>50</v>
      </c>
      <c r="C29" s="168" t="s">
        <v>51</v>
      </c>
      <c r="D29" s="168" t="s">
        <v>52</v>
      </c>
      <c r="E29" s="168" t="s">
        <v>43</v>
      </c>
      <c r="F29" s="168" t="s">
        <v>246</v>
      </c>
      <c r="G29" s="168" t="s">
        <v>1019</v>
      </c>
      <c r="H29" s="168" t="s">
        <v>3</v>
      </c>
      <c r="I29" s="168" t="s">
        <v>247</v>
      </c>
      <c r="J29" s="168" t="s">
        <v>125</v>
      </c>
      <c r="K29" s="168" t="s">
        <v>1127</v>
      </c>
      <c r="L29" s="168"/>
      <c r="M29" s="168"/>
    </row>
    <row r="30" spans="1:13" x14ac:dyDescent="0.25">
      <c r="A30" s="168">
        <v>29</v>
      </c>
      <c r="B30" s="168" t="s">
        <v>1072</v>
      </c>
      <c r="C30" s="168" t="s">
        <v>1073</v>
      </c>
      <c r="D30" s="168" t="s">
        <v>122</v>
      </c>
      <c r="E30" s="168" t="s">
        <v>43</v>
      </c>
      <c r="F30" s="168" t="s">
        <v>221</v>
      </c>
      <c r="G30" s="168" t="s">
        <v>1131</v>
      </c>
      <c r="H30" s="168" t="s">
        <v>3</v>
      </c>
      <c r="I30" s="168" t="s">
        <v>222</v>
      </c>
      <c r="J30" s="168" t="s">
        <v>53</v>
      </c>
      <c r="K30" s="168" t="s">
        <v>1074</v>
      </c>
      <c r="L30" s="168"/>
      <c r="M30" s="168"/>
    </row>
    <row r="31" spans="1:13" x14ac:dyDescent="0.25">
      <c r="A31" s="168">
        <v>30</v>
      </c>
      <c r="B31" s="168" t="s">
        <v>190</v>
      </c>
      <c r="C31" s="168" t="s">
        <v>191</v>
      </c>
      <c r="D31" s="168" t="s">
        <v>192</v>
      </c>
      <c r="E31" s="168" t="s">
        <v>28</v>
      </c>
      <c r="F31" s="168" t="s">
        <v>193</v>
      </c>
      <c r="G31" s="168" t="s">
        <v>1019</v>
      </c>
      <c r="H31" s="168" t="s">
        <v>30</v>
      </c>
      <c r="I31" s="168" t="s">
        <v>194</v>
      </c>
      <c r="J31" s="168" t="s">
        <v>32</v>
      </c>
      <c r="K31" s="168" t="s">
        <v>1081</v>
      </c>
      <c r="L31" s="168"/>
      <c r="M31" s="168"/>
    </row>
    <row r="32" spans="1:13" x14ac:dyDescent="0.25">
      <c r="A32" s="168">
        <v>31</v>
      </c>
      <c r="B32" s="168" t="s">
        <v>262</v>
      </c>
      <c r="C32" s="168" t="s">
        <v>263</v>
      </c>
      <c r="D32" s="168" t="s">
        <v>264</v>
      </c>
      <c r="E32" s="168" t="s">
        <v>1</v>
      </c>
      <c r="F32" s="168" t="s">
        <v>265</v>
      </c>
      <c r="G32" s="168" t="s">
        <v>1019</v>
      </c>
      <c r="H32" s="168" t="s">
        <v>3</v>
      </c>
      <c r="I32" s="168" t="s">
        <v>266</v>
      </c>
      <c r="J32" s="168" t="s">
        <v>53</v>
      </c>
      <c r="K32" s="168" t="s">
        <v>1057</v>
      </c>
      <c r="L32" s="168"/>
      <c r="M32" s="168"/>
    </row>
    <row r="33" spans="1:13" x14ac:dyDescent="0.25">
      <c r="A33" s="168">
        <v>32</v>
      </c>
      <c r="B33" s="168" t="s">
        <v>71</v>
      </c>
      <c r="C33" s="168" t="s">
        <v>72</v>
      </c>
      <c r="D33" s="168" t="s">
        <v>73</v>
      </c>
      <c r="E33" s="168" t="s">
        <v>28</v>
      </c>
      <c r="F33" s="168" t="s">
        <v>74</v>
      </c>
      <c r="G33" s="168" t="s">
        <v>1019</v>
      </c>
      <c r="H33" s="168" t="s">
        <v>30</v>
      </c>
      <c r="I33" s="168" t="s">
        <v>75</v>
      </c>
      <c r="J33" s="168" t="s">
        <v>32</v>
      </c>
      <c r="K33" s="168" t="s">
        <v>1058</v>
      </c>
      <c r="L33" s="168"/>
      <c r="M33" s="168"/>
    </row>
    <row r="34" spans="1:13" x14ac:dyDescent="0.25">
      <c r="A34" s="168">
        <v>33</v>
      </c>
      <c r="B34" s="168" t="s">
        <v>273</v>
      </c>
      <c r="C34" s="168" t="s">
        <v>274</v>
      </c>
      <c r="D34" s="168" t="s">
        <v>0</v>
      </c>
      <c r="E34" s="168" t="s">
        <v>1</v>
      </c>
      <c r="F34" s="168" t="s">
        <v>275</v>
      </c>
      <c r="G34" s="168" t="s">
        <v>1019</v>
      </c>
      <c r="H34" s="168" t="s">
        <v>3</v>
      </c>
      <c r="I34" s="168" t="s">
        <v>276</v>
      </c>
      <c r="J34" s="168" t="s">
        <v>53</v>
      </c>
      <c r="K34" s="168" t="s">
        <v>1069</v>
      </c>
      <c r="L34" s="168"/>
      <c r="M34" s="168"/>
    </row>
    <row r="35" spans="1:13" x14ac:dyDescent="0.25">
      <c r="A35" s="168">
        <v>34</v>
      </c>
      <c r="B35" s="168" t="s">
        <v>766</v>
      </c>
      <c r="C35" s="168" t="s">
        <v>767</v>
      </c>
      <c r="D35" s="168" t="s">
        <v>577</v>
      </c>
      <c r="E35" s="168" t="s">
        <v>7</v>
      </c>
      <c r="F35" s="168" t="s">
        <v>1040</v>
      </c>
      <c r="G35" s="168" t="s">
        <v>1050</v>
      </c>
      <c r="H35" s="168" t="s">
        <v>781</v>
      </c>
      <c r="I35" s="168" t="s">
        <v>1042</v>
      </c>
      <c r="J35" s="168" t="s">
        <v>1043</v>
      </c>
      <c r="K35" s="168" t="s">
        <v>1044</v>
      </c>
      <c r="L35" s="168"/>
      <c r="M35" s="168"/>
    </row>
    <row r="36" spans="1:13" x14ac:dyDescent="0.25">
      <c r="A36" s="168">
        <v>35</v>
      </c>
      <c r="B36" s="168" t="s">
        <v>145</v>
      </c>
      <c r="C36" s="168" t="s">
        <v>97</v>
      </c>
      <c r="D36" s="168" t="s">
        <v>1046</v>
      </c>
      <c r="E36" s="168" t="s">
        <v>1</v>
      </c>
      <c r="F36" s="168" t="s">
        <v>147</v>
      </c>
      <c r="G36" s="168" t="s">
        <v>1019</v>
      </c>
      <c r="H36" s="168" t="s">
        <v>3</v>
      </c>
      <c r="I36" s="168" t="s">
        <v>148</v>
      </c>
      <c r="J36" s="168" t="s">
        <v>53</v>
      </c>
      <c r="K36" s="168" t="s">
        <v>1047</v>
      </c>
      <c r="L36" s="168"/>
      <c r="M36" s="168"/>
    </row>
    <row r="37" spans="1:13" x14ac:dyDescent="0.25">
      <c r="A37" s="168">
        <v>36</v>
      </c>
      <c r="B37" s="168" t="s">
        <v>803</v>
      </c>
      <c r="C37" s="168" t="s">
        <v>804</v>
      </c>
      <c r="D37" s="168" t="s">
        <v>17</v>
      </c>
      <c r="E37" s="168" t="s">
        <v>7</v>
      </c>
      <c r="F37" s="168" t="s">
        <v>805</v>
      </c>
      <c r="G37" s="168" t="s">
        <v>1469</v>
      </c>
      <c r="H37" s="168" t="s">
        <v>5</v>
      </c>
      <c r="I37" s="168" t="s">
        <v>806</v>
      </c>
      <c r="J37" s="168" t="s">
        <v>6</v>
      </c>
      <c r="K37" s="168" t="s">
        <v>996</v>
      </c>
      <c r="L37" s="168"/>
      <c r="M37" s="168"/>
    </row>
    <row r="38" spans="1:13" x14ac:dyDescent="0.25">
      <c r="A38" s="168">
        <v>37</v>
      </c>
      <c r="B38" s="168" t="s">
        <v>982</v>
      </c>
      <c r="C38" s="168" t="s">
        <v>292</v>
      </c>
      <c r="D38" s="168" t="s">
        <v>462</v>
      </c>
      <c r="E38" s="168" t="s">
        <v>1</v>
      </c>
      <c r="F38" s="168" t="s">
        <v>422</v>
      </c>
      <c r="G38" s="168" t="s">
        <v>1019</v>
      </c>
      <c r="H38" s="168" t="s">
        <v>3</v>
      </c>
      <c r="I38" s="168" t="s">
        <v>423</v>
      </c>
      <c r="J38" s="168" t="s">
        <v>2</v>
      </c>
      <c r="K38" s="168" t="s">
        <v>983</v>
      </c>
      <c r="L38" s="168"/>
      <c r="M38" s="168"/>
    </row>
    <row r="39" spans="1:13" x14ac:dyDescent="0.25">
      <c r="A39" s="168">
        <v>38</v>
      </c>
      <c r="B39" s="168" t="s">
        <v>64</v>
      </c>
      <c r="C39" s="168" t="s">
        <v>65</v>
      </c>
      <c r="D39" s="168" t="s">
        <v>66</v>
      </c>
      <c r="E39" s="168" t="s">
        <v>1</v>
      </c>
      <c r="F39" s="168" t="s">
        <v>67</v>
      </c>
      <c r="G39" s="168" t="s">
        <v>1019</v>
      </c>
      <c r="H39" s="168" t="s">
        <v>30</v>
      </c>
      <c r="I39" s="168" t="s">
        <v>68</v>
      </c>
      <c r="J39" s="168" t="s">
        <v>32</v>
      </c>
      <c r="K39" s="168" t="s">
        <v>959</v>
      </c>
      <c r="L39" s="168"/>
      <c r="M39" s="168"/>
    </row>
    <row r="40" spans="1:13" x14ac:dyDescent="0.25">
      <c r="A40" s="168">
        <v>39</v>
      </c>
      <c r="B40" s="168" t="s">
        <v>242</v>
      </c>
      <c r="C40" s="168" t="s">
        <v>243</v>
      </c>
      <c r="D40" s="168" t="s">
        <v>957</v>
      </c>
      <c r="E40" s="168" t="s">
        <v>43</v>
      </c>
      <c r="F40" s="168" t="s">
        <v>244</v>
      </c>
      <c r="G40" s="168" t="s">
        <v>1019</v>
      </c>
      <c r="H40" s="168" t="s">
        <v>3</v>
      </c>
      <c r="I40" s="168" t="s">
        <v>245</v>
      </c>
      <c r="J40" s="168" t="s">
        <v>125</v>
      </c>
      <c r="K40" s="168" t="s">
        <v>958</v>
      </c>
      <c r="L40" s="168"/>
      <c r="M40" s="168"/>
    </row>
    <row r="41" spans="1:13" x14ac:dyDescent="0.25">
      <c r="A41" s="168">
        <v>40</v>
      </c>
      <c r="B41" s="168" t="s">
        <v>322</v>
      </c>
      <c r="C41" s="168" t="s">
        <v>323</v>
      </c>
      <c r="D41" s="168" t="s">
        <v>66</v>
      </c>
      <c r="E41" s="168" t="s">
        <v>1</v>
      </c>
      <c r="F41" s="168" t="s">
        <v>324</v>
      </c>
      <c r="G41" s="168" t="s">
        <v>1019</v>
      </c>
      <c r="H41" s="168" t="s">
        <v>287</v>
      </c>
      <c r="I41" s="168" t="s">
        <v>325</v>
      </c>
      <c r="J41" s="168" t="s">
        <v>289</v>
      </c>
      <c r="K41" s="168" t="s">
        <v>956</v>
      </c>
      <c r="L41" s="168"/>
      <c r="M41" s="168"/>
    </row>
    <row r="42" spans="1:13" x14ac:dyDescent="0.25">
      <c r="A42" s="168">
        <v>41</v>
      </c>
      <c r="B42" s="168" t="s">
        <v>49</v>
      </c>
      <c r="C42" s="168" t="s">
        <v>97</v>
      </c>
      <c r="D42" s="168" t="s">
        <v>66</v>
      </c>
      <c r="E42" s="168" t="s">
        <v>1</v>
      </c>
      <c r="F42" s="168" t="s">
        <v>98</v>
      </c>
      <c r="G42" s="168" t="s">
        <v>960</v>
      </c>
      <c r="H42" s="168" t="s">
        <v>5</v>
      </c>
      <c r="I42" s="168" t="s">
        <v>99</v>
      </c>
      <c r="J42" s="168" t="s">
        <v>6</v>
      </c>
      <c r="K42" s="168" t="s">
        <v>920</v>
      </c>
      <c r="L42" s="168"/>
      <c r="M42" s="168"/>
    </row>
    <row r="43" spans="1:13" x14ac:dyDescent="0.25">
      <c r="A43" s="168">
        <v>42</v>
      </c>
      <c r="B43" s="168" t="s">
        <v>49</v>
      </c>
      <c r="C43" s="168" t="s">
        <v>97</v>
      </c>
      <c r="D43" s="168" t="s">
        <v>66</v>
      </c>
      <c r="E43" s="168" t="s">
        <v>1</v>
      </c>
      <c r="F43" s="168" t="s">
        <v>391</v>
      </c>
      <c r="G43" s="168" t="s">
        <v>1019</v>
      </c>
      <c r="H43" s="168" t="s">
        <v>294</v>
      </c>
      <c r="I43" s="168" t="s">
        <v>392</v>
      </c>
      <c r="J43" s="168" t="s">
        <v>289</v>
      </c>
      <c r="K43" s="168" t="s">
        <v>921</v>
      </c>
      <c r="L43" s="168"/>
      <c r="M43" s="168"/>
    </row>
    <row r="44" spans="1:13" x14ac:dyDescent="0.25">
      <c r="A44" s="168">
        <v>43</v>
      </c>
      <c r="B44" s="168" t="s">
        <v>361</v>
      </c>
      <c r="C44" s="168" t="s">
        <v>362</v>
      </c>
      <c r="D44" s="168" t="s">
        <v>0</v>
      </c>
      <c r="E44" s="168" t="s">
        <v>1</v>
      </c>
      <c r="F44" s="168" t="s">
        <v>886</v>
      </c>
      <c r="G44" s="168" t="s">
        <v>1019</v>
      </c>
      <c r="H44" s="168" t="s">
        <v>3</v>
      </c>
      <c r="I44" s="168" t="s">
        <v>861</v>
      </c>
      <c r="J44" s="168" t="s">
        <v>516</v>
      </c>
      <c r="K44" s="168" t="s">
        <v>896</v>
      </c>
      <c r="L44" s="168"/>
      <c r="M44" s="168"/>
    </row>
    <row r="45" spans="1:13" x14ac:dyDescent="0.25">
      <c r="A45" s="168">
        <v>44</v>
      </c>
      <c r="B45" s="168" t="s">
        <v>845</v>
      </c>
      <c r="C45" s="168" t="s">
        <v>846</v>
      </c>
      <c r="D45" s="168" t="s">
        <v>27</v>
      </c>
      <c r="E45" s="168" t="s">
        <v>28</v>
      </c>
      <c r="F45" s="168" t="s">
        <v>847</v>
      </c>
      <c r="G45" s="168" t="s">
        <v>1019</v>
      </c>
      <c r="H45" s="168" t="s">
        <v>294</v>
      </c>
      <c r="I45" s="168" t="s">
        <v>848</v>
      </c>
      <c r="J45" s="168" t="s">
        <v>289</v>
      </c>
      <c r="K45" s="168" t="s">
        <v>849</v>
      </c>
      <c r="L45" s="168"/>
      <c r="M45" s="168"/>
    </row>
    <row r="46" spans="1:13" x14ac:dyDescent="0.25">
      <c r="A46" s="168">
        <v>45</v>
      </c>
      <c r="B46" s="168" t="s">
        <v>766</v>
      </c>
      <c r="C46" s="168" t="s">
        <v>767</v>
      </c>
      <c r="D46" s="168" t="s">
        <v>577</v>
      </c>
      <c r="E46" s="168" t="s">
        <v>7</v>
      </c>
      <c r="F46" s="168" t="s">
        <v>768</v>
      </c>
      <c r="G46" s="168" t="s">
        <v>1469</v>
      </c>
      <c r="H46" s="168" t="s">
        <v>8</v>
      </c>
      <c r="I46" s="168" t="s">
        <v>769</v>
      </c>
      <c r="J46" s="168" t="s">
        <v>9</v>
      </c>
      <c r="K46" s="168" t="s">
        <v>770</v>
      </c>
      <c r="L46" s="168"/>
      <c r="M46" s="168"/>
    </row>
    <row r="47" spans="1:13" x14ac:dyDescent="0.25">
      <c r="A47" s="168">
        <v>46</v>
      </c>
      <c r="B47" s="168" t="s">
        <v>530</v>
      </c>
      <c r="C47" s="168" t="s">
        <v>531</v>
      </c>
      <c r="D47" s="168" t="s">
        <v>36</v>
      </c>
      <c r="E47" s="168" t="s">
        <v>1</v>
      </c>
      <c r="F47" s="168" t="s">
        <v>532</v>
      </c>
      <c r="G47" s="168" t="s">
        <v>1019</v>
      </c>
      <c r="H47" s="168" t="s">
        <v>294</v>
      </c>
      <c r="I47" s="168" t="s">
        <v>533</v>
      </c>
      <c r="J47" s="168" t="s">
        <v>516</v>
      </c>
      <c r="K47" s="168" t="s">
        <v>764</v>
      </c>
      <c r="L47" s="168"/>
      <c r="M47" s="168"/>
    </row>
    <row r="48" spans="1:13" x14ac:dyDescent="0.25">
      <c r="A48" s="168">
        <v>47</v>
      </c>
      <c r="B48" s="168" t="s">
        <v>651</v>
      </c>
      <c r="C48" s="168" t="s">
        <v>652</v>
      </c>
      <c r="D48" s="168" t="s">
        <v>653</v>
      </c>
      <c r="E48" s="168" t="s">
        <v>1</v>
      </c>
      <c r="F48" s="168" t="s">
        <v>654</v>
      </c>
      <c r="G48" s="168" t="s">
        <v>1019</v>
      </c>
      <c r="H48" s="168" t="s">
        <v>294</v>
      </c>
      <c r="I48" s="168" t="s">
        <v>655</v>
      </c>
      <c r="J48" s="168" t="s">
        <v>289</v>
      </c>
      <c r="K48" s="168" t="s">
        <v>656</v>
      </c>
      <c r="L48" s="168"/>
      <c r="M48" s="168"/>
    </row>
    <row r="49" spans="1:13" x14ac:dyDescent="0.25">
      <c r="A49" s="168">
        <v>48</v>
      </c>
      <c r="B49" s="168" t="s">
        <v>425</v>
      </c>
      <c r="C49" s="168" t="s">
        <v>426</v>
      </c>
      <c r="D49" s="168" t="s">
        <v>427</v>
      </c>
      <c r="E49" s="168" t="s">
        <v>28</v>
      </c>
      <c r="F49" s="168" t="s">
        <v>428</v>
      </c>
      <c r="G49" s="168" t="s">
        <v>1019</v>
      </c>
      <c r="H49" s="168" t="s">
        <v>287</v>
      </c>
      <c r="I49" s="168" t="s">
        <v>429</v>
      </c>
      <c r="J49" s="168" t="s">
        <v>289</v>
      </c>
      <c r="K49" s="168" t="s">
        <v>659</v>
      </c>
      <c r="L49" s="168"/>
      <c r="M49" s="168"/>
    </row>
    <row r="50" spans="1:13" x14ac:dyDescent="0.25">
      <c r="A50" s="168">
        <v>49</v>
      </c>
      <c r="B50" s="168" t="s">
        <v>608</v>
      </c>
      <c r="C50" s="168" t="s">
        <v>378</v>
      </c>
      <c r="D50" s="168" t="s">
        <v>27</v>
      </c>
      <c r="E50" s="168" t="s">
        <v>28</v>
      </c>
      <c r="F50" s="168" t="s">
        <v>609</v>
      </c>
      <c r="G50" s="168" t="s">
        <v>1019</v>
      </c>
      <c r="H50" s="168" t="s">
        <v>294</v>
      </c>
      <c r="I50" s="168" t="s">
        <v>610</v>
      </c>
      <c r="J50" s="168" t="s">
        <v>289</v>
      </c>
      <c r="K50" s="168" t="s">
        <v>663</v>
      </c>
      <c r="L50" s="168"/>
      <c r="M50" s="168"/>
    </row>
    <row r="51" spans="1:13" x14ac:dyDescent="0.25">
      <c r="A51" s="168">
        <v>50</v>
      </c>
      <c r="B51" s="168" t="s">
        <v>1467</v>
      </c>
      <c r="C51" s="168" t="s">
        <v>378</v>
      </c>
      <c r="D51" s="168"/>
      <c r="E51" s="168"/>
      <c r="F51" s="168" t="s">
        <v>572</v>
      </c>
      <c r="G51" s="168" t="s">
        <v>1019</v>
      </c>
      <c r="H51" s="168" t="s">
        <v>287</v>
      </c>
      <c r="I51" s="168" t="s">
        <v>573</v>
      </c>
      <c r="J51" s="168" t="s">
        <v>289</v>
      </c>
      <c r="K51" s="168" t="s">
        <v>665</v>
      </c>
      <c r="L51" s="168"/>
      <c r="M51" s="168"/>
    </row>
    <row r="52" spans="1:13" x14ac:dyDescent="0.25">
      <c r="A52" s="168">
        <v>51</v>
      </c>
      <c r="B52" s="168" t="s">
        <v>590</v>
      </c>
      <c r="C52" s="168" t="s">
        <v>591</v>
      </c>
      <c r="D52" s="168" t="s">
        <v>592</v>
      </c>
      <c r="E52" s="168" t="s">
        <v>43</v>
      </c>
      <c r="F52" s="168" t="s">
        <v>593</v>
      </c>
      <c r="G52" s="168" t="s">
        <v>1131</v>
      </c>
      <c r="H52" s="168" t="s">
        <v>30</v>
      </c>
      <c r="I52" s="168" t="s">
        <v>594</v>
      </c>
      <c r="J52" s="168" t="s">
        <v>32</v>
      </c>
      <c r="K52" s="168" t="s">
        <v>669</v>
      </c>
      <c r="L52" s="168"/>
      <c r="M52" s="168"/>
    </row>
    <row r="53" spans="1:13" x14ac:dyDescent="0.25">
      <c r="A53" s="168">
        <v>52</v>
      </c>
      <c r="B53" s="168" t="s">
        <v>566</v>
      </c>
      <c r="C53" s="168" t="s">
        <v>556</v>
      </c>
      <c r="D53" s="168" t="s">
        <v>0</v>
      </c>
      <c r="E53" s="168" t="s">
        <v>1</v>
      </c>
      <c r="F53" s="168" t="s">
        <v>557</v>
      </c>
      <c r="G53" s="168" t="s">
        <v>1019</v>
      </c>
      <c r="H53" s="168" t="s">
        <v>287</v>
      </c>
      <c r="I53" s="168" t="s">
        <v>558</v>
      </c>
      <c r="J53" s="168" t="s">
        <v>289</v>
      </c>
      <c r="K53" s="168" t="s">
        <v>673</v>
      </c>
      <c r="L53" s="168"/>
      <c r="M53" s="168"/>
    </row>
    <row r="54" spans="1:13" x14ac:dyDescent="0.25">
      <c r="A54" s="168">
        <v>53</v>
      </c>
      <c r="B54" s="168" t="s">
        <v>1468</v>
      </c>
      <c r="C54" s="168" t="s">
        <v>97</v>
      </c>
      <c r="D54" s="168"/>
      <c r="E54" s="168"/>
      <c r="F54" s="168" t="s">
        <v>540</v>
      </c>
      <c r="G54" s="168" t="s">
        <v>1019</v>
      </c>
      <c r="H54" s="168" t="s">
        <v>294</v>
      </c>
      <c r="I54" s="168" t="s">
        <v>541</v>
      </c>
      <c r="J54" s="168" t="s">
        <v>289</v>
      </c>
      <c r="K54" s="168" t="s">
        <v>677</v>
      </c>
      <c r="L54" s="168"/>
      <c r="M54" s="168"/>
    </row>
    <row r="55" spans="1:13" x14ac:dyDescent="0.25">
      <c r="A55" s="168">
        <v>54</v>
      </c>
      <c r="B55" s="168" t="s">
        <v>291</v>
      </c>
      <c r="C55" s="168" t="s">
        <v>292</v>
      </c>
      <c r="D55" s="168" t="s">
        <v>0</v>
      </c>
      <c r="E55" s="168" t="s">
        <v>1</v>
      </c>
      <c r="F55" s="168" t="s">
        <v>293</v>
      </c>
      <c r="G55" s="168" t="s">
        <v>1019</v>
      </c>
      <c r="H55" s="168" t="s">
        <v>294</v>
      </c>
      <c r="I55" s="168" t="s">
        <v>295</v>
      </c>
      <c r="J55" s="168" t="s">
        <v>289</v>
      </c>
      <c r="K55" s="168" t="s">
        <v>679</v>
      </c>
      <c r="L55" s="168"/>
      <c r="M55" s="168"/>
    </row>
    <row r="56" spans="1:13" x14ac:dyDescent="0.25">
      <c r="A56" s="168">
        <v>55</v>
      </c>
      <c r="B56" s="168" t="s">
        <v>311</v>
      </c>
      <c r="C56" s="168" t="s">
        <v>312</v>
      </c>
      <c r="D56" s="168" t="s">
        <v>313</v>
      </c>
      <c r="E56" s="168" t="s">
        <v>43</v>
      </c>
      <c r="F56" s="168" t="s">
        <v>314</v>
      </c>
      <c r="G56" s="168" t="s">
        <v>1019</v>
      </c>
      <c r="H56" s="168" t="s">
        <v>294</v>
      </c>
      <c r="I56" s="168" t="s">
        <v>315</v>
      </c>
      <c r="J56" s="168" t="s">
        <v>289</v>
      </c>
      <c r="K56" s="168" t="s">
        <v>683</v>
      </c>
      <c r="L56" s="168"/>
      <c r="M56" s="168"/>
    </row>
    <row r="57" spans="1:13" x14ac:dyDescent="0.25">
      <c r="A57" s="168">
        <v>56</v>
      </c>
      <c r="B57" s="168" t="s">
        <v>317</v>
      </c>
      <c r="C57" s="168" t="s">
        <v>279</v>
      </c>
      <c r="D57" s="168" t="s">
        <v>318</v>
      </c>
      <c r="E57" s="168" t="s">
        <v>28</v>
      </c>
      <c r="F57" s="168" t="s">
        <v>319</v>
      </c>
      <c r="G57" s="168" t="s">
        <v>1019</v>
      </c>
      <c r="H57" s="168" t="s">
        <v>287</v>
      </c>
      <c r="I57" s="168" t="s">
        <v>320</v>
      </c>
      <c r="J57" s="168" t="s">
        <v>289</v>
      </c>
      <c r="K57" s="168" t="s">
        <v>758</v>
      </c>
      <c r="L57" s="168"/>
      <c r="M57" s="168"/>
    </row>
    <row r="58" spans="1:13" x14ac:dyDescent="0.25">
      <c r="A58" s="168">
        <v>57</v>
      </c>
      <c r="B58" s="168" t="s">
        <v>333</v>
      </c>
      <c r="C58" s="168" t="s">
        <v>334</v>
      </c>
      <c r="D58" s="168" t="s">
        <v>335</v>
      </c>
      <c r="E58" s="168" t="s">
        <v>48</v>
      </c>
      <c r="F58" s="168" t="s">
        <v>336</v>
      </c>
      <c r="G58" s="168" t="s">
        <v>666</v>
      </c>
      <c r="H58" s="168" t="s">
        <v>287</v>
      </c>
      <c r="I58" s="168" t="s">
        <v>337</v>
      </c>
      <c r="J58" s="168" t="s">
        <v>289</v>
      </c>
      <c r="K58" s="168" t="s">
        <v>686</v>
      </c>
      <c r="L58" s="168"/>
      <c r="M58" s="168"/>
    </row>
    <row r="59" spans="1:13" x14ac:dyDescent="0.25">
      <c r="A59" s="168">
        <v>58</v>
      </c>
      <c r="B59" s="168" t="s">
        <v>355</v>
      </c>
      <c r="C59" s="168" t="s">
        <v>356</v>
      </c>
      <c r="D59" s="168" t="s">
        <v>0</v>
      </c>
      <c r="E59" s="168" t="s">
        <v>1</v>
      </c>
      <c r="F59" s="168" t="s">
        <v>357</v>
      </c>
      <c r="G59" s="168" t="s">
        <v>1019</v>
      </c>
      <c r="H59" s="168" t="s">
        <v>294</v>
      </c>
      <c r="I59" s="168" t="s">
        <v>358</v>
      </c>
      <c r="J59" s="168" t="s">
        <v>289</v>
      </c>
      <c r="K59" s="168" t="s">
        <v>690</v>
      </c>
      <c r="L59" s="168"/>
      <c r="M59" s="168"/>
    </row>
    <row r="60" spans="1:13" x14ac:dyDescent="0.25">
      <c r="A60" s="168">
        <v>59</v>
      </c>
      <c r="B60" s="168" t="s">
        <v>238</v>
      </c>
      <c r="C60" s="168" t="s">
        <v>239</v>
      </c>
      <c r="D60" s="168" t="s">
        <v>0</v>
      </c>
      <c r="E60" s="168" t="s">
        <v>1</v>
      </c>
      <c r="F60" s="168" t="s">
        <v>240</v>
      </c>
      <c r="G60" s="168" t="s">
        <v>1019</v>
      </c>
      <c r="H60" s="168" t="s">
        <v>3</v>
      </c>
      <c r="I60" s="168" t="s">
        <v>241</v>
      </c>
      <c r="J60" s="168" t="s">
        <v>53</v>
      </c>
      <c r="K60" s="168" t="s">
        <v>691</v>
      </c>
      <c r="L60" s="168"/>
      <c r="M60" s="168"/>
    </row>
    <row r="61" spans="1:13" x14ac:dyDescent="0.25">
      <c r="A61" s="168">
        <v>60</v>
      </c>
      <c r="B61" s="168" t="s">
        <v>137</v>
      </c>
      <c r="C61" s="168" t="s">
        <v>138</v>
      </c>
      <c r="D61" s="168" t="s">
        <v>0</v>
      </c>
      <c r="E61" s="168" t="s">
        <v>1</v>
      </c>
      <c r="F61" s="168" t="s">
        <v>139</v>
      </c>
      <c r="G61" s="168" t="s">
        <v>1019</v>
      </c>
      <c r="H61" s="168" t="s">
        <v>3</v>
      </c>
      <c r="I61" s="168" t="s">
        <v>140</v>
      </c>
      <c r="J61" s="168" t="s">
        <v>53</v>
      </c>
      <c r="K61" s="168" t="s">
        <v>699</v>
      </c>
      <c r="L61" s="168"/>
      <c r="M61" s="168"/>
    </row>
    <row r="62" spans="1:13" x14ac:dyDescent="0.25">
      <c r="A62" s="168">
        <v>61</v>
      </c>
      <c r="B62" s="168" t="s">
        <v>262</v>
      </c>
      <c r="C62" s="168" t="s">
        <v>399</v>
      </c>
      <c r="D62" s="168" t="s">
        <v>0</v>
      </c>
      <c r="E62" s="168" t="s">
        <v>1</v>
      </c>
      <c r="F62" s="168" t="s">
        <v>400</v>
      </c>
      <c r="G62" s="168" t="s">
        <v>1019</v>
      </c>
      <c r="H62" s="168" t="s">
        <v>294</v>
      </c>
      <c r="I62" s="168" t="s">
        <v>401</v>
      </c>
      <c r="J62" s="168" t="s">
        <v>289</v>
      </c>
      <c r="K62" s="168" t="s">
        <v>700</v>
      </c>
      <c r="L62" s="168"/>
      <c r="M62" s="168"/>
    </row>
    <row r="63" spans="1:13" x14ac:dyDescent="0.25">
      <c r="A63" s="168">
        <v>62</v>
      </c>
      <c r="B63" s="168" t="s">
        <v>403</v>
      </c>
      <c r="C63" s="168" t="s">
        <v>60</v>
      </c>
      <c r="D63" s="168" t="s">
        <v>27</v>
      </c>
      <c r="E63" s="168" t="s">
        <v>28</v>
      </c>
      <c r="F63" s="168" t="s">
        <v>404</v>
      </c>
      <c r="G63" s="168" t="s">
        <v>1019</v>
      </c>
      <c r="H63" s="168" t="s">
        <v>287</v>
      </c>
      <c r="I63" s="168" t="s">
        <v>405</v>
      </c>
      <c r="J63" s="168" t="s">
        <v>289</v>
      </c>
      <c r="K63" s="168" t="s">
        <v>701</v>
      </c>
      <c r="L63" s="168"/>
      <c r="M63" s="168"/>
    </row>
    <row r="64" spans="1:13" x14ac:dyDescent="0.25">
      <c r="A64" s="168">
        <v>63</v>
      </c>
      <c r="B64" s="168" t="s">
        <v>431</v>
      </c>
      <c r="C64" s="168" t="s">
        <v>172</v>
      </c>
      <c r="D64" s="168" t="s">
        <v>432</v>
      </c>
      <c r="E64" s="168" t="s">
        <v>28</v>
      </c>
      <c r="F64" s="168" t="s">
        <v>433</v>
      </c>
      <c r="G64" s="168" t="s">
        <v>1019</v>
      </c>
      <c r="H64" s="168" t="s">
        <v>294</v>
      </c>
      <c r="I64" s="168" t="s">
        <v>434</v>
      </c>
      <c r="J64" s="168" t="s">
        <v>289</v>
      </c>
      <c r="K64" s="168" t="s">
        <v>704</v>
      </c>
      <c r="L64" s="168"/>
      <c r="M64" s="168"/>
    </row>
    <row r="65" spans="1:13" x14ac:dyDescent="0.25">
      <c r="A65" s="168">
        <v>64</v>
      </c>
      <c r="B65" s="168" t="s">
        <v>165</v>
      </c>
      <c r="C65" s="168" t="s">
        <v>166</v>
      </c>
      <c r="D65" s="168" t="s">
        <v>27</v>
      </c>
      <c r="E65" s="168" t="s">
        <v>28</v>
      </c>
      <c r="F65" s="168" t="s">
        <v>167</v>
      </c>
      <c r="G65" s="168" t="s">
        <v>1019</v>
      </c>
      <c r="H65" s="168" t="s">
        <v>30</v>
      </c>
      <c r="I65" s="168" t="s">
        <v>168</v>
      </c>
      <c r="J65" s="168" t="s">
        <v>32</v>
      </c>
      <c r="K65" s="168" t="s">
        <v>712</v>
      </c>
      <c r="L65" s="168"/>
      <c r="M65" s="168"/>
    </row>
    <row r="66" spans="1:13" x14ac:dyDescent="0.25">
      <c r="A66" s="168">
        <v>65</v>
      </c>
      <c r="B66" s="168" t="s">
        <v>25</v>
      </c>
      <c r="C66" s="168" t="s">
        <v>26</v>
      </c>
      <c r="D66" s="168" t="s">
        <v>27</v>
      </c>
      <c r="E66" s="168" t="s">
        <v>28</v>
      </c>
      <c r="F66" s="168" t="s">
        <v>29</v>
      </c>
      <c r="G66" s="168" t="s">
        <v>1019</v>
      </c>
      <c r="H66" s="168" t="s">
        <v>30</v>
      </c>
      <c r="I66" s="168" t="s">
        <v>31</v>
      </c>
      <c r="J66" s="168" t="s">
        <v>32</v>
      </c>
      <c r="K66" s="168" t="s">
        <v>714</v>
      </c>
      <c r="L66" s="168"/>
      <c r="M66" s="168"/>
    </row>
    <row r="67" spans="1:13" x14ac:dyDescent="0.25">
      <c r="A67" s="168">
        <v>66</v>
      </c>
      <c r="B67" s="168" t="s">
        <v>467</v>
      </c>
      <c r="C67" s="168" t="s">
        <v>468</v>
      </c>
      <c r="D67" s="168" t="s">
        <v>0</v>
      </c>
      <c r="E67" s="168" t="s">
        <v>1</v>
      </c>
      <c r="F67" s="168" t="s">
        <v>469</v>
      </c>
      <c r="G67" s="168" t="s">
        <v>1257</v>
      </c>
      <c r="H67" s="168" t="s">
        <v>5</v>
      </c>
      <c r="I67" s="168" t="s">
        <v>470</v>
      </c>
      <c r="J67" s="168" t="s">
        <v>6</v>
      </c>
      <c r="K67" s="168" t="s">
        <v>720</v>
      </c>
      <c r="L67" s="168"/>
      <c r="M67" s="168"/>
    </row>
    <row r="68" spans="1:13" x14ac:dyDescent="0.25">
      <c r="A68" s="168">
        <v>67</v>
      </c>
      <c r="B68" s="168" t="s">
        <v>110</v>
      </c>
      <c r="C68" s="168" t="s">
        <v>111</v>
      </c>
      <c r="D68" s="168" t="s">
        <v>112</v>
      </c>
      <c r="E68" s="168" t="s">
        <v>43</v>
      </c>
      <c r="F68" s="168" t="s">
        <v>113</v>
      </c>
      <c r="G68" s="168" t="s">
        <v>1019</v>
      </c>
      <c r="H68" s="168" t="s">
        <v>3</v>
      </c>
      <c r="I68" s="168" t="s">
        <v>114</v>
      </c>
      <c r="J68" s="168" t="s">
        <v>53</v>
      </c>
      <c r="K68" s="168" t="s">
        <v>727</v>
      </c>
      <c r="L68" s="168"/>
      <c r="M68" s="168"/>
    </row>
    <row r="69" spans="1:13" x14ac:dyDescent="0.25">
      <c r="A69" s="168">
        <v>68</v>
      </c>
      <c r="B69" s="168" t="s">
        <v>120</v>
      </c>
      <c r="C69" s="168" t="s">
        <v>121</v>
      </c>
      <c r="D69" s="168" t="s">
        <v>122</v>
      </c>
      <c r="E69" s="168" t="s">
        <v>43</v>
      </c>
      <c r="F69" s="168" t="s">
        <v>123</v>
      </c>
      <c r="G69" s="168" t="s">
        <v>1019</v>
      </c>
      <c r="H69" s="168" t="s">
        <v>3</v>
      </c>
      <c r="I69" s="168" t="s">
        <v>124</v>
      </c>
      <c r="J69" s="168" t="s">
        <v>125</v>
      </c>
      <c r="K69" s="168" t="s">
        <v>728</v>
      </c>
      <c r="L69" s="168"/>
      <c r="M69" s="168"/>
    </row>
    <row r="70" spans="1:13" x14ac:dyDescent="0.25">
      <c r="A70" s="168">
        <v>69</v>
      </c>
      <c r="B70" s="168" t="s">
        <v>925</v>
      </c>
      <c r="C70" s="168" t="s">
        <v>926</v>
      </c>
      <c r="D70" s="168" t="s">
        <v>821</v>
      </c>
      <c r="E70" s="168" t="s">
        <v>822</v>
      </c>
      <c r="F70" s="168" t="s">
        <v>927</v>
      </c>
      <c r="G70" s="168" t="s">
        <v>1469</v>
      </c>
      <c r="H70" s="168" t="s">
        <v>8</v>
      </c>
      <c r="I70" s="168" t="s">
        <v>928</v>
      </c>
      <c r="J70" s="168" t="s">
        <v>9</v>
      </c>
      <c r="K70" s="168" t="s">
        <v>929</v>
      </c>
      <c r="L70" s="168"/>
      <c r="M70" s="168"/>
    </row>
    <row r="71" spans="1:13" x14ac:dyDescent="0.25">
      <c r="A71" s="168">
        <v>70</v>
      </c>
      <c r="B71" s="168" t="s">
        <v>811</v>
      </c>
      <c r="C71" s="168" t="s">
        <v>812</v>
      </c>
      <c r="D71" s="168" t="s">
        <v>813</v>
      </c>
      <c r="E71" s="168" t="s">
        <v>814</v>
      </c>
      <c r="F71" s="168" t="s">
        <v>815</v>
      </c>
      <c r="G71" s="168" t="s">
        <v>1469</v>
      </c>
      <c r="H71" s="168" t="s">
        <v>8</v>
      </c>
      <c r="I71" s="168" t="s">
        <v>817</v>
      </c>
      <c r="J71" s="168" t="s">
        <v>9</v>
      </c>
      <c r="K71" s="168" t="s">
        <v>818</v>
      </c>
      <c r="L71" s="168"/>
      <c r="M71" s="168"/>
    </row>
    <row r="72" spans="1:13" x14ac:dyDescent="0.25">
      <c r="A72" s="168">
        <v>71</v>
      </c>
      <c r="B72" s="168" t="s">
        <v>869</v>
      </c>
      <c r="C72" s="168" t="s">
        <v>870</v>
      </c>
      <c r="D72" s="168" t="s">
        <v>871</v>
      </c>
      <c r="E72" s="168" t="s">
        <v>198</v>
      </c>
      <c r="F72" s="168" t="s">
        <v>872</v>
      </c>
      <c r="G72" s="168" t="s">
        <v>1469</v>
      </c>
      <c r="H72" s="168" t="s">
        <v>8</v>
      </c>
      <c r="I72" s="168" t="s">
        <v>873</v>
      </c>
      <c r="J72" s="168" t="s">
        <v>9</v>
      </c>
      <c r="K72" s="168" t="s">
        <v>874</v>
      </c>
      <c r="L72" s="168"/>
      <c r="M72" s="168"/>
    </row>
    <row r="73" spans="1:13" x14ac:dyDescent="0.25">
      <c r="A73" s="168">
        <v>72</v>
      </c>
      <c r="B73" s="168" t="s">
        <v>819</v>
      </c>
      <c r="C73" s="168" t="s">
        <v>820</v>
      </c>
      <c r="D73" s="168" t="s">
        <v>821</v>
      </c>
      <c r="E73" s="168" t="s">
        <v>822</v>
      </c>
      <c r="F73" s="168" t="s">
        <v>823</v>
      </c>
      <c r="G73" s="168" t="s">
        <v>1469</v>
      </c>
      <c r="H73" s="168" t="s">
        <v>8</v>
      </c>
      <c r="I73" s="168" t="s">
        <v>824</v>
      </c>
      <c r="J73" s="168" t="s">
        <v>9</v>
      </c>
      <c r="K73" s="168" t="s">
        <v>825</v>
      </c>
      <c r="L73" s="168"/>
      <c r="M73" s="168"/>
    </row>
    <row r="74" spans="1:13" x14ac:dyDescent="0.25">
      <c r="A74" s="168">
        <v>73</v>
      </c>
      <c r="B74" s="168" t="s">
        <v>875</v>
      </c>
      <c r="C74" s="168" t="s">
        <v>876</v>
      </c>
      <c r="D74" s="168" t="s">
        <v>877</v>
      </c>
      <c r="E74" s="168" t="s">
        <v>878</v>
      </c>
      <c r="F74" s="168" t="s">
        <v>879</v>
      </c>
      <c r="G74" s="168" t="s">
        <v>1469</v>
      </c>
      <c r="H74" s="168" t="s">
        <v>8</v>
      </c>
      <c r="I74" s="168" t="s">
        <v>880</v>
      </c>
      <c r="J74" s="168" t="s">
        <v>9</v>
      </c>
      <c r="K74" s="168" t="s">
        <v>881</v>
      </c>
      <c r="L74" s="168"/>
      <c r="M74" s="168"/>
    </row>
    <row r="75" spans="1:13" x14ac:dyDescent="0.25">
      <c r="A75" s="168">
        <v>74</v>
      </c>
      <c r="B75" s="168" t="s">
        <v>797</v>
      </c>
      <c r="C75" s="168" t="s">
        <v>798</v>
      </c>
      <c r="D75" s="168" t="s">
        <v>799</v>
      </c>
      <c r="E75" s="168" t="s">
        <v>1</v>
      </c>
      <c r="F75" s="168" t="s">
        <v>800</v>
      </c>
      <c r="G75" s="168" t="s">
        <v>1469</v>
      </c>
      <c r="H75" s="168" t="s">
        <v>8</v>
      </c>
      <c r="I75" s="168" t="s">
        <v>801</v>
      </c>
      <c r="J75" s="168" t="s">
        <v>9</v>
      </c>
      <c r="K75" s="168" t="s">
        <v>802</v>
      </c>
      <c r="L75" s="168"/>
      <c r="M75" s="168"/>
    </row>
    <row r="76" spans="1:13" x14ac:dyDescent="0.25">
      <c r="A76" s="168">
        <v>75</v>
      </c>
      <c r="B76" s="168" t="s">
        <v>101</v>
      </c>
      <c r="C76" s="168" t="s">
        <v>102</v>
      </c>
      <c r="D76" s="168" t="s">
        <v>103</v>
      </c>
      <c r="E76" s="168" t="s">
        <v>43</v>
      </c>
      <c r="F76" s="168" t="s">
        <v>169</v>
      </c>
      <c r="G76" s="168" t="s">
        <v>1469</v>
      </c>
      <c r="H76" s="168" t="s">
        <v>8</v>
      </c>
      <c r="I76" s="168" t="s">
        <v>170</v>
      </c>
      <c r="J76" s="168" t="s">
        <v>9</v>
      </c>
      <c r="K76" s="168" t="s">
        <v>735</v>
      </c>
      <c r="L76" s="168"/>
      <c r="M76" s="168"/>
    </row>
    <row r="77" spans="1:13" x14ac:dyDescent="0.25">
      <c r="A77" s="168">
        <v>76</v>
      </c>
      <c r="B77" s="168" t="s">
        <v>930</v>
      </c>
      <c r="C77" s="168" t="s">
        <v>931</v>
      </c>
      <c r="D77" s="168" t="s">
        <v>932</v>
      </c>
      <c r="E77" s="168" t="s">
        <v>933</v>
      </c>
      <c r="F77" s="168" t="s">
        <v>934</v>
      </c>
      <c r="G77" s="168" t="s">
        <v>960</v>
      </c>
      <c r="H77" s="168" t="s">
        <v>8</v>
      </c>
      <c r="I77" s="168" t="s">
        <v>935</v>
      </c>
      <c r="J77" s="168" t="s">
        <v>9</v>
      </c>
      <c r="K77" s="168" t="s">
        <v>936</v>
      </c>
      <c r="L77" s="168"/>
      <c r="M77" s="168"/>
    </row>
    <row r="78" spans="1:13" x14ac:dyDescent="0.25">
      <c r="A78" s="168">
        <v>77</v>
      </c>
      <c r="B78" s="168" t="s">
        <v>179</v>
      </c>
      <c r="C78" s="168" t="s">
        <v>180</v>
      </c>
      <c r="D78" s="168" t="s">
        <v>181</v>
      </c>
      <c r="E78" s="168" t="s">
        <v>43</v>
      </c>
      <c r="F78" s="168" t="s">
        <v>182</v>
      </c>
      <c r="G78" s="168" t="s">
        <v>1469</v>
      </c>
      <c r="H78" s="168" t="s">
        <v>8</v>
      </c>
      <c r="I78" s="168" t="s">
        <v>183</v>
      </c>
      <c r="J78" s="168" t="s">
        <v>9</v>
      </c>
      <c r="K78" s="168" t="s">
        <v>738</v>
      </c>
      <c r="L78" s="168"/>
      <c r="M78" s="168"/>
    </row>
    <row r="79" spans="1:13" x14ac:dyDescent="0.25">
      <c r="A79" s="168">
        <v>78</v>
      </c>
      <c r="B79" s="168" t="s">
        <v>467</v>
      </c>
      <c r="C79" s="168" t="s">
        <v>468</v>
      </c>
      <c r="D79" s="168" t="s">
        <v>0</v>
      </c>
      <c r="E79" s="168" t="s">
        <v>1</v>
      </c>
      <c r="F79" s="168" t="s">
        <v>477</v>
      </c>
      <c r="G79" s="168" t="s">
        <v>1019</v>
      </c>
      <c r="H79" s="168" t="s">
        <v>30</v>
      </c>
      <c r="I79" s="168" t="s">
        <v>478</v>
      </c>
      <c r="J79" s="168" t="s">
        <v>32</v>
      </c>
      <c r="K79" s="168" t="s">
        <v>740</v>
      </c>
      <c r="L79" s="168"/>
      <c r="M79" s="168"/>
    </row>
    <row r="80" spans="1:13" x14ac:dyDescent="0.25">
      <c r="A80" s="168">
        <v>79</v>
      </c>
      <c r="B80" s="168" t="s">
        <v>54</v>
      </c>
      <c r="C80" s="168" t="s">
        <v>55</v>
      </c>
      <c r="D80" s="168" t="s">
        <v>0</v>
      </c>
      <c r="E80" s="168" t="s">
        <v>1</v>
      </c>
      <c r="F80" s="168" t="s">
        <v>480</v>
      </c>
      <c r="G80" s="168" t="s">
        <v>1050</v>
      </c>
      <c r="H80" s="168" t="s">
        <v>473</v>
      </c>
      <c r="I80" s="168" t="s">
        <v>481</v>
      </c>
      <c r="J80" s="168" t="s">
        <v>475</v>
      </c>
      <c r="K80" s="168" t="s">
        <v>744</v>
      </c>
      <c r="L80" s="168"/>
      <c r="M80" s="168"/>
    </row>
    <row r="81" spans="1:13" x14ac:dyDescent="0.25">
      <c r="A81" s="168">
        <v>80</v>
      </c>
      <c r="B81" s="168" t="s">
        <v>206</v>
      </c>
      <c r="C81" s="168" t="s">
        <v>207</v>
      </c>
      <c r="D81" s="168" t="s">
        <v>173</v>
      </c>
      <c r="E81" s="168" t="s">
        <v>43</v>
      </c>
      <c r="F81" s="168" t="s">
        <v>208</v>
      </c>
      <c r="G81" s="168" t="s">
        <v>1019</v>
      </c>
      <c r="H81" s="168" t="s">
        <v>3</v>
      </c>
      <c r="I81" s="168" t="s">
        <v>209</v>
      </c>
      <c r="J81" s="168" t="s">
        <v>53</v>
      </c>
      <c r="K81" s="168" t="s">
        <v>745</v>
      </c>
      <c r="L81" s="168"/>
      <c r="M81" s="168"/>
    </row>
    <row r="82" spans="1:13" x14ac:dyDescent="0.25">
      <c r="A82" s="168">
        <v>81</v>
      </c>
      <c r="B82" s="168" t="s">
        <v>224</v>
      </c>
      <c r="C82" s="168" t="s">
        <v>225</v>
      </c>
      <c r="D82" s="168" t="s">
        <v>0</v>
      </c>
      <c r="E82" s="168" t="s">
        <v>1</v>
      </c>
      <c r="F82" s="168" t="s">
        <v>226</v>
      </c>
      <c r="G82" s="168" t="s">
        <v>1019</v>
      </c>
      <c r="H82" s="168" t="s">
        <v>3</v>
      </c>
      <c r="I82" s="168" t="s">
        <v>227</v>
      </c>
      <c r="J82" s="168" t="s">
        <v>53</v>
      </c>
      <c r="K82" s="168" t="s">
        <v>748</v>
      </c>
      <c r="L82" s="168"/>
      <c r="M82" s="168"/>
    </row>
    <row r="83" spans="1:13" x14ac:dyDescent="0.25">
      <c r="A83" s="168">
        <v>82</v>
      </c>
      <c r="B83" s="168" t="s">
        <v>54</v>
      </c>
      <c r="C83" s="168" t="s">
        <v>55</v>
      </c>
      <c r="D83" s="168" t="s">
        <v>0</v>
      </c>
      <c r="E83" s="168" t="s">
        <v>1</v>
      </c>
      <c r="F83" s="168" t="s">
        <v>229</v>
      </c>
      <c r="G83" s="168" t="s">
        <v>1019</v>
      </c>
      <c r="H83" s="168" t="s">
        <v>3</v>
      </c>
      <c r="I83" s="168" t="s">
        <v>230</v>
      </c>
      <c r="J83" s="168" t="s">
        <v>53</v>
      </c>
      <c r="K83" s="168" t="s">
        <v>749</v>
      </c>
      <c r="L83" s="168"/>
      <c r="M83" s="168"/>
    </row>
    <row r="84" spans="1:13" x14ac:dyDescent="0.25">
      <c r="A84" s="168">
        <v>83</v>
      </c>
      <c r="B84" s="168" t="s">
        <v>278</v>
      </c>
      <c r="C84" s="168" t="s">
        <v>279</v>
      </c>
      <c r="D84" s="168" t="s">
        <v>66</v>
      </c>
      <c r="E84" s="168" t="s">
        <v>1</v>
      </c>
      <c r="F84" s="168" t="s">
        <v>280</v>
      </c>
      <c r="G84" s="168" t="s">
        <v>1019</v>
      </c>
      <c r="H84" s="168" t="s">
        <v>3</v>
      </c>
      <c r="I84" s="168" t="s">
        <v>281</v>
      </c>
      <c r="J84" s="168" t="s">
        <v>53</v>
      </c>
      <c r="K84" s="168" t="s">
        <v>756</v>
      </c>
      <c r="L84" s="168"/>
      <c r="M84" s="16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sqref="A1:K1"/>
    </sheetView>
  </sheetViews>
  <sheetFormatPr defaultRowHeight="15" x14ac:dyDescent="0.25"/>
  <cols>
    <col min="2" max="2" width="14.28515625" bestFit="1" customWidth="1"/>
    <col min="3" max="3" width="11.5703125" bestFit="1" customWidth="1"/>
    <col min="4" max="4" width="13.85546875" bestFit="1" customWidth="1"/>
    <col min="5" max="5" width="6.28515625" bestFit="1" customWidth="1"/>
    <col min="6" max="6" width="15.140625" bestFit="1" customWidth="1"/>
    <col min="7" max="7" width="13.28515625" bestFit="1" customWidth="1"/>
    <col min="8" max="8" width="15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67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54</v>
      </c>
      <c r="B2" s="167" t="s">
        <v>333</v>
      </c>
      <c r="C2" s="167" t="s">
        <v>334</v>
      </c>
      <c r="D2" s="167" t="s">
        <v>335</v>
      </c>
      <c r="E2" s="167" t="s">
        <v>48</v>
      </c>
      <c r="F2" s="167" t="s">
        <v>336</v>
      </c>
      <c r="G2" s="167" t="s">
        <v>666</v>
      </c>
      <c r="H2" s="167" t="s">
        <v>287</v>
      </c>
      <c r="I2" s="167" t="s">
        <v>337</v>
      </c>
      <c r="J2" s="167" t="s">
        <v>289</v>
      </c>
      <c r="K2" s="167" t="s">
        <v>686</v>
      </c>
      <c r="L2" s="167"/>
      <c r="M2" s="167"/>
    </row>
    <row r="3" spans="1:13" x14ac:dyDescent="0.25">
      <c r="A3">
        <v>8</v>
      </c>
      <c r="B3" s="167" t="s">
        <v>268</v>
      </c>
      <c r="C3" s="167" t="s">
        <v>269</v>
      </c>
      <c r="D3" s="167" t="s">
        <v>66</v>
      </c>
      <c r="E3" s="167" t="s">
        <v>1</v>
      </c>
      <c r="F3" s="167" t="s">
        <v>270</v>
      </c>
      <c r="G3" s="167" t="s">
        <v>1019</v>
      </c>
      <c r="H3" s="167" t="s">
        <v>3</v>
      </c>
      <c r="I3" s="167" t="s">
        <v>271</v>
      </c>
      <c r="J3" s="167" t="s">
        <v>53</v>
      </c>
      <c r="K3" s="167" t="s">
        <v>1466</v>
      </c>
      <c r="L3" s="167"/>
      <c r="M3" s="167"/>
    </row>
    <row r="4" spans="1:13" x14ac:dyDescent="0.25">
      <c r="A4" s="167">
        <v>11</v>
      </c>
      <c r="B4" s="167" t="s">
        <v>366</v>
      </c>
      <c r="C4" s="167" t="s">
        <v>367</v>
      </c>
      <c r="D4" s="167" t="s">
        <v>368</v>
      </c>
      <c r="E4" s="167" t="s">
        <v>43</v>
      </c>
      <c r="F4" s="167" t="s">
        <v>369</v>
      </c>
      <c r="G4" s="167" t="s">
        <v>1019</v>
      </c>
      <c r="H4" s="167" t="s">
        <v>294</v>
      </c>
      <c r="I4" s="167" t="s">
        <v>370</v>
      </c>
      <c r="J4" s="167" t="s">
        <v>289</v>
      </c>
      <c r="K4" s="167" t="s">
        <v>1240</v>
      </c>
      <c r="L4" s="167"/>
      <c r="M4" s="167"/>
    </row>
    <row r="5" spans="1:13" x14ac:dyDescent="0.25">
      <c r="A5" s="167">
        <v>15</v>
      </c>
      <c r="B5" s="167" t="s">
        <v>117</v>
      </c>
      <c r="C5" s="167" t="s">
        <v>1210</v>
      </c>
      <c r="D5" s="167" t="s">
        <v>648</v>
      </c>
      <c r="E5" s="167" t="s">
        <v>1</v>
      </c>
      <c r="F5" s="167" t="s">
        <v>1211</v>
      </c>
      <c r="G5" s="167" t="s">
        <v>1019</v>
      </c>
      <c r="H5" s="167" t="s">
        <v>3</v>
      </c>
      <c r="I5" s="167" t="s">
        <v>1212</v>
      </c>
      <c r="J5" s="167" t="s">
        <v>53</v>
      </c>
      <c r="K5" s="167" t="s">
        <v>1213</v>
      </c>
      <c r="L5" s="167"/>
      <c r="M5" s="167"/>
    </row>
    <row r="6" spans="1:13" x14ac:dyDescent="0.25">
      <c r="A6" s="167">
        <v>16</v>
      </c>
      <c r="B6" s="167" t="s">
        <v>116</v>
      </c>
      <c r="C6" s="167" t="s">
        <v>117</v>
      </c>
      <c r="D6" s="167" t="s">
        <v>648</v>
      </c>
      <c r="E6" s="167" t="s">
        <v>1</v>
      </c>
      <c r="F6" s="167" t="s">
        <v>118</v>
      </c>
      <c r="G6" s="167" t="s">
        <v>1019</v>
      </c>
      <c r="H6" s="167" t="s">
        <v>3</v>
      </c>
      <c r="I6" s="167" t="s">
        <v>119</v>
      </c>
      <c r="J6" s="167" t="s">
        <v>53</v>
      </c>
      <c r="K6" s="167" t="s">
        <v>1167</v>
      </c>
      <c r="L6" s="167"/>
      <c r="M6" s="167"/>
    </row>
    <row r="7" spans="1:13" x14ac:dyDescent="0.25">
      <c r="A7" s="167">
        <v>26</v>
      </c>
      <c r="B7" s="167" t="s">
        <v>50</v>
      </c>
      <c r="C7" s="167" t="s">
        <v>51</v>
      </c>
      <c r="D7" s="167" t="s">
        <v>52</v>
      </c>
      <c r="E7" s="167" t="s">
        <v>43</v>
      </c>
      <c r="F7" s="167" t="s">
        <v>246</v>
      </c>
      <c r="G7" s="167" t="s">
        <v>1019</v>
      </c>
      <c r="H7" s="167" t="s">
        <v>3</v>
      </c>
      <c r="I7" s="167" t="s">
        <v>247</v>
      </c>
      <c r="J7" s="167" t="s">
        <v>125</v>
      </c>
      <c r="K7" s="167" t="s">
        <v>1127</v>
      </c>
      <c r="L7" s="167"/>
      <c r="M7" s="167"/>
    </row>
    <row r="8" spans="1:13" x14ac:dyDescent="0.25">
      <c r="A8" s="167">
        <v>28</v>
      </c>
      <c r="B8" s="167" t="s">
        <v>190</v>
      </c>
      <c r="C8" s="167" t="s">
        <v>191</v>
      </c>
      <c r="D8" s="167" t="s">
        <v>192</v>
      </c>
      <c r="E8" s="167" t="s">
        <v>28</v>
      </c>
      <c r="F8" s="167" t="s">
        <v>193</v>
      </c>
      <c r="G8" s="167" t="s">
        <v>1019</v>
      </c>
      <c r="H8" s="167" t="s">
        <v>30</v>
      </c>
      <c r="I8" s="167" t="s">
        <v>194</v>
      </c>
      <c r="J8" s="167" t="s">
        <v>32</v>
      </c>
      <c r="K8" s="167" t="s">
        <v>1081</v>
      </c>
      <c r="L8" s="167"/>
      <c r="M8" s="167"/>
    </row>
    <row r="9" spans="1:13" x14ac:dyDescent="0.25">
      <c r="A9" s="167">
        <v>29</v>
      </c>
      <c r="B9" s="167" t="s">
        <v>262</v>
      </c>
      <c r="C9" s="167" t="s">
        <v>263</v>
      </c>
      <c r="D9" s="167" t="s">
        <v>264</v>
      </c>
      <c r="E9" s="167" t="s">
        <v>1</v>
      </c>
      <c r="F9" s="167" t="s">
        <v>265</v>
      </c>
      <c r="G9" s="167" t="s">
        <v>1019</v>
      </c>
      <c r="H9" s="167" t="s">
        <v>3</v>
      </c>
      <c r="I9" s="167" t="s">
        <v>266</v>
      </c>
      <c r="J9" s="167" t="s">
        <v>53</v>
      </c>
      <c r="K9" s="167" t="s">
        <v>1057</v>
      </c>
      <c r="L9" s="167"/>
      <c r="M9" s="167"/>
    </row>
    <row r="10" spans="1:13" x14ac:dyDescent="0.25">
      <c r="A10" s="167">
        <v>30</v>
      </c>
      <c r="B10" s="167" t="s">
        <v>71</v>
      </c>
      <c r="C10" s="167" t="s">
        <v>72</v>
      </c>
      <c r="D10" s="167" t="s">
        <v>73</v>
      </c>
      <c r="E10" s="167" t="s">
        <v>28</v>
      </c>
      <c r="F10" s="167" t="s">
        <v>74</v>
      </c>
      <c r="G10" s="167" t="s">
        <v>1019</v>
      </c>
      <c r="H10" s="167" t="s">
        <v>30</v>
      </c>
      <c r="I10" s="167" t="s">
        <v>75</v>
      </c>
      <c r="J10" s="167" t="s">
        <v>32</v>
      </c>
      <c r="K10" s="167" t="s">
        <v>1058</v>
      </c>
      <c r="L10" s="167"/>
      <c r="M10" s="167"/>
    </row>
    <row r="11" spans="1:13" x14ac:dyDescent="0.25">
      <c r="A11" s="167">
        <v>31</v>
      </c>
      <c r="B11" s="167" t="s">
        <v>273</v>
      </c>
      <c r="C11" s="167" t="s">
        <v>274</v>
      </c>
      <c r="D11" s="167" t="s">
        <v>0</v>
      </c>
      <c r="E11" s="167" t="s">
        <v>1</v>
      </c>
      <c r="F11" s="167" t="s">
        <v>275</v>
      </c>
      <c r="G11" s="167" t="s">
        <v>1019</v>
      </c>
      <c r="H11" s="167" t="s">
        <v>3</v>
      </c>
      <c r="I11" s="167" t="s">
        <v>276</v>
      </c>
      <c r="J11" s="167" t="s">
        <v>53</v>
      </c>
      <c r="K11" s="167" t="s">
        <v>1069</v>
      </c>
      <c r="L11" s="167"/>
      <c r="M11" s="167"/>
    </row>
    <row r="12" spans="1:13" x14ac:dyDescent="0.25">
      <c r="A12" s="167">
        <v>33</v>
      </c>
      <c r="B12" s="167" t="s">
        <v>145</v>
      </c>
      <c r="C12" s="167" t="s">
        <v>97</v>
      </c>
      <c r="D12" s="167" t="s">
        <v>1046</v>
      </c>
      <c r="E12" s="167" t="s">
        <v>1</v>
      </c>
      <c r="F12" s="167" t="s">
        <v>147</v>
      </c>
      <c r="G12" s="167" t="s">
        <v>1019</v>
      </c>
      <c r="H12" s="167" t="s">
        <v>3</v>
      </c>
      <c r="I12" s="167" t="s">
        <v>148</v>
      </c>
      <c r="J12" s="167" t="s">
        <v>53</v>
      </c>
      <c r="K12" s="167" t="s">
        <v>1047</v>
      </c>
      <c r="L12" s="167"/>
      <c r="M12" s="167"/>
    </row>
    <row r="13" spans="1:13" x14ac:dyDescent="0.25">
      <c r="A13" s="167">
        <v>35</v>
      </c>
      <c r="B13" s="167" t="s">
        <v>982</v>
      </c>
      <c r="C13" s="167" t="s">
        <v>292</v>
      </c>
      <c r="D13" s="167" t="s">
        <v>462</v>
      </c>
      <c r="E13" s="167" t="s">
        <v>1</v>
      </c>
      <c r="F13" s="167" t="s">
        <v>422</v>
      </c>
      <c r="G13" s="167" t="s">
        <v>1019</v>
      </c>
      <c r="H13" s="167" t="s">
        <v>3</v>
      </c>
      <c r="I13" s="167" t="s">
        <v>423</v>
      </c>
      <c r="J13" s="167" t="s">
        <v>2</v>
      </c>
      <c r="K13" s="167" t="s">
        <v>983</v>
      </c>
      <c r="L13" s="167"/>
      <c r="M13" s="167"/>
    </row>
    <row r="14" spans="1:13" x14ac:dyDescent="0.25">
      <c r="A14" s="167">
        <v>36</v>
      </c>
      <c r="B14" s="167" t="s">
        <v>64</v>
      </c>
      <c r="C14" s="167" t="s">
        <v>65</v>
      </c>
      <c r="D14" s="167" t="s">
        <v>66</v>
      </c>
      <c r="E14" s="167" t="s">
        <v>1</v>
      </c>
      <c r="F14" s="167" t="s">
        <v>67</v>
      </c>
      <c r="G14" s="167" t="s">
        <v>1019</v>
      </c>
      <c r="H14" s="167" t="s">
        <v>30</v>
      </c>
      <c r="I14" s="167" t="s">
        <v>68</v>
      </c>
      <c r="J14" s="167" t="s">
        <v>32</v>
      </c>
      <c r="K14" s="167" t="s">
        <v>959</v>
      </c>
      <c r="L14" s="167"/>
      <c r="M14" s="167"/>
    </row>
    <row r="15" spans="1:13" x14ac:dyDescent="0.25">
      <c r="A15" s="167">
        <v>37</v>
      </c>
      <c r="B15" s="167" t="s">
        <v>242</v>
      </c>
      <c r="C15" s="167" t="s">
        <v>243</v>
      </c>
      <c r="D15" s="167" t="s">
        <v>957</v>
      </c>
      <c r="E15" s="167" t="s">
        <v>43</v>
      </c>
      <c r="F15" s="167" t="s">
        <v>244</v>
      </c>
      <c r="G15" s="167" t="s">
        <v>1019</v>
      </c>
      <c r="H15" s="167" t="s">
        <v>3</v>
      </c>
      <c r="I15" s="167" t="s">
        <v>245</v>
      </c>
      <c r="J15" s="167" t="s">
        <v>125</v>
      </c>
      <c r="K15" s="167" t="s">
        <v>958</v>
      </c>
      <c r="L15" s="167"/>
      <c r="M15" s="167"/>
    </row>
    <row r="16" spans="1:13" x14ac:dyDescent="0.25">
      <c r="A16" s="167">
        <v>38</v>
      </c>
      <c r="B16" s="167" t="s">
        <v>322</v>
      </c>
      <c r="C16" s="167" t="s">
        <v>323</v>
      </c>
      <c r="D16" s="167" t="s">
        <v>66</v>
      </c>
      <c r="E16" s="167" t="s">
        <v>1</v>
      </c>
      <c r="F16" s="167" t="s">
        <v>324</v>
      </c>
      <c r="G16" s="167" t="s">
        <v>1019</v>
      </c>
      <c r="H16" s="167" t="s">
        <v>287</v>
      </c>
      <c r="I16" s="167" t="s">
        <v>325</v>
      </c>
      <c r="J16" s="167" t="s">
        <v>289</v>
      </c>
      <c r="K16" s="167" t="s">
        <v>956</v>
      </c>
      <c r="L16" s="167"/>
      <c r="M16" s="167"/>
    </row>
    <row r="17" spans="1:13" x14ac:dyDescent="0.25">
      <c r="A17" s="167">
        <v>39</v>
      </c>
      <c r="B17" s="167" t="s">
        <v>49</v>
      </c>
      <c r="C17" s="167" t="s">
        <v>97</v>
      </c>
      <c r="D17" s="167" t="s">
        <v>66</v>
      </c>
      <c r="E17" s="167" t="s">
        <v>1</v>
      </c>
      <c r="F17" s="167" t="s">
        <v>391</v>
      </c>
      <c r="G17" s="167" t="s">
        <v>1019</v>
      </c>
      <c r="H17" s="167" t="s">
        <v>294</v>
      </c>
      <c r="I17" s="167" t="s">
        <v>392</v>
      </c>
      <c r="J17" s="167" t="s">
        <v>289</v>
      </c>
      <c r="K17" s="167" t="s">
        <v>921</v>
      </c>
      <c r="L17" s="167"/>
      <c r="M17" s="167"/>
    </row>
    <row r="18" spans="1:13" x14ac:dyDescent="0.25">
      <c r="A18" s="167">
        <v>40</v>
      </c>
      <c r="B18" s="167" t="s">
        <v>361</v>
      </c>
      <c r="C18" s="167" t="s">
        <v>362</v>
      </c>
      <c r="D18" s="167" t="s">
        <v>0</v>
      </c>
      <c r="E18" s="167" t="s">
        <v>1</v>
      </c>
      <c r="F18" s="167" t="s">
        <v>886</v>
      </c>
      <c r="G18" s="167" t="s">
        <v>1019</v>
      </c>
      <c r="H18" s="167" t="s">
        <v>3</v>
      </c>
      <c r="I18" s="167" t="s">
        <v>861</v>
      </c>
      <c r="J18" s="167" t="s">
        <v>516</v>
      </c>
      <c r="K18" s="167" t="s">
        <v>896</v>
      </c>
      <c r="L18" s="167"/>
      <c r="M18" s="167"/>
    </row>
    <row r="19" spans="1:13" x14ac:dyDescent="0.25">
      <c r="A19" s="167">
        <v>41</v>
      </c>
      <c r="B19" s="167" t="s">
        <v>845</v>
      </c>
      <c r="C19" s="167" t="s">
        <v>846</v>
      </c>
      <c r="D19" s="167" t="s">
        <v>27</v>
      </c>
      <c r="E19" s="167" t="s">
        <v>28</v>
      </c>
      <c r="F19" s="167" t="s">
        <v>847</v>
      </c>
      <c r="G19" s="167" t="s">
        <v>1019</v>
      </c>
      <c r="H19" s="167" t="s">
        <v>294</v>
      </c>
      <c r="I19" s="167" t="s">
        <v>848</v>
      </c>
      <c r="J19" s="167" t="s">
        <v>289</v>
      </c>
      <c r="K19" s="167" t="s">
        <v>849</v>
      </c>
      <c r="L19" s="167"/>
      <c r="M19" s="167"/>
    </row>
    <row r="20" spans="1:13" x14ac:dyDescent="0.25">
      <c r="A20" s="167">
        <v>43</v>
      </c>
      <c r="B20" s="167" t="s">
        <v>530</v>
      </c>
      <c r="C20" s="167" t="s">
        <v>531</v>
      </c>
      <c r="D20" s="167" t="s">
        <v>36</v>
      </c>
      <c r="E20" s="167" t="s">
        <v>1</v>
      </c>
      <c r="F20" s="167" t="s">
        <v>532</v>
      </c>
      <c r="G20" s="167" t="s">
        <v>1019</v>
      </c>
      <c r="H20" s="167" t="s">
        <v>294</v>
      </c>
      <c r="I20" s="167" t="s">
        <v>533</v>
      </c>
      <c r="J20" s="167" t="s">
        <v>516</v>
      </c>
      <c r="K20" s="167" t="s">
        <v>764</v>
      </c>
      <c r="L20" s="167"/>
      <c r="M20" s="167"/>
    </row>
    <row r="21" spans="1:13" x14ac:dyDescent="0.25">
      <c r="A21" s="167">
        <v>44</v>
      </c>
      <c r="B21" s="167" t="s">
        <v>651</v>
      </c>
      <c r="C21" s="167" t="s">
        <v>652</v>
      </c>
      <c r="D21" s="167" t="s">
        <v>653</v>
      </c>
      <c r="E21" s="167" t="s">
        <v>1</v>
      </c>
      <c r="F21" s="167" t="s">
        <v>654</v>
      </c>
      <c r="G21" s="167" t="s">
        <v>1019</v>
      </c>
      <c r="H21" s="167" t="s">
        <v>294</v>
      </c>
      <c r="I21" s="167" t="s">
        <v>655</v>
      </c>
      <c r="J21" s="167" t="s">
        <v>289</v>
      </c>
      <c r="K21" s="167" t="s">
        <v>656</v>
      </c>
      <c r="L21" s="167"/>
      <c r="M21" s="167"/>
    </row>
    <row r="22" spans="1:13" x14ac:dyDescent="0.25">
      <c r="A22" s="167">
        <v>45</v>
      </c>
      <c r="B22" s="167" t="s">
        <v>425</v>
      </c>
      <c r="C22" s="167" t="s">
        <v>426</v>
      </c>
      <c r="D22" s="167" t="s">
        <v>427</v>
      </c>
      <c r="E22" s="167" t="s">
        <v>28</v>
      </c>
      <c r="F22" s="167" t="s">
        <v>428</v>
      </c>
      <c r="G22" s="167" t="s">
        <v>1019</v>
      </c>
      <c r="H22" s="167" t="s">
        <v>287</v>
      </c>
      <c r="I22" s="167" t="s">
        <v>429</v>
      </c>
      <c r="J22" s="167" t="s">
        <v>289</v>
      </c>
      <c r="K22" s="167" t="s">
        <v>659</v>
      </c>
      <c r="L22" s="167"/>
      <c r="M22" s="167"/>
    </row>
    <row r="23" spans="1:13" x14ac:dyDescent="0.25">
      <c r="A23" s="167">
        <v>46</v>
      </c>
      <c r="B23" s="167" t="s">
        <v>608</v>
      </c>
      <c r="C23" s="167" t="s">
        <v>378</v>
      </c>
      <c r="D23" s="167" t="s">
        <v>27</v>
      </c>
      <c r="E23" s="167" t="s">
        <v>28</v>
      </c>
      <c r="F23" s="167" t="s">
        <v>609</v>
      </c>
      <c r="G23" s="167" t="s">
        <v>1019</v>
      </c>
      <c r="H23" s="167" t="s">
        <v>294</v>
      </c>
      <c r="I23" s="167" t="s">
        <v>610</v>
      </c>
      <c r="J23" s="167" t="s">
        <v>289</v>
      </c>
      <c r="K23" s="167" t="s">
        <v>663</v>
      </c>
      <c r="L23" s="167"/>
      <c r="M23" s="167"/>
    </row>
    <row r="24" spans="1:13" x14ac:dyDescent="0.25">
      <c r="A24" s="167">
        <v>47</v>
      </c>
      <c r="B24" s="167" t="s">
        <v>1467</v>
      </c>
      <c r="C24" s="167" t="s">
        <v>378</v>
      </c>
      <c r="D24" s="167"/>
      <c r="E24" s="167"/>
      <c r="F24" s="167" t="s">
        <v>572</v>
      </c>
      <c r="G24" s="167" t="s">
        <v>1019</v>
      </c>
      <c r="H24" s="167" t="s">
        <v>287</v>
      </c>
      <c r="I24" s="167" t="s">
        <v>573</v>
      </c>
      <c r="J24" s="167" t="s">
        <v>289</v>
      </c>
      <c r="K24" s="167" t="s">
        <v>665</v>
      </c>
      <c r="L24" s="167"/>
      <c r="M24" s="167"/>
    </row>
    <row r="25" spans="1:13" x14ac:dyDescent="0.25">
      <c r="A25" s="167">
        <v>49</v>
      </c>
      <c r="B25" s="167" t="s">
        <v>566</v>
      </c>
      <c r="C25" s="167" t="s">
        <v>556</v>
      </c>
      <c r="D25" s="167" t="s">
        <v>0</v>
      </c>
      <c r="E25" s="167" t="s">
        <v>1</v>
      </c>
      <c r="F25" s="167" t="s">
        <v>557</v>
      </c>
      <c r="G25" s="167" t="s">
        <v>1019</v>
      </c>
      <c r="H25" s="167" t="s">
        <v>287</v>
      </c>
      <c r="I25" s="167" t="s">
        <v>558</v>
      </c>
      <c r="J25" s="167" t="s">
        <v>289</v>
      </c>
      <c r="K25" s="167" t="s">
        <v>673</v>
      </c>
      <c r="L25" s="167"/>
      <c r="M25" s="167"/>
    </row>
    <row r="26" spans="1:13" x14ac:dyDescent="0.25">
      <c r="A26" s="167">
        <v>50</v>
      </c>
      <c r="B26" s="167" t="s">
        <v>97</v>
      </c>
      <c r="C26" s="167" t="s">
        <v>1468</v>
      </c>
      <c r="D26" s="167"/>
      <c r="E26" s="167"/>
      <c r="F26" s="167" t="s">
        <v>540</v>
      </c>
      <c r="G26" s="167" t="s">
        <v>1019</v>
      </c>
      <c r="H26" s="167" t="s">
        <v>294</v>
      </c>
      <c r="I26" s="167" t="s">
        <v>541</v>
      </c>
      <c r="J26" s="167" t="s">
        <v>289</v>
      </c>
      <c r="K26" s="167" t="s">
        <v>677</v>
      </c>
      <c r="L26" s="167"/>
      <c r="M26" s="167"/>
    </row>
    <row r="27" spans="1:13" x14ac:dyDescent="0.25">
      <c r="A27" s="167">
        <v>51</v>
      </c>
      <c r="B27" s="167" t="s">
        <v>291</v>
      </c>
      <c r="C27" s="167" t="s">
        <v>292</v>
      </c>
      <c r="D27" s="167" t="s">
        <v>0</v>
      </c>
      <c r="E27" s="167" t="s">
        <v>1</v>
      </c>
      <c r="F27" s="167" t="s">
        <v>293</v>
      </c>
      <c r="G27" s="167" t="s">
        <v>1019</v>
      </c>
      <c r="H27" s="167" t="s">
        <v>294</v>
      </c>
      <c r="I27" s="167" t="s">
        <v>295</v>
      </c>
      <c r="J27" s="167" t="s">
        <v>289</v>
      </c>
      <c r="K27" s="167" t="s">
        <v>679</v>
      </c>
      <c r="L27" s="167"/>
      <c r="M27" s="167"/>
    </row>
    <row r="28" spans="1:13" x14ac:dyDescent="0.25">
      <c r="A28" s="167">
        <v>52</v>
      </c>
      <c r="B28" s="167" t="s">
        <v>311</v>
      </c>
      <c r="C28" s="167" t="s">
        <v>312</v>
      </c>
      <c r="D28" s="167" t="s">
        <v>313</v>
      </c>
      <c r="E28" s="167" t="s">
        <v>43</v>
      </c>
      <c r="F28" s="167" t="s">
        <v>314</v>
      </c>
      <c r="G28" s="167" t="s">
        <v>1019</v>
      </c>
      <c r="H28" s="167" t="s">
        <v>294</v>
      </c>
      <c r="I28" s="167" t="s">
        <v>315</v>
      </c>
      <c r="J28" s="167" t="s">
        <v>289</v>
      </c>
      <c r="K28" s="167" t="s">
        <v>683</v>
      </c>
      <c r="L28" s="167"/>
      <c r="M28" s="167"/>
    </row>
    <row r="29" spans="1:13" x14ac:dyDescent="0.25">
      <c r="A29" s="167">
        <v>53</v>
      </c>
      <c r="B29" s="167" t="s">
        <v>317</v>
      </c>
      <c r="C29" s="167" t="s">
        <v>279</v>
      </c>
      <c r="D29" s="167" t="s">
        <v>318</v>
      </c>
      <c r="E29" s="167" t="s">
        <v>28</v>
      </c>
      <c r="F29" s="167" t="s">
        <v>319</v>
      </c>
      <c r="G29" s="167" t="s">
        <v>1019</v>
      </c>
      <c r="H29" s="167" t="s">
        <v>287</v>
      </c>
      <c r="I29" s="167" t="s">
        <v>320</v>
      </c>
      <c r="J29" s="167" t="s">
        <v>289</v>
      </c>
      <c r="K29" s="167" t="s">
        <v>758</v>
      </c>
      <c r="L29" s="167"/>
      <c r="M29" s="167"/>
    </row>
    <row r="30" spans="1:13" x14ac:dyDescent="0.25">
      <c r="A30" s="167">
        <v>55</v>
      </c>
      <c r="B30" s="167" t="s">
        <v>137</v>
      </c>
      <c r="C30" s="167" t="s">
        <v>138</v>
      </c>
      <c r="D30" s="167" t="s">
        <v>0</v>
      </c>
      <c r="E30" s="167" t="s">
        <v>1</v>
      </c>
      <c r="F30" s="167" t="s">
        <v>139</v>
      </c>
      <c r="G30" s="167" t="s">
        <v>1019</v>
      </c>
      <c r="H30" s="167" t="s">
        <v>3</v>
      </c>
      <c r="I30" s="167" t="s">
        <v>140</v>
      </c>
      <c r="J30" s="167" t="s">
        <v>53</v>
      </c>
      <c r="K30" s="167" t="s">
        <v>699</v>
      </c>
      <c r="L30" s="167"/>
      <c r="M30" s="167"/>
    </row>
    <row r="31" spans="1:13" x14ac:dyDescent="0.25">
      <c r="A31" s="167">
        <v>56</v>
      </c>
      <c r="B31" s="167" t="s">
        <v>262</v>
      </c>
      <c r="C31" s="167" t="s">
        <v>399</v>
      </c>
      <c r="D31" s="167" t="s">
        <v>0</v>
      </c>
      <c r="E31" s="167" t="s">
        <v>1</v>
      </c>
      <c r="F31" s="167" t="s">
        <v>400</v>
      </c>
      <c r="G31" s="167" t="s">
        <v>1019</v>
      </c>
      <c r="H31" s="167" t="s">
        <v>294</v>
      </c>
      <c r="I31" s="167" t="s">
        <v>401</v>
      </c>
      <c r="J31" s="167" t="s">
        <v>289</v>
      </c>
      <c r="K31" s="167" t="s">
        <v>700</v>
      </c>
      <c r="L31" s="167"/>
      <c r="M31" s="167"/>
    </row>
    <row r="32" spans="1:13" x14ac:dyDescent="0.25">
      <c r="A32" s="167">
        <v>57</v>
      </c>
      <c r="B32" s="167" t="s">
        <v>403</v>
      </c>
      <c r="C32" s="167" t="s">
        <v>60</v>
      </c>
      <c r="D32" s="167" t="s">
        <v>27</v>
      </c>
      <c r="E32" s="167" t="s">
        <v>28</v>
      </c>
      <c r="F32" s="167" t="s">
        <v>404</v>
      </c>
      <c r="G32" s="167" t="s">
        <v>1019</v>
      </c>
      <c r="H32" s="167" t="s">
        <v>287</v>
      </c>
      <c r="I32" s="167" t="s">
        <v>405</v>
      </c>
      <c r="J32" s="167" t="s">
        <v>289</v>
      </c>
      <c r="K32" s="167" t="s">
        <v>701</v>
      </c>
      <c r="L32" s="167"/>
      <c r="M32" s="167"/>
    </row>
    <row r="33" spans="1:13" x14ac:dyDescent="0.25">
      <c r="A33" s="167">
        <v>58</v>
      </c>
      <c r="B33" s="167" t="s">
        <v>431</v>
      </c>
      <c r="C33" s="167" t="s">
        <v>172</v>
      </c>
      <c r="D33" s="167" t="s">
        <v>432</v>
      </c>
      <c r="E33" s="167" t="s">
        <v>28</v>
      </c>
      <c r="F33" s="167" t="s">
        <v>433</v>
      </c>
      <c r="G33" s="167" t="s">
        <v>1019</v>
      </c>
      <c r="H33" s="167" t="s">
        <v>294</v>
      </c>
      <c r="I33" s="167" t="s">
        <v>434</v>
      </c>
      <c r="J33" s="167" t="s">
        <v>289</v>
      </c>
      <c r="K33" s="167" t="s">
        <v>704</v>
      </c>
      <c r="L33" s="167"/>
      <c r="M33" s="167"/>
    </row>
    <row r="34" spans="1:13" x14ac:dyDescent="0.25">
      <c r="A34" s="167">
        <v>59</v>
      </c>
      <c r="B34" s="167" t="s">
        <v>460</v>
      </c>
      <c r="C34" s="167" t="s">
        <v>461</v>
      </c>
      <c r="D34" s="167" t="s">
        <v>462</v>
      </c>
      <c r="E34" s="167" t="s">
        <v>1</v>
      </c>
      <c r="F34" s="167" t="s">
        <v>463</v>
      </c>
      <c r="G34" s="167" t="s">
        <v>1019</v>
      </c>
      <c r="H34" s="167" t="s">
        <v>30</v>
      </c>
      <c r="I34" s="167" t="s">
        <v>464</v>
      </c>
      <c r="J34" s="167" t="s">
        <v>32</v>
      </c>
      <c r="K34" s="167" t="s">
        <v>711</v>
      </c>
      <c r="L34" s="167"/>
      <c r="M34" s="167"/>
    </row>
    <row r="35" spans="1:13" x14ac:dyDescent="0.25">
      <c r="A35" s="167">
        <v>60</v>
      </c>
      <c r="B35" s="167" t="s">
        <v>165</v>
      </c>
      <c r="C35" s="167" t="s">
        <v>166</v>
      </c>
      <c r="D35" s="167" t="s">
        <v>27</v>
      </c>
      <c r="E35" s="167" t="s">
        <v>28</v>
      </c>
      <c r="F35" s="167" t="s">
        <v>167</v>
      </c>
      <c r="G35" s="167" t="s">
        <v>1019</v>
      </c>
      <c r="H35" s="167" t="s">
        <v>30</v>
      </c>
      <c r="I35" s="167" t="s">
        <v>168</v>
      </c>
      <c r="J35" s="167" t="s">
        <v>32</v>
      </c>
      <c r="K35" s="167" t="s">
        <v>712</v>
      </c>
      <c r="L35" s="167"/>
      <c r="M35" s="167"/>
    </row>
    <row r="36" spans="1:13" x14ac:dyDescent="0.25">
      <c r="A36" s="167">
        <v>61</v>
      </c>
      <c r="B36" s="167" t="s">
        <v>25</v>
      </c>
      <c r="C36" s="167" t="s">
        <v>26</v>
      </c>
      <c r="D36" s="167" t="s">
        <v>27</v>
      </c>
      <c r="E36" s="167" t="s">
        <v>28</v>
      </c>
      <c r="F36" s="167" t="s">
        <v>29</v>
      </c>
      <c r="G36" s="167" t="s">
        <v>1019</v>
      </c>
      <c r="H36" s="167" t="s">
        <v>30</v>
      </c>
      <c r="I36" s="167" t="s">
        <v>31</v>
      </c>
      <c r="J36" s="167" t="s">
        <v>32</v>
      </c>
      <c r="K36" s="167" t="s">
        <v>714</v>
      </c>
      <c r="L36" s="167"/>
      <c r="M36" s="167"/>
    </row>
    <row r="37" spans="1:13" x14ac:dyDescent="0.25">
      <c r="A37" s="167">
        <v>63</v>
      </c>
      <c r="B37" s="167" t="s">
        <v>110</v>
      </c>
      <c r="C37" s="167" t="s">
        <v>111</v>
      </c>
      <c r="D37" s="167" t="s">
        <v>112</v>
      </c>
      <c r="E37" s="167" t="s">
        <v>43</v>
      </c>
      <c r="F37" s="167" t="s">
        <v>113</v>
      </c>
      <c r="G37" s="167" t="s">
        <v>1019</v>
      </c>
      <c r="H37" s="167" t="s">
        <v>3</v>
      </c>
      <c r="I37" s="167" t="s">
        <v>114</v>
      </c>
      <c r="J37" s="167" t="s">
        <v>53</v>
      </c>
      <c r="K37" s="167" t="s">
        <v>727</v>
      </c>
      <c r="L37" s="167"/>
      <c r="M37" s="167"/>
    </row>
    <row r="38" spans="1:13" x14ac:dyDescent="0.25">
      <c r="A38" s="167">
        <v>64</v>
      </c>
      <c r="B38" s="167" t="s">
        <v>120</v>
      </c>
      <c r="C38" s="167" t="s">
        <v>121</v>
      </c>
      <c r="D38" s="167" t="s">
        <v>122</v>
      </c>
      <c r="E38" s="167" t="s">
        <v>43</v>
      </c>
      <c r="F38" s="167" t="s">
        <v>123</v>
      </c>
      <c r="G38" s="167" t="s">
        <v>1019</v>
      </c>
      <c r="H38" s="167" t="s">
        <v>3</v>
      </c>
      <c r="I38" s="167" t="s">
        <v>124</v>
      </c>
      <c r="J38" s="167" t="s">
        <v>125</v>
      </c>
      <c r="K38" s="167" t="s">
        <v>728</v>
      </c>
      <c r="L38" s="167"/>
      <c r="M38" s="167"/>
    </row>
    <row r="39" spans="1:13" x14ac:dyDescent="0.25">
      <c r="A39" s="167">
        <v>73</v>
      </c>
      <c r="B39" s="167" t="s">
        <v>467</v>
      </c>
      <c r="C39" s="167" t="s">
        <v>468</v>
      </c>
      <c r="D39" s="167" t="s">
        <v>0</v>
      </c>
      <c r="E39" s="167" t="s">
        <v>1</v>
      </c>
      <c r="F39" s="167" t="s">
        <v>477</v>
      </c>
      <c r="G39" s="167" t="s">
        <v>1019</v>
      </c>
      <c r="H39" s="167" t="s">
        <v>30</v>
      </c>
      <c r="I39" s="167" t="s">
        <v>478</v>
      </c>
      <c r="J39" s="167" t="s">
        <v>32</v>
      </c>
      <c r="K39" s="167" t="s">
        <v>740</v>
      </c>
      <c r="L39" s="167"/>
      <c r="M39" s="167"/>
    </row>
    <row r="40" spans="1:13" x14ac:dyDescent="0.25">
      <c r="A40" s="167">
        <v>75</v>
      </c>
      <c r="B40" s="167" t="s">
        <v>206</v>
      </c>
      <c r="C40" s="167" t="s">
        <v>207</v>
      </c>
      <c r="D40" s="167" t="s">
        <v>173</v>
      </c>
      <c r="E40" s="167" t="s">
        <v>43</v>
      </c>
      <c r="F40" s="167" t="s">
        <v>208</v>
      </c>
      <c r="G40" s="167" t="s">
        <v>1019</v>
      </c>
      <c r="H40" s="167" t="s">
        <v>3</v>
      </c>
      <c r="I40" s="167" t="s">
        <v>209</v>
      </c>
      <c r="J40" s="167" t="s">
        <v>53</v>
      </c>
      <c r="K40" s="167" t="s">
        <v>745</v>
      </c>
      <c r="L40" s="167"/>
      <c r="M40" s="167"/>
    </row>
    <row r="41" spans="1:13" x14ac:dyDescent="0.25">
      <c r="A41" s="167">
        <v>76</v>
      </c>
      <c r="B41" s="167" t="s">
        <v>224</v>
      </c>
      <c r="C41" s="167" t="s">
        <v>225</v>
      </c>
      <c r="D41" s="167" t="s">
        <v>0</v>
      </c>
      <c r="E41" s="167" t="s">
        <v>1</v>
      </c>
      <c r="F41" s="167" t="s">
        <v>226</v>
      </c>
      <c r="G41" s="167" t="s">
        <v>1019</v>
      </c>
      <c r="H41" s="167" t="s">
        <v>3</v>
      </c>
      <c r="I41" s="167" t="s">
        <v>227</v>
      </c>
      <c r="J41" s="167" t="s">
        <v>53</v>
      </c>
      <c r="K41" s="167" t="s">
        <v>748</v>
      </c>
      <c r="L41" s="167"/>
      <c r="M41" s="167"/>
    </row>
    <row r="42" spans="1:13" x14ac:dyDescent="0.25">
      <c r="A42" s="167">
        <v>77</v>
      </c>
      <c r="B42" s="167" t="s">
        <v>54</v>
      </c>
      <c r="C42" s="167" t="s">
        <v>55</v>
      </c>
      <c r="D42" s="167" t="s">
        <v>0</v>
      </c>
      <c r="E42" s="167" t="s">
        <v>1</v>
      </c>
      <c r="F42" s="167" t="s">
        <v>229</v>
      </c>
      <c r="G42" s="167" t="s">
        <v>1019</v>
      </c>
      <c r="H42" s="167" t="s">
        <v>3</v>
      </c>
      <c r="I42" s="167" t="s">
        <v>230</v>
      </c>
      <c r="J42" s="167" t="s">
        <v>53</v>
      </c>
      <c r="K42" s="167" t="s">
        <v>749</v>
      </c>
      <c r="L42" s="167"/>
      <c r="M42" s="167"/>
    </row>
    <row r="43" spans="1:13" x14ac:dyDescent="0.25">
      <c r="A43" s="167">
        <v>78</v>
      </c>
      <c r="B43" s="167" t="s">
        <v>278</v>
      </c>
      <c r="C43" s="167" t="s">
        <v>279</v>
      </c>
      <c r="D43" s="167" t="s">
        <v>66</v>
      </c>
      <c r="E43" s="167" t="s">
        <v>1</v>
      </c>
      <c r="F43" s="167" t="s">
        <v>280</v>
      </c>
      <c r="G43" s="167" t="s">
        <v>1019</v>
      </c>
      <c r="H43" s="167" t="s">
        <v>3</v>
      </c>
      <c r="I43" s="167" t="s">
        <v>281</v>
      </c>
      <c r="J43" s="167" t="s">
        <v>53</v>
      </c>
      <c r="K43" s="167" t="s">
        <v>756</v>
      </c>
      <c r="L43" s="167"/>
      <c r="M43" s="167"/>
    </row>
    <row r="44" spans="1:13" x14ac:dyDescent="0.25">
      <c r="A44" s="167">
        <v>27</v>
      </c>
      <c r="B44" s="167" t="s">
        <v>1072</v>
      </c>
      <c r="C44" s="167" t="s">
        <v>1073</v>
      </c>
      <c r="D44" s="167" t="s">
        <v>122</v>
      </c>
      <c r="E44" s="167" t="s">
        <v>43</v>
      </c>
      <c r="F44" s="167" t="s">
        <v>221</v>
      </c>
      <c r="G44" s="167" t="s">
        <v>1131</v>
      </c>
      <c r="H44" s="167" t="s">
        <v>3</v>
      </c>
      <c r="I44" s="167" t="s">
        <v>222</v>
      </c>
      <c r="J44" s="167" t="s">
        <v>53</v>
      </c>
      <c r="K44" s="167" t="s">
        <v>1074</v>
      </c>
      <c r="L44" s="167"/>
      <c r="M44" s="167"/>
    </row>
    <row r="45" spans="1:13" x14ac:dyDescent="0.25">
      <c r="A45" s="167">
        <v>48</v>
      </c>
      <c r="B45" s="167" t="s">
        <v>590</v>
      </c>
      <c r="C45" s="167" t="s">
        <v>591</v>
      </c>
      <c r="D45" s="167" t="s">
        <v>592</v>
      </c>
      <c r="E45" s="167" t="s">
        <v>43</v>
      </c>
      <c r="F45" s="167" t="s">
        <v>593</v>
      </c>
      <c r="G45" s="167" t="s">
        <v>1131</v>
      </c>
      <c r="H45" s="167" t="s">
        <v>30</v>
      </c>
      <c r="I45" s="167" t="s">
        <v>594</v>
      </c>
      <c r="J45" s="167" t="s">
        <v>32</v>
      </c>
      <c r="K45" s="167" t="s">
        <v>669</v>
      </c>
      <c r="L45" s="167"/>
      <c r="M45" s="167"/>
    </row>
    <row r="46" spans="1:13" x14ac:dyDescent="0.25">
      <c r="A46" s="167">
        <v>4</v>
      </c>
      <c r="B46" s="167" t="s">
        <v>174</v>
      </c>
      <c r="C46" s="167" t="s">
        <v>175</v>
      </c>
      <c r="D46" s="167" t="s">
        <v>0</v>
      </c>
      <c r="E46" s="167" t="s">
        <v>1</v>
      </c>
      <c r="F46" s="167" t="s">
        <v>472</v>
      </c>
      <c r="G46" s="167" t="s">
        <v>1050</v>
      </c>
      <c r="H46" s="167" t="s">
        <v>473</v>
      </c>
      <c r="I46" s="167" t="s">
        <v>474</v>
      </c>
      <c r="J46" s="167" t="s">
        <v>475</v>
      </c>
      <c r="K46" s="167" t="s">
        <v>1476</v>
      </c>
      <c r="L46" s="167"/>
      <c r="M46" s="167"/>
    </row>
    <row r="47" spans="1:13" x14ac:dyDescent="0.25">
      <c r="A47" s="167">
        <v>32</v>
      </c>
      <c r="B47" s="167" t="s">
        <v>766</v>
      </c>
      <c r="C47" s="167" t="s">
        <v>767</v>
      </c>
      <c r="D47" s="167" t="s">
        <v>577</v>
      </c>
      <c r="E47" s="167" t="s">
        <v>7</v>
      </c>
      <c r="F47" s="167" t="s">
        <v>1040</v>
      </c>
      <c r="G47" s="167" t="s">
        <v>1050</v>
      </c>
      <c r="H47" s="167" t="s">
        <v>781</v>
      </c>
      <c r="I47" s="167" t="s">
        <v>1042</v>
      </c>
      <c r="J47" s="167" t="s">
        <v>1043</v>
      </c>
      <c r="K47" s="167" t="s">
        <v>1044</v>
      </c>
      <c r="L47" s="167"/>
      <c r="M47" s="167"/>
    </row>
    <row r="48" spans="1:13" x14ac:dyDescent="0.25">
      <c r="A48" s="167">
        <v>74</v>
      </c>
      <c r="B48" s="167" t="s">
        <v>54</v>
      </c>
      <c r="C48" s="167" t="s">
        <v>55</v>
      </c>
      <c r="D48" s="167" t="s">
        <v>0</v>
      </c>
      <c r="E48" s="167" t="s">
        <v>1</v>
      </c>
      <c r="F48" s="167" t="s">
        <v>480</v>
      </c>
      <c r="G48" s="167" t="s">
        <v>1050</v>
      </c>
      <c r="H48" s="167" t="s">
        <v>473</v>
      </c>
      <c r="I48" s="167" t="s">
        <v>481</v>
      </c>
      <c r="J48" s="167" t="s">
        <v>475</v>
      </c>
      <c r="K48" s="167" t="s">
        <v>744</v>
      </c>
      <c r="L48" s="167"/>
      <c r="M48" s="167"/>
    </row>
    <row r="49" spans="1:13" x14ac:dyDescent="0.25">
      <c r="A49" s="167">
        <v>1</v>
      </c>
      <c r="B49" s="167" t="s">
        <v>1491</v>
      </c>
      <c r="C49" s="167" t="s">
        <v>97</v>
      </c>
      <c r="D49" s="167" t="s">
        <v>0</v>
      </c>
      <c r="E49" s="167" t="s">
        <v>1</v>
      </c>
      <c r="F49" s="167" t="s">
        <v>1492</v>
      </c>
      <c r="G49" s="167" t="s">
        <v>960</v>
      </c>
      <c r="H49" s="167" t="s">
        <v>1013</v>
      </c>
      <c r="I49" s="167" t="s">
        <v>1493</v>
      </c>
      <c r="J49" s="167" t="s">
        <v>960</v>
      </c>
      <c r="K49" s="167" t="s">
        <v>1494</v>
      </c>
      <c r="L49" s="167"/>
      <c r="M49" s="167"/>
    </row>
    <row r="50" spans="1:13" x14ac:dyDescent="0.25">
      <c r="A50" s="167">
        <v>66</v>
      </c>
      <c r="B50" s="167" t="s">
        <v>811</v>
      </c>
      <c r="C50" s="167" t="s">
        <v>812</v>
      </c>
      <c r="D50" s="167" t="s">
        <v>813</v>
      </c>
      <c r="E50" s="167" t="s">
        <v>814</v>
      </c>
      <c r="F50" s="167" t="s">
        <v>815</v>
      </c>
      <c r="G50" s="167" t="s">
        <v>960</v>
      </c>
      <c r="H50" s="167" t="s">
        <v>8</v>
      </c>
      <c r="I50" s="167" t="s">
        <v>817</v>
      </c>
      <c r="J50" s="167" t="s">
        <v>9</v>
      </c>
      <c r="K50" s="167" t="s">
        <v>818</v>
      </c>
      <c r="L50" s="167"/>
      <c r="M50" s="167"/>
    </row>
    <row r="51" spans="1:13" x14ac:dyDescent="0.25">
      <c r="A51" s="167">
        <v>2</v>
      </c>
      <c r="B51" s="167" t="s">
        <v>15</v>
      </c>
      <c r="C51" s="167" t="s">
        <v>16</v>
      </c>
      <c r="D51" s="167" t="s">
        <v>17</v>
      </c>
      <c r="E51" s="167" t="s">
        <v>7</v>
      </c>
      <c r="F51" s="167" t="s">
        <v>18</v>
      </c>
      <c r="G51" s="167" t="s">
        <v>1136</v>
      </c>
      <c r="H51" s="167" t="s">
        <v>5</v>
      </c>
      <c r="I51" s="167" t="s">
        <v>19</v>
      </c>
      <c r="J51" s="167" t="s">
        <v>6</v>
      </c>
      <c r="K51" s="167" t="s">
        <v>1495</v>
      </c>
      <c r="L51" s="167"/>
      <c r="M51" s="167"/>
    </row>
    <row r="52" spans="1:13" x14ac:dyDescent="0.25">
      <c r="A52" s="167">
        <v>7</v>
      </c>
      <c r="B52" s="167" t="s">
        <v>1479</v>
      </c>
      <c r="C52" s="167" t="s">
        <v>1480</v>
      </c>
      <c r="D52" s="167" t="s">
        <v>1481</v>
      </c>
      <c r="E52" s="167" t="s">
        <v>601</v>
      </c>
      <c r="F52" s="167" t="s">
        <v>1482</v>
      </c>
      <c r="G52" s="167" t="s">
        <v>1136</v>
      </c>
      <c r="H52" s="167" t="s">
        <v>1013</v>
      </c>
      <c r="I52" s="167" t="s">
        <v>1483</v>
      </c>
      <c r="J52" s="167" t="s">
        <v>960</v>
      </c>
      <c r="K52" s="167" t="s">
        <v>1484</v>
      </c>
      <c r="L52" s="167"/>
      <c r="M52" s="167"/>
    </row>
    <row r="53" spans="1:13" x14ac:dyDescent="0.25">
      <c r="A53" s="167">
        <v>10</v>
      </c>
      <c r="B53" s="167" t="s">
        <v>1458</v>
      </c>
      <c r="C53" s="167" t="s">
        <v>1459</v>
      </c>
      <c r="D53" s="167" t="s">
        <v>42</v>
      </c>
      <c r="E53" s="167" t="s">
        <v>43</v>
      </c>
      <c r="F53" s="167" t="s">
        <v>1460</v>
      </c>
      <c r="G53" s="167" t="s">
        <v>1136</v>
      </c>
      <c r="H53" s="167" t="s">
        <v>1013</v>
      </c>
      <c r="I53" s="167" t="s">
        <v>1461</v>
      </c>
      <c r="J53" s="167" t="s">
        <v>960</v>
      </c>
      <c r="K53" s="167" t="s">
        <v>1462</v>
      </c>
      <c r="L53" s="167"/>
      <c r="M53" s="167"/>
    </row>
    <row r="54" spans="1:13" x14ac:dyDescent="0.25">
      <c r="A54" s="167">
        <v>65</v>
      </c>
      <c r="B54" s="167" t="s">
        <v>925</v>
      </c>
      <c r="C54" s="167" t="s">
        <v>926</v>
      </c>
      <c r="D54" s="167" t="s">
        <v>821</v>
      </c>
      <c r="E54" s="167" t="s">
        <v>822</v>
      </c>
      <c r="F54" s="167" t="s">
        <v>927</v>
      </c>
      <c r="G54" s="167" t="s">
        <v>1136</v>
      </c>
      <c r="H54" s="167" t="s">
        <v>8</v>
      </c>
      <c r="I54" s="167" t="s">
        <v>928</v>
      </c>
      <c r="J54" s="167" t="s">
        <v>9</v>
      </c>
      <c r="K54" s="167" t="s">
        <v>929</v>
      </c>
      <c r="L54" s="167"/>
      <c r="M54" s="167"/>
    </row>
    <row r="55" spans="1:13" x14ac:dyDescent="0.25">
      <c r="A55" s="167">
        <v>68</v>
      </c>
      <c r="B55" s="167" t="s">
        <v>819</v>
      </c>
      <c r="C55" s="167" t="s">
        <v>820</v>
      </c>
      <c r="D55" s="167" t="s">
        <v>821</v>
      </c>
      <c r="E55" s="167" t="s">
        <v>822</v>
      </c>
      <c r="F55" s="167" t="s">
        <v>823</v>
      </c>
      <c r="G55" s="167" t="s">
        <v>1136</v>
      </c>
      <c r="H55" s="167" t="s">
        <v>8</v>
      </c>
      <c r="I55" s="167" t="s">
        <v>824</v>
      </c>
      <c r="J55" s="167" t="s">
        <v>9</v>
      </c>
      <c r="K55" s="167" t="s">
        <v>825</v>
      </c>
      <c r="L55" s="167"/>
      <c r="M55" s="167"/>
    </row>
    <row r="56" spans="1:13" x14ac:dyDescent="0.25">
      <c r="A56" s="167">
        <v>3</v>
      </c>
      <c r="B56" s="167" t="s">
        <v>366</v>
      </c>
      <c r="C56" s="167" t="s">
        <v>367</v>
      </c>
      <c r="D56" s="167" t="s">
        <v>368</v>
      </c>
      <c r="E56" s="167" t="s">
        <v>43</v>
      </c>
      <c r="F56" s="167" t="s">
        <v>395</v>
      </c>
      <c r="G56" s="167" t="s">
        <v>1257</v>
      </c>
      <c r="H56" s="167" t="s">
        <v>5</v>
      </c>
      <c r="I56" s="167" t="s">
        <v>396</v>
      </c>
      <c r="J56" s="167" t="s">
        <v>6</v>
      </c>
      <c r="K56" s="167" t="s">
        <v>1496</v>
      </c>
      <c r="L56" s="167"/>
      <c r="M56" s="167"/>
    </row>
    <row r="57" spans="1:13" x14ac:dyDescent="0.25">
      <c r="A57" s="167">
        <v>5</v>
      </c>
      <c r="B57" s="167" t="s">
        <v>174</v>
      </c>
      <c r="C57" s="167" t="s">
        <v>175</v>
      </c>
      <c r="D57" s="167" t="s">
        <v>0</v>
      </c>
      <c r="E57" s="167" t="s">
        <v>1</v>
      </c>
      <c r="F57" s="167" t="s">
        <v>176</v>
      </c>
      <c r="G57" s="167" t="s">
        <v>1469</v>
      </c>
      <c r="H57" s="167" t="s">
        <v>8</v>
      </c>
      <c r="I57" s="167" t="s">
        <v>177</v>
      </c>
      <c r="J57" s="167" t="s">
        <v>9</v>
      </c>
      <c r="K57" s="167" t="s">
        <v>1477</v>
      </c>
      <c r="L57" s="167"/>
      <c r="M57" s="167"/>
    </row>
    <row r="58" spans="1:13" x14ac:dyDescent="0.25">
      <c r="A58" s="167">
        <v>6</v>
      </c>
      <c r="B58" s="167" t="s">
        <v>174</v>
      </c>
      <c r="C58" s="167" t="s">
        <v>175</v>
      </c>
      <c r="D58" s="167" t="s">
        <v>0</v>
      </c>
      <c r="E58" s="167" t="s">
        <v>1</v>
      </c>
      <c r="F58" s="167" t="s">
        <v>1232</v>
      </c>
      <c r="G58" s="167" t="s">
        <v>1469</v>
      </c>
      <c r="H58" s="167" t="s">
        <v>1013</v>
      </c>
      <c r="I58" s="167" t="s">
        <v>1234</v>
      </c>
      <c r="J58" s="167" t="s">
        <v>960</v>
      </c>
      <c r="K58" s="167" t="s">
        <v>1478</v>
      </c>
      <c r="L58" s="167"/>
      <c r="M58" s="167"/>
    </row>
    <row r="59" spans="1:13" x14ac:dyDescent="0.25">
      <c r="A59" s="167">
        <v>9</v>
      </c>
      <c r="B59" s="167" t="s">
        <v>803</v>
      </c>
      <c r="C59" s="167" t="s">
        <v>804</v>
      </c>
      <c r="D59" s="167" t="s">
        <v>17</v>
      </c>
      <c r="E59" s="167" t="s">
        <v>7</v>
      </c>
      <c r="F59" s="167" t="s">
        <v>1121</v>
      </c>
      <c r="G59" s="167" t="s">
        <v>1469</v>
      </c>
      <c r="H59" s="167" t="s">
        <v>1013</v>
      </c>
      <c r="I59" s="167" t="s">
        <v>1122</v>
      </c>
      <c r="J59" s="167" t="s">
        <v>960</v>
      </c>
      <c r="K59" s="167" t="s">
        <v>1465</v>
      </c>
      <c r="L59" s="167"/>
      <c r="M59" s="167"/>
    </row>
    <row r="60" spans="1:13" x14ac:dyDescent="0.25">
      <c r="A60" s="167">
        <v>12</v>
      </c>
      <c r="B60" s="167" t="s">
        <v>366</v>
      </c>
      <c r="C60" s="167" t="s">
        <v>367</v>
      </c>
      <c r="D60" s="167" t="s">
        <v>368</v>
      </c>
      <c r="E60" s="167" t="s">
        <v>43</v>
      </c>
      <c r="F60" s="167" t="s">
        <v>1100</v>
      </c>
      <c r="G60" s="167" t="s">
        <v>1469</v>
      </c>
      <c r="H60" s="167" t="s">
        <v>1013</v>
      </c>
      <c r="I60" s="167" t="s">
        <v>1101</v>
      </c>
      <c r="J60" s="167" t="s">
        <v>960</v>
      </c>
      <c r="K60" s="167" t="s">
        <v>1258</v>
      </c>
      <c r="L60" s="167"/>
      <c r="M60" s="167"/>
    </row>
    <row r="61" spans="1:13" x14ac:dyDescent="0.25">
      <c r="A61" s="167">
        <v>13</v>
      </c>
      <c r="B61" s="167" t="s">
        <v>1215</v>
      </c>
      <c r="C61" s="167" t="s">
        <v>1216</v>
      </c>
      <c r="D61" s="167" t="s">
        <v>0</v>
      </c>
      <c r="E61" s="167" t="s">
        <v>1</v>
      </c>
      <c r="F61" s="167" t="s">
        <v>1218</v>
      </c>
      <c r="G61" s="167" t="s">
        <v>1469</v>
      </c>
      <c r="H61" s="167" t="s">
        <v>1013</v>
      </c>
      <c r="I61" s="167" t="s">
        <v>1219</v>
      </c>
      <c r="J61" s="167" t="s">
        <v>960</v>
      </c>
      <c r="K61" s="167" t="s">
        <v>1242</v>
      </c>
      <c r="L61" s="167"/>
      <c r="M61" s="167"/>
    </row>
    <row r="62" spans="1:13" x14ac:dyDescent="0.25">
      <c r="A62" s="167">
        <v>14</v>
      </c>
      <c r="B62" s="167" t="s">
        <v>1194</v>
      </c>
      <c r="C62" s="167" t="s">
        <v>1195</v>
      </c>
      <c r="D62" s="167" t="s">
        <v>1196</v>
      </c>
      <c r="E62" s="167" t="s">
        <v>28</v>
      </c>
      <c r="F62" s="167" t="s">
        <v>1197</v>
      </c>
      <c r="G62" s="167" t="s">
        <v>1469</v>
      </c>
      <c r="H62" s="167" t="s">
        <v>1013</v>
      </c>
      <c r="I62" s="167" t="s">
        <v>1198</v>
      </c>
      <c r="J62" s="167" t="s">
        <v>960</v>
      </c>
      <c r="K62" s="167" t="s">
        <v>1214</v>
      </c>
      <c r="L62" s="167"/>
      <c r="M62" s="167"/>
    </row>
    <row r="63" spans="1:13" x14ac:dyDescent="0.25">
      <c r="A63" s="167">
        <v>17</v>
      </c>
      <c r="B63" s="167" t="s">
        <v>196</v>
      </c>
      <c r="C63" s="167" t="s">
        <v>104</v>
      </c>
      <c r="D63" s="167" t="s">
        <v>197</v>
      </c>
      <c r="E63" s="167" t="s">
        <v>198</v>
      </c>
      <c r="F63" s="167" t="s">
        <v>1168</v>
      </c>
      <c r="G63" s="167" t="s">
        <v>1469</v>
      </c>
      <c r="H63" s="167" t="s">
        <v>1013</v>
      </c>
      <c r="I63" s="167" t="s">
        <v>1169</v>
      </c>
      <c r="J63" s="167" t="s">
        <v>960</v>
      </c>
      <c r="K63" s="167" t="s">
        <v>1170</v>
      </c>
      <c r="L63" s="167"/>
      <c r="M63" s="167"/>
    </row>
    <row r="64" spans="1:13" x14ac:dyDescent="0.25">
      <c r="A64" s="167">
        <v>18</v>
      </c>
      <c r="B64" s="167" t="s">
        <v>1176</v>
      </c>
      <c r="C64" s="167" t="s">
        <v>1177</v>
      </c>
      <c r="D64" s="167" t="s">
        <v>173</v>
      </c>
      <c r="E64" s="167" t="s">
        <v>43</v>
      </c>
      <c r="F64" s="167" t="s">
        <v>1178</v>
      </c>
      <c r="G64" s="167" t="s">
        <v>1469</v>
      </c>
      <c r="H64" s="167" t="s">
        <v>1013</v>
      </c>
      <c r="I64" s="167" t="s">
        <v>1179</v>
      </c>
      <c r="J64" s="167" t="s">
        <v>960</v>
      </c>
      <c r="K64" s="167" t="s">
        <v>1180</v>
      </c>
      <c r="L64" s="167"/>
      <c r="M64" s="167"/>
    </row>
    <row r="65" spans="1:13" x14ac:dyDescent="0.25">
      <c r="A65" s="167">
        <v>19</v>
      </c>
      <c r="B65" s="167" t="s">
        <v>1181</v>
      </c>
      <c r="C65" s="167" t="s">
        <v>1182</v>
      </c>
      <c r="D65" s="167" t="s">
        <v>1183</v>
      </c>
      <c r="E65" s="167" t="s">
        <v>48</v>
      </c>
      <c r="F65" s="167" t="s">
        <v>1184</v>
      </c>
      <c r="G65" s="167" t="s">
        <v>1469</v>
      </c>
      <c r="H65" s="167" t="s">
        <v>1013</v>
      </c>
      <c r="I65" s="167" t="s">
        <v>1185</v>
      </c>
      <c r="J65" s="167" t="s">
        <v>960</v>
      </c>
      <c r="K65" s="167" t="s">
        <v>1186</v>
      </c>
      <c r="L65" s="167"/>
      <c r="M65" s="167"/>
    </row>
    <row r="66" spans="1:13" x14ac:dyDescent="0.25">
      <c r="A66" s="167">
        <v>20</v>
      </c>
      <c r="B66" s="167" t="s">
        <v>1187</v>
      </c>
      <c r="C66" s="167" t="s">
        <v>1188</v>
      </c>
      <c r="D66" s="167" t="s">
        <v>1189</v>
      </c>
      <c r="E66" s="167" t="s">
        <v>43</v>
      </c>
      <c r="F66" s="167" t="s">
        <v>1190</v>
      </c>
      <c r="G66" s="167" t="s">
        <v>1469</v>
      </c>
      <c r="H66" s="167" t="s">
        <v>1013</v>
      </c>
      <c r="I66" s="167" t="s">
        <v>1191</v>
      </c>
      <c r="J66" s="167" t="s">
        <v>960</v>
      </c>
      <c r="K66" s="167" t="s">
        <v>1192</v>
      </c>
      <c r="L66" s="167"/>
      <c r="M66" s="167"/>
    </row>
    <row r="67" spans="1:13" x14ac:dyDescent="0.25">
      <c r="A67" s="167">
        <v>21</v>
      </c>
      <c r="B67" s="167" t="s">
        <v>262</v>
      </c>
      <c r="C67" s="167" t="s">
        <v>1141</v>
      </c>
      <c r="D67" s="167" t="s">
        <v>1142</v>
      </c>
      <c r="E67" s="167" t="s">
        <v>1</v>
      </c>
      <c r="F67" s="167" t="s">
        <v>1143</v>
      </c>
      <c r="G67" s="167" t="s">
        <v>1469</v>
      </c>
      <c r="H67" s="167" t="s">
        <v>1013</v>
      </c>
      <c r="I67" s="167" t="s">
        <v>1144</v>
      </c>
      <c r="J67" s="167" t="s">
        <v>960</v>
      </c>
      <c r="K67" s="167" t="s">
        <v>1145</v>
      </c>
      <c r="L67" s="167"/>
      <c r="M67" s="167"/>
    </row>
    <row r="68" spans="1:13" x14ac:dyDescent="0.25">
      <c r="A68" s="167">
        <v>22</v>
      </c>
      <c r="B68" s="167" t="s">
        <v>1146</v>
      </c>
      <c r="C68" s="167" t="s">
        <v>1147</v>
      </c>
      <c r="D68" s="167" t="s">
        <v>1142</v>
      </c>
      <c r="E68" s="167" t="s">
        <v>1</v>
      </c>
      <c r="F68" s="167" t="s">
        <v>1148</v>
      </c>
      <c r="G68" s="167" t="s">
        <v>1469</v>
      </c>
      <c r="H68" s="167" t="s">
        <v>1013</v>
      </c>
      <c r="I68" s="167" t="s">
        <v>1149</v>
      </c>
      <c r="J68" s="167" t="s">
        <v>960</v>
      </c>
      <c r="K68" s="167" t="s">
        <v>1150</v>
      </c>
      <c r="L68" s="167"/>
      <c r="M68" s="167"/>
    </row>
    <row r="69" spans="1:13" x14ac:dyDescent="0.25">
      <c r="A69" s="167">
        <v>23</v>
      </c>
      <c r="B69" s="167" t="s">
        <v>50</v>
      </c>
      <c r="C69" s="167" t="s">
        <v>51</v>
      </c>
      <c r="D69" s="167" t="s">
        <v>52</v>
      </c>
      <c r="E69" s="167" t="s">
        <v>43</v>
      </c>
      <c r="F69" s="167" t="s">
        <v>1085</v>
      </c>
      <c r="G69" s="167" t="s">
        <v>1469</v>
      </c>
      <c r="H69" s="167" t="s">
        <v>1013</v>
      </c>
      <c r="I69" s="167" t="s">
        <v>1086</v>
      </c>
      <c r="J69" s="167" t="s">
        <v>960</v>
      </c>
      <c r="K69" s="167" t="s">
        <v>1087</v>
      </c>
      <c r="L69" s="167"/>
      <c r="M69" s="167"/>
    </row>
    <row r="70" spans="1:13" x14ac:dyDescent="0.25">
      <c r="A70" s="167">
        <v>24</v>
      </c>
      <c r="B70" s="167" t="s">
        <v>196</v>
      </c>
      <c r="C70" s="167" t="s">
        <v>104</v>
      </c>
      <c r="D70" s="167" t="s">
        <v>197</v>
      </c>
      <c r="E70" s="167" t="s">
        <v>198</v>
      </c>
      <c r="F70" s="167" t="s">
        <v>1107</v>
      </c>
      <c r="G70" s="167" t="s">
        <v>1469</v>
      </c>
      <c r="H70" s="167" t="s">
        <v>1013</v>
      </c>
      <c r="I70" s="167" t="s">
        <v>1108</v>
      </c>
      <c r="J70" s="167" t="s">
        <v>960</v>
      </c>
      <c r="K70" s="167" t="s">
        <v>1109</v>
      </c>
      <c r="L70" s="167"/>
      <c r="M70" s="167"/>
    </row>
    <row r="71" spans="1:13" x14ac:dyDescent="0.25">
      <c r="A71" s="167">
        <v>25</v>
      </c>
      <c r="B71" s="167" t="s">
        <v>1110</v>
      </c>
      <c r="C71" s="167" t="s">
        <v>408</v>
      </c>
      <c r="D71" s="167" t="s">
        <v>1111</v>
      </c>
      <c r="E71" s="167" t="s">
        <v>912</v>
      </c>
      <c r="F71" s="167" t="s">
        <v>1112</v>
      </c>
      <c r="G71" s="167" t="s">
        <v>1469</v>
      </c>
      <c r="H71" s="167" t="s">
        <v>1013</v>
      </c>
      <c r="I71" s="167" t="s">
        <v>1113</v>
      </c>
      <c r="J71" s="167" t="s">
        <v>960</v>
      </c>
      <c r="K71" s="167" t="s">
        <v>1114</v>
      </c>
      <c r="L71" s="167"/>
      <c r="M71" s="167"/>
    </row>
    <row r="72" spans="1:13" x14ac:dyDescent="0.25">
      <c r="A72" s="167">
        <v>34</v>
      </c>
      <c r="B72" s="167" t="s">
        <v>803</v>
      </c>
      <c r="C72" s="167" t="s">
        <v>804</v>
      </c>
      <c r="D72" s="167" t="s">
        <v>17</v>
      </c>
      <c r="E72" s="167" t="s">
        <v>7</v>
      </c>
      <c r="F72" s="167" t="s">
        <v>805</v>
      </c>
      <c r="G72" s="167" t="s">
        <v>1469</v>
      </c>
      <c r="H72" s="167" t="s">
        <v>5</v>
      </c>
      <c r="I72" s="167" t="s">
        <v>806</v>
      </c>
      <c r="J72" s="167" t="s">
        <v>6</v>
      </c>
      <c r="K72" s="167" t="s">
        <v>996</v>
      </c>
      <c r="L72" s="167"/>
      <c r="M72" s="167"/>
    </row>
    <row r="73" spans="1:13" x14ac:dyDescent="0.25">
      <c r="A73" s="167">
        <v>42</v>
      </c>
      <c r="B73" s="167" t="s">
        <v>766</v>
      </c>
      <c r="C73" s="167" t="s">
        <v>767</v>
      </c>
      <c r="D73" s="167" t="s">
        <v>577</v>
      </c>
      <c r="E73" s="167" t="s">
        <v>7</v>
      </c>
      <c r="F73" s="167" t="s">
        <v>768</v>
      </c>
      <c r="G73" s="167" t="s">
        <v>1469</v>
      </c>
      <c r="H73" s="167" t="s">
        <v>8</v>
      </c>
      <c r="I73" s="167" t="s">
        <v>769</v>
      </c>
      <c r="J73" s="167" t="s">
        <v>9</v>
      </c>
      <c r="K73" s="167" t="s">
        <v>770</v>
      </c>
      <c r="L73" s="167"/>
      <c r="M73" s="167"/>
    </row>
    <row r="74" spans="1:13" x14ac:dyDescent="0.25">
      <c r="A74" s="167">
        <v>62</v>
      </c>
      <c r="B74" s="167" t="s">
        <v>54</v>
      </c>
      <c r="C74" s="167" t="s">
        <v>55</v>
      </c>
      <c r="D74" s="167" t="s">
        <v>0</v>
      </c>
      <c r="E74" s="167" t="s">
        <v>1</v>
      </c>
      <c r="F74" s="167" t="s">
        <v>56</v>
      </c>
      <c r="G74" s="167" t="s">
        <v>1469</v>
      </c>
      <c r="H74" s="167" t="s">
        <v>5</v>
      </c>
      <c r="I74" s="167" t="s">
        <v>57</v>
      </c>
      <c r="J74" s="167" t="s">
        <v>6</v>
      </c>
      <c r="K74" s="167" t="s">
        <v>717</v>
      </c>
      <c r="L74" s="167"/>
      <c r="M74" s="167"/>
    </row>
    <row r="75" spans="1:13" x14ac:dyDescent="0.25">
      <c r="A75" s="167">
        <v>67</v>
      </c>
      <c r="B75" s="167" t="s">
        <v>869</v>
      </c>
      <c r="C75" s="167" t="s">
        <v>870</v>
      </c>
      <c r="D75" s="167" t="s">
        <v>871</v>
      </c>
      <c r="E75" s="167" t="s">
        <v>198</v>
      </c>
      <c r="F75" s="167" t="s">
        <v>872</v>
      </c>
      <c r="G75" s="167" t="s">
        <v>1469</v>
      </c>
      <c r="H75" s="167" t="s">
        <v>8</v>
      </c>
      <c r="I75" s="167" t="s">
        <v>873</v>
      </c>
      <c r="J75" s="167" t="s">
        <v>9</v>
      </c>
      <c r="K75" s="167" t="s">
        <v>874</v>
      </c>
      <c r="L75" s="167"/>
      <c r="M75" s="167"/>
    </row>
    <row r="76" spans="1:13" x14ac:dyDescent="0.25">
      <c r="A76" s="167">
        <v>69</v>
      </c>
      <c r="B76" s="167" t="s">
        <v>875</v>
      </c>
      <c r="C76" s="167" t="s">
        <v>876</v>
      </c>
      <c r="D76" s="167" t="s">
        <v>877</v>
      </c>
      <c r="E76" s="167" t="s">
        <v>878</v>
      </c>
      <c r="F76" s="167" t="s">
        <v>879</v>
      </c>
      <c r="G76" s="167" t="s">
        <v>1469</v>
      </c>
      <c r="H76" s="167" t="s">
        <v>8</v>
      </c>
      <c r="I76" s="167" t="s">
        <v>880</v>
      </c>
      <c r="J76" s="167" t="s">
        <v>9</v>
      </c>
      <c r="K76" s="167" t="s">
        <v>881</v>
      </c>
      <c r="L76" s="167"/>
      <c r="M76" s="167"/>
    </row>
    <row r="77" spans="1:13" x14ac:dyDescent="0.25">
      <c r="A77" s="167">
        <v>70</v>
      </c>
      <c r="B77" s="167" t="s">
        <v>797</v>
      </c>
      <c r="C77" s="167" t="s">
        <v>798</v>
      </c>
      <c r="D77" s="167" t="s">
        <v>799</v>
      </c>
      <c r="E77" s="167" t="s">
        <v>1</v>
      </c>
      <c r="F77" s="167" t="s">
        <v>800</v>
      </c>
      <c r="G77" s="167" t="s">
        <v>1469</v>
      </c>
      <c r="H77" s="167" t="s">
        <v>8</v>
      </c>
      <c r="I77" s="167" t="s">
        <v>801</v>
      </c>
      <c r="J77" s="167" t="s">
        <v>9</v>
      </c>
      <c r="K77" s="167" t="s">
        <v>802</v>
      </c>
      <c r="L77" s="167"/>
      <c r="M77" s="167"/>
    </row>
    <row r="78" spans="1:13" x14ac:dyDescent="0.25">
      <c r="A78" s="167">
        <v>71</v>
      </c>
      <c r="B78" s="167" t="s">
        <v>101</v>
      </c>
      <c r="C78" s="167" t="s">
        <v>102</v>
      </c>
      <c r="D78" s="167" t="s">
        <v>103</v>
      </c>
      <c r="E78" s="167" t="s">
        <v>43</v>
      </c>
      <c r="F78" s="167" t="s">
        <v>169</v>
      </c>
      <c r="G78" s="167" t="s">
        <v>1469</v>
      </c>
      <c r="H78" s="167" t="s">
        <v>8</v>
      </c>
      <c r="I78" s="167" t="s">
        <v>170</v>
      </c>
      <c r="J78" s="167" t="s">
        <v>9</v>
      </c>
      <c r="K78" s="167" t="s">
        <v>735</v>
      </c>
      <c r="L78" s="167"/>
      <c r="M78" s="167"/>
    </row>
    <row r="79" spans="1:13" x14ac:dyDescent="0.25">
      <c r="A79" s="167">
        <v>72</v>
      </c>
      <c r="B79" s="167" t="s">
        <v>179</v>
      </c>
      <c r="C79" s="167" t="s">
        <v>180</v>
      </c>
      <c r="D79" s="167" t="s">
        <v>181</v>
      </c>
      <c r="E79" s="167" t="s">
        <v>43</v>
      </c>
      <c r="F79" s="167" t="s">
        <v>182</v>
      </c>
      <c r="G79" s="167" t="s">
        <v>1469</v>
      </c>
      <c r="H79" s="167" t="s">
        <v>8</v>
      </c>
      <c r="I79" s="167" t="s">
        <v>183</v>
      </c>
      <c r="J79" s="167" t="s">
        <v>9</v>
      </c>
      <c r="K79" s="167" t="s">
        <v>738</v>
      </c>
      <c r="L79" s="167"/>
      <c r="M79" s="167"/>
    </row>
  </sheetData>
  <sortState ref="A2:K79">
    <sortCondition ref="G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46" workbookViewId="0">
      <selection sqref="A1:XFD1"/>
    </sheetView>
  </sheetViews>
  <sheetFormatPr defaultRowHeight="15" x14ac:dyDescent="0.25"/>
  <cols>
    <col min="7" max="7" width="11.7109375" bestFit="1" customWidth="1"/>
  </cols>
  <sheetData>
    <row r="1" spans="1:14" s="160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4" x14ac:dyDescent="0.25">
      <c r="A2">
        <v>26</v>
      </c>
      <c r="B2" s="160" t="s">
        <v>190</v>
      </c>
      <c r="C2" s="160" t="s">
        <v>191</v>
      </c>
      <c r="D2" s="160" t="s">
        <v>192</v>
      </c>
      <c r="E2" s="160" t="s">
        <v>28</v>
      </c>
      <c r="F2" s="160" t="s">
        <v>193</v>
      </c>
      <c r="G2" s="160" t="s">
        <v>1019</v>
      </c>
      <c r="H2" s="160" t="s">
        <v>30</v>
      </c>
      <c r="I2" s="160" t="s">
        <v>194</v>
      </c>
      <c r="J2" s="160" t="s">
        <v>32</v>
      </c>
      <c r="K2" s="160" t="s">
        <v>1081</v>
      </c>
      <c r="L2" s="160"/>
      <c r="M2" s="160"/>
      <c r="N2" s="160"/>
    </row>
    <row r="3" spans="1:14" x14ac:dyDescent="0.25">
      <c r="A3">
        <v>28</v>
      </c>
      <c r="B3" s="160" t="s">
        <v>71</v>
      </c>
      <c r="C3" s="160" t="s">
        <v>72</v>
      </c>
      <c r="D3" s="160" t="s">
        <v>73</v>
      </c>
      <c r="E3" s="160" t="s">
        <v>28</v>
      </c>
      <c r="F3" s="160" t="s">
        <v>74</v>
      </c>
      <c r="G3" s="160" t="s">
        <v>1019</v>
      </c>
      <c r="H3" s="160" t="s">
        <v>30</v>
      </c>
      <c r="I3" s="160" t="s">
        <v>75</v>
      </c>
      <c r="J3" s="160" t="s">
        <v>32</v>
      </c>
      <c r="K3" s="160" t="s">
        <v>1058</v>
      </c>
      <c r="L3" s="160"/>
      <c r="M3" s="160"/>
      <c r="N3" s="160"/>
    </row>
    <row r="4" spans="1:14" x14ac:dyDescent="0.25">
      <c r="A4" s="160">
        <v>35</v>
      </c>
      <c r="B4" s="160" t="s">
        <v>64</v>
      </c>
      <c r="C4" s="160" t="s">
        <v>65</v>
      </c>
      <c r="D4" s="160" t="s">
        <v>66</v>
      </c>
      <c r="E4" s="160" t="s">
        <v>1</v>
      </c>
      <c r="F4" s="160" t="s">
        <v>67</v>
      </c>
      <c r="G4" s="160" t="s">
        <v>1019</v>
      </c>
      <c r="H4" s="160" t="s">
        <v>30</v>
      </c>
      <c r="I4" s="160" t="s">
        <v>68</v>
      </c>
      <c r="J4" s="160" t="s">
        <v>32</v>
      </c>
      <c r="K4" s="160" t="s">
        <v>959</v>
      </c>
      <c r="L4" s="160"/>
      <c r="M4" s="160"/>
      <c r="N4" s="160"/>
    </row>
    <row r="5" spans="1:14" x14ac:dyDescent="0.25">
      <c r="A5" s="160">
        <v>47</v>
      </c>
      <c r="B5" s="160" t="s">
        <v>590</v>
      </c>
      <c r="C5" s="160" t="s">
        <v>591</v>
      </c>
      <c r="D5" s="160" t="s">
        <v>592</v>
      </c>
      <c r="E5" s="160" t="s">
        <v>43</v>
      </c>
      <c r="F5" s="160" t="s">
        <v>593</v>
      </c>
      <c r="G5" s="160" t="s">
        <v>1131</v>
      </c>
      <c r="H5" s="160" t="s">
        <v>30</v>
      </c>
      <c r="I5" s="160" t="s">
        <v>594</v>
      </c>
      <c r="J5" s="160" t="s">
        <v>32</v>
      </c>
      <c r="K5" s="160" t="s">
        <v>669</v>
      </c>
      <c r="L5" s="160"/>
      <c r="M5" s="160"/>
      <c r="N5" s="160"/>
    </row>
    <row r="6" spans="1:14" x14ac:dyDescent="0.25">
      <c r="A6" s="160">
        <v>61</v>
      </c>
      <c r="B6" s="160" t="s">
        <v>460</v>
      </c>
      <c r="C6" s="160" t="s">
        <v>461</v>
      </c>
      <c r="D6" s="160" t="s">
        <v>462</v>
      </c>
      <c r="E6" s="160" t="s">
        <v>1</v>
      </c>
      <c r="F6" s="160" t="s">
        <v>463</v>
      </c>
      <c r="G6" s="160" t="s">
        <v>1019</v>
      </c>
      <c r="H6" s="160" t="s">
        <v>30</v>
      </c>
      <c r="I6" s="160" t="s">
        <v>464</v>
      </c>
      <c r="J6" s="160" t="s">
        <v>32</v>
      </c>
      <c r="K6" s="160" t="s">
        <v>711</v>
      </c>
      <c r="L6" s="160"/>
      <c r="M6" s="160"/>
      <c r="N6" s="160"/>
    </row>
    <row r="7" spans="1:14" x14ac:dyDescent="0.25">
      <c r="A7" s="160">
        <v>62</v>
      </c>
      <c r="B7" s="160" t="s">
        <v>165</v>
      </c>
      <c r="C7" s="160" t="s">
        <v>166</v>
      </c>
      <c r="D7" s="160" t="s">
        <v>27</v>
      </c>
      <c r="E7" s="160" t="s">
        <v>28</v>
      </c>
      <c r="F7" s="160" t="s">
        <v>167</v>
      </c>
      <c r="G7" s="160" t="s">
        <v>1019</v>
      </c>
      <c r="H7" s="160" t="s">
        <v>30</v>
      </c>
      <c r="I7" s="160" t="s">
        <v>168</v>
      </c>
      <c r="J7" s="160" t="s">
        <v>32</v>
      </c>
      <c r="K7" s="160" t="s">
        <v>712</v>
      </c>
      <c r="L7" s="160"/>
      <c r="M7" s="160"/>
      <c r="N7" s="160"/>
    </row>
    <row r="8" spans="1:14" x14ac:dyDescent="0.25">
      <c r="A8" s="160">
        <v>63</v>
      </c>
      <c r="B8" s="160" t="s">
        <v>25</v>
      </c>
      <c r="C8" s="160" t="s">
        <v>26</v>
      </c>
      <c r="D8" s="160" t="s">
        <v>27</v>
      </c>
      <c r="E8" s="160" t="s">
        <v>28</v>
      </c>
      <c r="F8" s="160" t="s">
        <v>29</v>
      </c>
      <c r="G8" s="160" t="s">
        <v>1019</v>
      </c>
      <c r="H8" s="160" t="s">
        <v>30</v>
      </c>
      <c r="I8" s="160" t="s">
        <v>31</v>
      </c>
      <c r="J8" s="160" t="s">
        <v>32</v>
      </c>
      <c r="K8" s="160" t="s">
        <v>714</v>
      </c>
      <c r="L8" s="160"/>
      <c r="M8" s="160"/>
      <c r="N8" s="160"/>
    </row>
    <row r="9" spans="1:14" x14ac:dyDescent="0.25">
      <c r="A9" s="160">
        <v>74</v>
      </c>
      <c r="B9" s="160" t="s">
        <v>467</v>
      </c>
      <c r="C9" s="160" t="s">
        <v>468</v>
      </c>
      <c r="D9" s="160" t="s">
        <v>0</v>
      </c>
      <c r="E9" s="160" t="s">
        <v>1</v>
      </c>
      <c r="F9" s="160" t="s">
        <v>477</v>
      </c>
      <c r="G9" s="160" t="s">
        <v>1019</v>
      </c>
      <c r="H9" s="160" t="s">
        <v>30</v>
      </c>
      <c r="I9" s="160" t="s">
        <v>478</v>
      </c>
      <c r="J9" s="160" t="s">
        <v>32</v>
      </c>
      <c r="K9" s="160" t="s">
        <v>740</v>
      </c>
      <c r="L9" s="160"/>
      <c r="M9" s="160"/>
      <c r="N9" s="160"/>
    </row>
    <row r="10" spans="1:14" x14ac:dyDescent="0.25">
      <c r="A10" s="160">
        <v>31</v>
      </c>
      <c r="B10" s="160" t="s">
        <v>766</v>
      </c>
      <c r="C10" s="160" t="s">
        <v>767</v>
      </c>
      <c r="D10" s="160" t="s">
        <v>577</v>
      </c>
      <c r="E10" s="160" t="s">
        <v>7</v>
      </c>
      <c r="F10" s="160" t="s">
        <v>1040</v>
      </c>
      <c r="G10" s="160" t="s">
        <v>1050</v>
      </c>
      <c r="H10" s="160" t="s">
        <v>781</v>
      </c>
      <c r="I10" s="160" t="s">
        <v>1042</v>
      </c>
      <c r="J10" s="160" t="s">
        <v>1043</v>
      </c>
      <c r="K10" s="160" t="s">
        <v>1044</v>
      </c>
      <c r="L10" s="160"/>
      <c r="M10" s="160"/>
      <c r="N10" s="160"/>
    </row>
    <row r="11" spans="1:14" x14ac:dyDescent="0.25">
      <c r="A11" s="160">
        <v>3</v>
      </c>
      <c r="B11" s="160" t="s">
        <v>174</v>
      </c>
      <c r="C11" s="160" t="s">
        <v>175</v>
      </c>
      <c r="D11" s="160" t="s">
        <v>0</v>
      </c>
      <c r="E11" s="160" t="s">
        <v>1</v>
      </c>
      <c r="F11" s="160" t="s">
        <v>1232</v>
      </c>
      <c r="G11" s="160" t="s">
        <v>1469</v>
      </c>
      <c r="H11" s="160" t="s">
        <v>1013</v>
      </c>
      <c r="I11" s="160" t="s">
        <v>1234</v>
      </c>
      <c r="J11" s="160" t="s">
        <v>960</v>
      </c>
      <c r="K11" s="160" t="s">
        <v>1478</v>
      </c>
      <c r="L11" s="160"/>
      <c r="M11" s="160"/>
      <c r="N11" s="160"/>
    </row>
    <row r="12" spans="1:14" x14ac:dyDescent="0.25">
      <c r="A12" s="160">
        <v>4</v>
      </c>
      <c r="B12" s="160" t="s">
        <v>1479</v>
      </c>
      <c r="C12" s="160" t="s">
        <v>1480</v>
      </c>
      <c r="D12" s="160" t="s">
        <v>1481</v>
      </c>
      <c r="E12" s="160" t="s">
        <v>601</v>
      </c>
      <c r="F12" s="160" t="s">
        <v>1482</v>
      </c>
      <c r="G12" s="160" t="s">
        <v>1136</v>
      </c>
      <c r="H12" s="160" t="s">
        <v>1013</v>
      </c>
      <c r="I12" s="160" t="s">
        <v>1483</v>
      </c>
      <c r="J12" s="160" t="s">
        <v>960</v>
      </c>
      <c r="K12" s="160" t="s">
        <v>1484</v>
      </c>
      <c r="L12" s="160"/>
      <c r="M12" s="160"/>
      <c r="N12" s="160"/>
    </row>
    <row r="13" spans="1:14" x14ac:dyDescent="0.25">
      <c r="A13" s="160">
        <v>6</v>
      </c>
      <c r="B13" s="160" t="s">
        <v>803</v>
      </c>
      <c r="C13" s="160" t="s">
        <v>804</v>
      </c>
      <c r="D13" s="160" t="s">
        <v>17</v>
      </c>
      <c r="E13" s="160" t="s">
        <v>7</v>
      </c>
      <c r="F13" s="160" t="s">
        <v>1121</v>
      </c>
      <c r="G13" s="160" t="s">
        <v>1469</v>
      </c>
      <c r="H13" s="160" t="s">
        <v>1013</v>
      </c>
      <c r="I13" s="160" t="s">
        <v>1122</v>
      </c>
      <c r="J13" s="160" t="s">
        <v>960</v>
      </c>
      <c r="K13" s="160" t="s">
        <v>1465</v>
      </c>
      <c r="L13" s="160"/>
      <c r="M13" s="160"/>
      <c r="N13" s="160"/>
    </row>
    <row r="14" spans="1:14" x14ac:dyDescent="0.25">
      <c r="A14" s="160">
        <v>7</v>
      </c>
      <c r="B14" s="160" t="s">
        <v>1458</v>
      </c>
      <c r="C14" s="160" t="s">
        <v>1459</v>
      </c>
      <c r="D14" s="160" t="s">
        <v>42</v>
      </c>
      <c r="E14" s="160" t="s">
        <v>43</v>
      </c>
      <c r="F14" s="160" t="s">
        <v>1460</v>
      </c>
      <c r="G14" s="160" t="s">
        <v>1136</v>
      </c>
      <c r="H14" s="160" t="s">
        <v>1013</v>
      </c>
      <c r="I14" s="160" t="s">
        <v>1461</v>
      </c>
      <c r="J14" s="160" t="s">
        <v>960</v>
      </c>
      <c r="K14" s="160" t="s">
        <v>1462</v>
      </c>
      <c r="L14" s="160"/>
      <c r="M14" s="160"/>
      <c r="N14" s="160"/>
    </row>
    <row r="15" spans="1:14" x14ac:dyDescent="0.25">
      <c r="A15" s="160">
        <v>9</v>
      </c>
      <c r="B15" s="160" t="s">
        <v>366</v>
      </c>
      <c r="C15" s="160" t="s">
        <v>367</v>
      </c>
      <c r="D15" s="160" t="s">
        <v>368</v>
      </c>
      <c r="E15" s="160" t="s">
        <v>43</v>
      </c>
      <c r="F15" s="160" t="s">
        <v>1100</v>
      </c>
      <c r="G15" s="160" t="s">
        <v>1469</v>
      </c>
      <c r="H15" s="160" t="s">
        <v>1013</v>
      </c>
      <c r="I15" s="160" t="s">
        <v>1101</v>
      </c>
      <c r="J15" s="160" t="s">
        <v>960</v>
      </c>
      <c r="K15" s="160" t="s">
        <v>1258</v>
      </c>
      <c r="L15" s="160"/>
      <c r="M15" s="160"/>
      <c r="N15" s="160"/>
    </row>
    <row r="16" spans="1:14" x14ac:dyDescent="0.25">
      <c r="A16" s="160">
        <v>10</v>
      </c>
      <c r="B16" s="160" t="s">
        <v>1215</v>
      </c>
      <c r="C16" s="160" t="s">
        <v>1216</v>
      </c>
      <c r="D16" s="160" t="s">
        <v>0</v>
      </c>
      <c r="E16" s="160" t="s">
        <v>1</v>
      </c>
      <c r="F16" s="160" t="s">
        <v>1218</v>
      </c>
      <c r="G16" s="160" t="s">
        <v>1469</v>
      </c>
      <c r="H16" s="160" t="s">
        <v>1013</v>
      </c>
      <c r="I16" s="160" t="s">
        <v>1219</v>
      </c>
      <c r="J16" s="160" t="s">
        <v>960</v>
      </c>
      <c r="K16" s="160" t="s">
        <v>1242</v>
      </c>
      <c r="L16" s="160"/>
      <c r="M16" s="160"/>
      <c r="N16" s="160"/>
    </row>
    <row r="17" spans="1:14" x14ac:dyDescent="0.25">
      <c r="A17" s="160">
        <v>11</v>
      </c>
      <c r="B17" s="160" t="s">
        <v>1194</v>
      </c>
      <c r="C17" s="160" t="s">
        <v>1195</v>
      </c>
      <c r="D17" s="160" t="s">
        <v>1196</v>
      </c>
      <c r="E17" s="160" t="s">
        <v>28</v>
      </c>
      <c r="F17" s="160" t="s">
        <v>1197</v>
      </c>
      <c r="G17" s="160" t="s">
        <v>1469</v>
      </c>
      <c r="H17" s="160" t="s">
        <v>1013</v>
      </c>
      <c r="I17" s="160" t="s">
        <v>1198</v>
      </c>
      <c r="J17" s="160" t="s">
        <v>960</v>
      </c>
      <c r="K17" s="160" t="s">
        <v>1214</v>
      </c>
      <c r="L17" s="160"/>
      <c r="M17" s="160"/>
      <c r="N17" s="160"/>
    </row>
    <row r="18" spans="1:14" x14ac:dyDescent="0.25">
      <c r="A18" s="160">
        <v>13</v>
      </c>
      <c r="B18" s="160" t="s">
        <v>262</v>
      </c>
      <c r="C18" s="160" t="s">
        <v>399</v>
      </c>
      <c r="D18" s="160" t="s">
        <v>0</v>
      </c>
      <c r="E18" s="160" t="s">
        <v>1</v>
      </c>
      <c r="F18" s="160" t="s">
        <v>1103</v>
      </c>
      <c r="G18" s="160" t="s">
        <v>1469</v>
      </c>
      <c r="H18" s="160" t="s">
        <v>1013</v>
      </c>
      <c r="I18" s="160" t="s">
        <v>1104</v>
      </c>
      <c r="J18" s="160" t="s">
        <v>960</v>
      </c>
      <c r="K18" s="160" t="s">
        <v>1206</v>
      </c>
      <c r="L18" s="160"/>
      <c r="M18" s="160"/>
      <c r="N18" s="160"/>
    </row>
    <row r="19" spans="1:14" x14ac:dyDescent="0.25">
      <c r="A19" s="160">
        <v>15</v>
      </c>
      <c r="B19" s="160" t="s">
        <v>196</v>
      </c>
      <c r="C19" s="160" t="s">
        <v>104</v>
      </c>
      <c r="D19" s="160" t="s">
        <v>197</v>
      </c>
      <c r="E19" s="160" t="s">
        <v>198</v>
      </c>
      <c r="F19" s="160" t="s">
        <v>1168</v>
      </c>
      <c r="G19" s="160" t="s">
        <v>1469</v>
      </c>
      <c r="H19" s="160" t="s">
        <v>1013</v>
      </c>
      <c r="I19" s="160" t="s">
        <v>1169</v>
      </c>
      <c r="J19" s="160" t="s">
        <v>960</v>
      </c>
      <c r="K19" s="160" t="s">
        <v>1170</v>
      </c>
      <c r="L19" s="160"/>
      <c r="M19" s="160"/>
      <c r="N19" s="160"/>
    </row>
    <row r="20" spans="1:14" x14ac:dyDescent="0.25">
      <c r="A20" s="160">
        <v>16</v>
      </c>
      <c r="B20" s="160" t="s">
        <v>1176</v>
      </c>
      <c r="C20" s="160" t="s">
        <v>1177</v>
      </c>
      <c r="D20" s="160" t="s">
        <v>173</v>
      </c>
      <c r="E20" s="160" t="s">
        <v>43</v>
      </c>
      <c r="F20" s="160" t="s">
        <v>1178</v>
      </c>
      <c r="G20" s="160" t="s">
        <v>1469</v>
      </c>
      <c r="H20" s="160" t="s">
        <v>1013</v>
      </c>
      <c r="I20" s="160" t="s">
        <v>1179</v>
      </c>
      <c r="J20" s="160" t="s">
        <v>960</v>
      </c>
      <c r="K20" s="160" t="s">
        <v>1180</v>
      </c>
      <c r="L20" s="160"/>
      <c r="M20" s="160"/>
      <c r="N20" s="160"/>
    </row>
    <row r="21" spans="1:14" x14ac:dyDescent="0.25">
      <c r="A21" s="160">
        <v>17</v>
      </c>
      <c r="B21" s="160" t="s">
        <v>1181</v>
      </c>
      <c r="C21" s="160" t="s">
        <v>1182</v>
      </c>
      <c r="D21" s="160" t="s">
        <v>1183</v>
      </c>
      <c r="E21" s="160" t="s">
        <v>48</v>
      </c>
      <c r="F21" s="160" t="s">
        <v>1184</v>
      </c>
      <c r="G21" s="160" t="s">
        <v>1469</v>
      </c>
      <c r="H21" s="160" t="s">
        <v>1013</v>
      </c>
      <c r="I21" s="160" t="s">
        <v>1185</v>
      </c>
      <c r="J21" s="160" t="s">
        <v>960</v>
      </c>
      <c r="K21" s="160" t="s">
        <v>1186</v>
      </c>
      <c r="L21" s="160"/>
      <c r="M21" s="160"/>
      <c r="N21" s="160"/>
    </row>
    <row r="22" spans="1:14" x14ac:dyDescent="0.25">
      <c r="A22" s="160">
        <v>18</v>
      </c>
      <c r="B22" s="160" t="s">
        <v>1187</v>
      </c>
      <c r="C22" s="160" t="s">
        <v>1188</v>
      </c>
      <c r="D22" s="160" t="s">
        <v>1189</v>
      </c>
      <c r="E22" s="160" t="s">
        <v>43</v>
      </c>
      <c r="F22" s="160" t="s">
        <v>1190</v>
      </c>
      <c r="G22" s="160" t="s">
        <v>1469</v>
      </c>
      <c r="H22" s="160" t="s">
        <v>1013</v>
      </c>
      <c r="I22" s="160" t="s">
        <v>1191</v>
      </c>
      <c r="J22" s="160" t="s">
        <v>960</v>
      </c>
      <c r="K22" s="160" t="s">
        <v>1192</v>
      </c>
      <c r="L22" s="160"/>
      <c r="M22" s="160"/>
      <c r="N22" s="160"/>
    </row>
    <row r="23" spans="1:14" x14ac:dyDescent="0.25">
      <c r="A23" s="160">
        <v>19</v>
      </c>
      <c r="B23" s="160" t="s">
        <v>262</v>
      </c>
      <c r="C23" s="160" t="s">
        <v>1141</v>
      </c>
      <c r="D23" s="160" t="s">
        <v>1142</v>
      </c>
      <c r="E23" s="160" t="s">
        <v>1</v>
      </c>
      <c r="F23" s="160" t="s">
        <v>1143</v>
      </c>
      <c r="G23" s="160" t="s">
        <v>1469</v>
      </c>
      <c r="H23" s="160" t="s">
        <v>1013</v>
      </c>
      <c r="I23" s="160" t="s">
        <v>1144</v>
      </c>
      <c r="J23" s="160" t="s">
        <v>960</v>
      </c>
      <c r="K23" s="160" t="s">
        <v>1145</v>
      </c>
      <c r="L23" s="160"/>
      <c r="M23" s="160"/>
      <c r="N23" s="160"/>
    </row>
    <row r="24" spans="1:14" x14ac:dyDescent="0.25">
      <c r="A24" s="160">
        <v>20</v>
      </c>
      <c r="B24" s="160" t="s">
        <v>1146</v>
      </c>
      <c r="C24" s="160" t="s">
        <v>1147</v>
      </c>
      <c r="D24" s="160" t="s">
        <v>1142</v>
      </c>
      <c r="E24" s="160" t="s">
        <v>1</v>
      </c>
      <c r="F24" s="160" t="s">
        <v>1148</v>
      </c>
      <c r="G24" s="160" t="s">
        <v>1469</v>
      </c>
      <c r="H24" s="160" t="s">
        <v>1013</v>
      </c>
      <c r="I24" s="160" t="s">
        <v>1149</v>
      </c>
      <c r="J24" s="160" t="s">
        <v>960</v>
      </c>
      <c r="K24" s="160" t="s">
        <v>1150</v>
      </c>
      <c r="L24" s="160"/>
      <c r="M24" s="160"/>
      <c r="N24" s="160"/>
    </row>
    <row r="25" spans="1:14" x14ac:dyDescent="0.25">
      <c r="A25" s="160">
        <v>21</v>
      </c>
      <c r="B25" s="160" t="s">
        <v>50</v>
      </c>
      <c r="C25" s="160" t="s">
        <v>51</v>
      </c>
      <c r="D25" s="160" t="s">
        <v>52</v>
      </c>
      <c r="E25" s="160" t="s">
        <v>43</v>
      </c>
      <c r="F25" s="160" t="s">
        <v>1085</v>
      </c>
      <c r="G25" s="160" t="s">
        <v>1469</v>
      </c>
      <c r="H25" s="160" t="s">
        <v>1013</v>
      </c>
      <c r="I25" s="160" t="s">
        <v>1086</v>
      </c>
      <c r="J25" s="160" t="s">
        <v>960</v>
      </c>
      <c r="K25" s="160" t="s">
        <v>1087</v>
      </c>
      <c r="L25" s="160"/>
      <c r="M25" s="160"/>
      <c r="N25" s="160"/>
    </row>
    <row r="26" spans="1:14" x14ac:dyDescent="0.25">
      <c r="A26" s="160">
        <v>22</v>
      </c>
      <c r="B26" s="160" t="s">
        <v>196</v>
      </c>
      <c r="C26" s="160" t="s">
        <v>104</v>
      </c>
      <c r="D26" s="160" t="s">
        <v>197</v>
      </c>
      <c r="E26" s="160" t="s">
        <v>198</v>
      </c>
      <c r="F26" s="160" t="s">
        <v>1107</v>
      </c>
      <c r="G26" s="160" t="s">
        <v>1469</v>
      </c>
      <c r="H26" s="160" t="s">
        <v>1013</v>
      </c>
      <c r="I26" s="160" t="s">
        <v>1108</v>
      </c>
      <c r="J26" s="160" t="s">
        <v>960</v>
      </c>
      <c r="K26" s="160" t="s">
        <v>1109</v>
      </c>
      <c r="L26" s="160"/>
      <c r="M26" s="160"/>
      <c r="N26" s="160"/>
    </row>
    <row r="27" spans="1:14" x14ac:dyDescent="0.25">
      <c r="A27" s="160">
        <v>23</v>
      </c>
      <c r="B27" s="160" t="s">
        <v>1110</v>
      </c>
      <c r="C27" s="160" t="s">
        <v>408</v>
      </c>
      <c r="D27" s="160" t="s">
        <v>1111</v>
      </c>
      <c r="E27" s="160" t="s">
        <v>912</v>
      </c>
      <c r="F27" s="160" t="s">
        <v>1112</v>
      </c>
      <c r="G27" s="160" t="s">
        <v>1469</v>
      </c>
      <c r="H27" s="160" t="s">
        <v>1013</v>
      </c>
      <c r="I27" s="160" t="s">
        <v>1113</v>
      </c>
      <c r="J27" s="160" t="s">
        <v>960</v>
      </c>
      <c r="K27" s="160" t="s">
        <v>1114</v>
      </c>
      <c r="L27" s="160"/>
      <c r="M27" s="160"/>
      <c r="N27" s="160"/>
    </row>
    <row r="28" spans="1:14" x14ac:dyDescent="0.25">
      <c r="A28" s="160">
        <v>33</v>
      </c>
      <c r="B28" s="160" t="s">
        <v>803</v>
      </c>
      <c r="C28" s="160" t="s">
        <v>804</v>
      </c>
      <c r="D28" s="160" t="s">
        <v>17</v>
      </c>
      <c r="E28" s="160" t="s">
        <v>7</v>
      </c>
      <c r="F28" s="160" t="s">
        <v>805</v>
      </c>
      <c r="G28" s="160" t="s">
        <v>1469</v>
      </c>
      <c r="H28" s="160" t="s">
        <v>5</v>
      </c>
      <c r="I28" s="160" t="s">
        <v>806</v>
      </c>
      <c r="J28" s="160" t="s">
        <v>6</v>
      </c>
      <c r="K28" s="160" t="s">
        <v>996</v>
      </c>
      <c r="L28" s="160"/>
      <c r="M28" s="160"/>
      <c r="N28" s="160"/>
    </row>
    <row r="29" spans="1:14" x14ac:dyDescent="0.25">
      <c r="A29" s="160">
        <v>60</v>
      </c>
      <c r="B29" s="160" t="s">
        <v>443</v>
      </c>
      <c r="C29" s="160" t="s">
        <v>444</v>
      </c>
      <c r="D29" s="160" t="s">
        <v>0</v>
      </c>
      <c r="E29" s="160" t="s">
        <v>1</v>
      </c>
      <c r="F29" s="160" t="s">
        <v>445</v>
      </c>
      <c r="G29" s="160" t="s">
        <v>1469</v>
      </c>
      <c r="H29" s="160" t="s">
        <v>5</v>
      </c>
      <c r="I29" s="160" t="s">
        <v>446</v>
      </c>
      <c r="J29" s="160" t="s">
        <v>6</v>
      </c>
      <c r="K29" s="160" t="s">
        <v>708</v>
      </c>
      <c r="L29" s="160"/>
      <c r="M29" s="160"/>
      <c r="N29" s="160"/>
    </row>
    <row r="30" spans="1:14" x14ac:dyDescent="0.25">
      <c r="A30" s="160">
        <v>64</v>
      </c>
      <c r="B30" s="160" t="s">
        <v>54</v>
      </c>
      <c r="C30" s="160" t="s">
        <v>55</v>
      </c>
      <c r="D30" s="160" t="s">
        <v>0</v>
      </c>
      <c r="E30" s="160" t="s">
        <v>1</v>
      </c>
      <c r="F30" s="160" t="s">
        <v>56</v>
      </c>
      <c r="G30" s="160" t="s">
        <v>1469</v>
      </c>
      <c r="H30" s="160" t="s">
        <v>5</v>
      </c>
      <c r="I30" s="160" t="s">
        <v>57</v>
      </c>
      <c r="J30" s="160" t="s">
        <v>6</v>
      </c>
      <c r="K30" s="160" t="s">
        <v>717</v>
      </c>
      <c r="L30" s="160"/>
      <c r="M30" s="160"/>
      <c r="N30" s="160"/>
    </row>
    <row r="31" spans="1:14" x14ac:dyDescent="0.25">
      <c r="A31" s="160">
        <v>1</v>
      </c>
      <c r="B31" s="160" t="s">
        <v>174</v>
      </c>
      <c r="C31" s="160" t="s">
        <v>175</v>
      </c>
      <c r="D31" s="160" t="s">
        <v>0</v>
      </c>
      <c r="E31" s="160" t="s">
        <v>1</v>
      </c>
      <c r="F31" s="160" t="s">
        <v>472</v>
      </c>
      <c r="G31" s="160" t="s">
        <v>1050</v>
      </c>
      <c r="H31" s="160" t="s">
        <v>473</v>
      </c>
      <c r="I31" s="160" t="s">
        <v>474</v>
      </c>
      <c r="J31" s="160" t="s">
        <v>475</v>
      </c>
      <c r="K31" s="160" t="s">
        <v>1476</v>
      </c>
      <c r="L31" s="160"/>
      <c r="M31" s="160"/>
      <c r="N31" s="160"/>
    </row>
    <row r="32" spans="1:14" x14ac:dyDescent="0.25">
      <c r="A32" s="160">
        <v>75</v>
      </c>
      <c r="B32" s="160" t="s">
        <v>54</v>
      </c>
      <c r="C32" s="160" t="s">
        <v>55</v>
      </c>
      <c r="D32" s="160" t="s">
        <v>0</v>
      </c>
      <c r="E32" s="160" t="s">
        <v>1</v>
      </c>
      <c r="F32" s="160" t="s">
        <v>480</v>
      </c>
      <c r="G32" s="160" t="s">
        <v>1050</v>
      </c>
      <c r="H32" s="160" t="s">
        <v>473</v>
      </c>
      <c r="I32" s="160" t="s">
        <v>481</v>
      </c>
      <c r="J32" s="160" t="s">
        <v>475</v>
      </c>
      <c r="K32" s="160" t="s">
        <v>744</v>
      </c>
      <c r="L32" s="160"/>
      <c r="M32" s="160"/>
      <c r="N32" s="160"/>
    </row>
    <row r="33" spans="1:14" x14ac:dyDescent="0.25">
      <c r="A33" s="160">
        <v>2</v>
      </c>
      <c r="B33" s="160" t="s">
        <v>174</v>
      </c>
      <c r="C33" s="160" t="s">
        <v>175</v>
      </c>
      <c r="D33" s="160" t="s">
        <v>0</v>
      </c>
      <c r="E33" s="160" t="s">
        <v>1</v>
      </c>
      <c r="F33" s="160" t="s">
        <v>176</v>
      </c>
      <c r="G33" s="160" t="s">
        <v>1469</v>
      </c>
      <c r="H33" s="160" t="s">
        <v>8</v>
      </c>
      <c r="I33" s="160" t="s">
        <v>177</v>
      </c>
      <c r="J33" s="160" t="s">
        <v>9</v>
      </c>
      <c r="K33" s="160" t="s">
        <v>1477</v>
      </c>
      <c r="L33" s="160"/>
      <c r="M33" s="160"/>
      <c r="N33" s="160"/>
    </row>
    <row r="34" spans="1:14" x14ac:dyDescent="0.25">
      <c r="A34" s="160">
        <v>41</v>
      </c>
      <c r="B34" s="160" t="s">
        <v>766</v>
      </c>
      <c r="C34" s="160" t="s">
        <v>767</v>
      </c>
      <c r="D34" s="160" t="s">
        <v>577</v>
      </c>
      <c r="E34" s="160" t="s">
        <v>7</v>
      </c>
      <c r="F34" s="160" t="s">
        <v>768</v>
      </c>
      <c r="G34" s="160" t="s">
        <v>1469</v>
      </c>
      <c r="H34" s="160" t="s">
        <v>8</v>
      </c>
      <c r="I34" s="160" t="s">
        <v>769</v>
      </c>
      <c r="J34" s="160" t="s">
        <v>9</v>
      </c>
      <c r="K34" s="160" t="s">
        <v>770</v>
      </c>
      <c r="L34" s="160"/>
      <c r="M34" s="160"/>
      <c r="N34" s="160"/>
    </row>
    <row r="35" spans="1:14" x14ac:dyDescent="0.25">
      <c r="A35" s="160">
        <v>67</v>
      </c>
      <c r="B35" s="160" t="s">
        <v>925</v>
      </c>
      <c r="C35" s="160" t="s">
        <v>926</v>
      </c>
      <c r="D35" s="160" t="s">
        <v>821</v>
      </c>
      <c r="E35" s="160" t="s">
        <v>822</v>
      </c>
      <c r="F35" s="160" t="s">
        <v>927</v>
      </c>
      <c r="G35" s="160" t="s">
        <v>1136</v>
      </c>
      <c r="H35" s="160" t="s">
        <v>8</v>
      </c>
      <c r="I35" s="160" t="s">
        <v>928</v>
      </c>
      <c r="J35" s="160" t="s">
        <v>9</v>
      </c>
      <c r="K35" s="160" t="s">
        <v>929</v>
      </c>
      <c r="L35" s="160"/>
      <c r="M35" s="160"/>
      <c r="N35" s="160"/>
    </row>
    <row r="36" spans="1:14" x14ac:dyDescent="0.25">
      <c r="A36" s="160">
        <v>68</v>
      </c>
      <c r="B36" s="160" t="s">
        <v>811</v>
      </c>
      <c r="C36" s="160" t="s">
        <v>812</v>
      </c>
      <c r="D36" s="160" t="s">
        <v>813</v>
      </c>
      <c r="E36" s="160" t="s">
        <v>814</v>
      </c>
      <c r="F36" s="160" t="s">
        <v>815</v>
      </c>
      <c r="G36" s="160" t="s">
        <v>960</v>
      </c>
      <c r="H36" s="160" t="s">
        <v>8</v>
      </c>
      <c r="I36" s="160" t="s">
        <v>817</v>
      </c>
      <c r="J36" s="160" t="s">
        <v>9</v>
      </c>
      <c r="K36" s="160" t="s">
        <v>818</v>
      </c>
      <c r="L36" s="160"/>
      <c r="M36" s="160"/>
      <c r="N36" s="160"/>
    </row>
    <row r="37" spans="1:14" x14ac:dyDescent="0.25">
      <c r="A37" s="160">
        <v>69</v>
      </c>
      <c r="B37" s="160" t="s">
        <v>869</v>
      </c>
      <c r="C37" s="160" t="s">
        <v>870</v>
      </c>
      <c r="D37" s="160" t="s">
        <v>871</v>
      </c>
      <c r="E37" s="160" t="s">
        <v>198</v>
      </c>
      <c r="F37" s="160" t="s">
        <v>872</v>
      </c>
      <c r="G37" s="160" t="s">
        <v>1469</v>
      </c>
      <c r="H37" s="160" t="s">
        <v>8</v>
      </c>
      <c r="I37" s="160" t="s">
        <v>873</v>
      </c>
      <c r="J37" s="160" t="s">
        <v>9</v>
      </c>
      <c r="K37" s="160" t="s">
        <v>874</v>
      </c>
      <c r="L37" s="160"/>
      <c r="M37" s="160"/>
      <c r="N37" s="160"/>
    </row>
    <row r="38" spans="1:14" x14ac:dyDescent="0.25">
      <c r="A38" s="160">
        <v>70</v>
      </c>
      <c r="B38" s="160" t="s">
        <v>819</v>
      </c>
      <c r="C38" s="160" t="s">
        <v>820</v>
      </c>
      <c r="D38" s="160" t="s">
        <v>821</v>
      </c>
      <c r="E38" s="160" t="s">
        <v>822</v>
      </c>
      <c r="F38" s="160" t="s">
        <v>823</v>
      </c>
      <c r="G38" s="160" t="s">
        <v>1136</v>
      </c>
      <c r="H38" s="160" t="s">
        <v>8</v>
      </c>
      <c r="I38" s="160" t="s">
        <v>824</v>
      </c>
      <c r="J38" s="160" t="s">
        <v>9</v>
      </c>
      <c r="K38" s="160" t="s">
        <v>825</v>
      </c>
      <c r="L38" s="160"/>
      <c r="M38" s="160"/>
      <c r="N38" s="160"/>
    </row>
    <row r="39" spans="1:14" x14ac:dyDescent="0.25">
      <c r="A39" s="160">
        <v>71</v>
      </c>
      <c r="B39" s="160" t="s">
        <v>875</v>
      </c>
      <c r="C39" s="160" t="s">
        <v>876</v>
      </c>
      <c r="D39" s="160" t="s">
        <v>877</v>
      </c>
      <c r="E39" s="160" t="s">
        <v>878</v>
      </c>
      <c r="F39" s="160" t="s">
        <v>879</v>
      </c>
      <c r="G39" s="160" t="s">
        <v>1469</v>
      </c>
      <c r="H39" s="160" t="s">
        <v>8</v>
      </c>
      <c r="I39" s="160" t="s">
        <v>880</v>
      </c>
      <c r="J39" s="160" t="s">
        <v>9</v>
      </c>
      <c r="K39" s="160" t="s">
        <v>881</v>
      </c>
      <c r="L39" s="160"/>
      <c r="M39" s="160"/>
      <c r="N39" s="160"/>
    </row>
    <row r="40" spans="1:14" x14ac:dyDescent="0.25">
      <c r="A40" s="160">
        <v>72</v>
      </c>
      <c r="B40" s="160" t="s">
        <v>101</v>
      </c>
      <c r="C40" s="160" t="s">
        <v>102</v>
      </c>
      <c r="D40" s="160" t="s">
        <v>103</v>
      </c>
      <c r="E40" s="160" t="s">
        <v>43</v>
      </c>
      <c r="F40" s="160" t="s">
        <v>169</v>
      </c>
      <c r="G40" s="160" t="s">
        <v>1469</v>
      </c>
      <c r="H40" s="160" t="s">
        <v>8</v>
      </c>
      <c r="I40" s="160" t="s">
        <v>170</v>
      </c>
      <c r="J40" s="160" t="s">
        <v>9</v>
      </c>
      <c r="K40" s="160" t="s">
        <v>735</v>
      </c>
      <c r="L40" s="160"/>
      <c r="M40" s="160"/>
      <c r="N40" s="160"/>
    </row>
    <row r="41" spans="1:14" x14ac:dyDescent="0.25">
      <c r="A41" s="160">
        <v>73</v>
      </c>
      <c r="B41" s="160" t="s">
        <v>179</v>
      </c>
      <c r="C41" s="160" t="s">
        <v>180</v>
      </c>
      <c r="D41" s="160" t="s">
        <v>181</v>
      </c>
      <c r="E41" s="160" t="s">
        <v>43</v>
      </c>
      <c r="F41" s="160" t="s">
        <v>182</v>
      </c>
      <c r="G41" s="160" t="s">
        <v>1469</v>
      </c>
      <c r="H41" s="160" t="s">
        <v>8</v>
      </c>
      <c r="I41" s="160" t="s">
        <v>183</v>
      </c>
      <c r="J41" s="160" t="s">
        <v>9</v>
      </c>
      <c r="K41" s="160" t="s">
        <v>738</v>
      </c>
      <c r="L41" s="160"/>
      <c r="M41" s="160"/>
      <c r="N41" s="160"/>
    </row>
    <row r="42" spans="1:14" x14ac:dyDescent="0.25">
      <c r="A42" s="160">
        <v>8</v>
      </c>
      <c r="B42" s="160" t="s">
        <v>366</v>
      </c>
      <c r="C42" s="160" t="s">
        <v>367</v>
      </c>
      <c r="D42" s="160" t="s">
        <v>368</v>
      </c>
      <c r="E42" s="160" t="s">
        <v>43</v>
      </c>
      <c r="F42" s="160" t="s">
        <v>369</v>
      </c>
      <c r="G42" s="160" t="s">
        <v>1019</v>
      </c>
      <c r="H42" s="160" t="s">
        <v>294</v>
      </c>
      <c r="I42" s="160" t="s">
        <v>370</v>
      </c>
      <c r="J42" s="160" t="s">
        <v>289</v>
      </c>
      <c r="K42" s="160" t="s">
        <v>1240</v>
      </c>
      <c r="L42" s="160"/>
      <c r="M42" s="160"/>
      <c r="N42" s="160"/>
    </row>
    <row r="43" spans="1:14" x14ac:dyDescent="0.25">
      <c r="A43" s="160">
        <v>38</v>
      </c>
      <c r="B43" s="160" t="s">
        <v>49</v>
      </c>
      <c r="C43" s="160" t="s">
        <v>97</v>
      </c>
      <c r="D43" s="160" t="s">
        <v>66</v>
      </c>
      <c r="E43" s="160" t="s">
        <v>1</v>
      </c>
      <c r="F43" s="160" t="s">
        <v>391</v>
      </c>
      <c r="G43" s="160" t="s">
        <v>1019</v>
      </c>
      <c r="H43" s="160" t="s">
        <v>294</v>
      </c>
      <c r="I43" s="160" t="s">
        <v>392</v>
      </c>
      <c r="J43" s="160" t="s">
        <v>289</v>
      </c>
      <c r="K43" s="160" t="s">
        <v>921</v>
      </c>
      <c r="L43" s="160"/>
      <c r="M43" s="160"/>
      <c r="N43" s="160"/>
    </row>
    <row r="44" spans="1:14" x14ac:dyDescent="0.25">
      <c r="A44" s="160">
        <v>40</v>
      </c>
      <c r="B44" s="160" t="s">
        <v>845</v>
      </c>
      <c r="C44" s="160" t="s">
        <v>846</v>
      </c>
      <c r="D44" s="160" t="s">
        <v>27</v>
      </c>
      <c r="E44" s="160" t="s">
        <v>28</v>
      </c>
      <c r="F44" s="160" t="s">
        <v>847</v>
      </c>
      <c r="G44" s="160" t="s">
        <v>1019</v>
      </c>
      <c r="H44" s="160" t="s">
        <v>294</v>
      </c>
      <c r="I44" s="160" t="s">
        <v>848</v>
      </c>
      <c r="J44" s="160" t="s">
        <v>289</v>
      </c>
      <c r="K44" s="160" t="s">
        <v>849</v>
      </c>
      <c r="L44" s="160"/>
      <c r="M44" s="161"/>
      <c r="N44" s="160"/>
    </row>
    <row r="45" spans="1:14" x14ac:dyDescent="0.25">
      <c r="A45" s="160">
        <v>42</v>
      </c>
      <c r="B45" s="160" t="s">
        <v>530</v>
      </c>
      <c r="C45" s="160" t="s">
        <v>531</v>
      </c>
      <c r="D45" s="160" t="s">
        <v>36</v>
      </c>
      <c r="E45" s="160" t="s">
        <v>1</v>
      </c>
      <c r="F45" s="160" t="s">
        <v>532</v>
      </c>
      <c r="G45" s="160" t="s">
        <v>1019</v>
      </c>
      <c r="H45" s="160" t="s">
        <v>294</v>
      </c>
      <c r="I45" s="160" t="s">
        <v>533</v>
      </c>
      <c r="J45" s="160" t="s">
        <v>516</v>
      </c>
      <c r="K45" s="160" t="s">
        <v>764</v>
      </c>
      <c r="L45" s="160"/>
      <c r="M45" s="160"/>
      <c r="N45" s="160"/>
    </row>
    <row r="46" spans="1:14" x14ac:dyDescent="0.25">
      <c r="A46" s="160">
        <v>43</v>
      </c>
      <c r="B46" s="160" t="s">
        <v>651</v>
      </c>
      <c r="C46" s="160" t="s">
        <v>652</v>
      </c>
      <c r="D46" s="160" t="s">
        <v>653</v>
      </c>
      <c r="E46" s="160" t="s">
        <v>1</v>
      </c>
      <c r="F46" s="160" t="s">
        <v>654</v>
      </c>
      <c r="G46" s="160" t="s">
        <v>1019</v>
      </c>
      <c r="H46" s="160" t="s">
        <v>294</v>
      </c>
      <c r="I46" s="160" t="s">
        <v>655</v>
      </c>
      <c r="J46" s="160" t="s">
        <v>289</v>
      </c>
      <c r="K46" s="160" t="s">
        <v>656</v>
      </c>
      <c r="L46" s="160"/>
      <c r="M46" s="160"/>
      <c r="N46" s="160"/>
    </row>
    <row r="47" spans="1:14" x14ac:dyDescent="0.25">
      <c r="A47" s="160">
        <v>45</v>
      </c>
      <c r="B47" s="160" t="s">
        <v>608</v>
      </c>
      <c r="C47" s="160" t="s">
        <v>378</v>
      </c>
      <c r="D47" s="160" t="s">
        <v>27</v>
      </c>
      <c r="E47" s="160" t="s">
        <v>28</v>
      </c>
      <c r="F47" s="160" t="s">
        <v>609</v>
      </c>
      <c r="G47" s="160" t="s">
        <v>1019</v>
      </c>
      <c r="H47" s="160" t="s">
        <v>294</v>
      </c>
      <c r="I47" s="160" t="s">
        <v>610</v>
      </c>
      <c r="J47" s="160" t="s">
        <v>289</v>
      </c>
      <c r="K47" s="160" t="s">
        <v>663</v>
      </c>
      <c r="L47" s="160"/>
      <c r="M47" s="160"/>
      <c r="N47" s="160"/>
    </row>
    <row r="48" spans="1:14" x14ac:dyDescent="0.25">
      <c r="A48" s="160">
        <v>49</v>
      </c>
      <c r="B48" s="160" t="s">
        <v>1468</v>
      </c>
      <c r="C48" s="160" t="s">
        <v>97</v>
      </c>
      <c r="D48" s="160" t="s">
        <v>1485</v>
      </c>
      <c r="E48" s="160"/>
      <c r="F48" s="160" t="s">
        <v>540</v>
      </c>
      <c r="G48" s="160" t="s">
        <v>1019</v>
      </c>
      <c r="H48" s="160" t="s">
        <v>294</v>
      </c>
      <c r="I48" s="160" t="s">
        <v>541</v>
      </c>
      <c r="J48" s="160" t="s">
        <v>289</v>
      </c>
      <c r="K48" s="160" t="s">
        <v>677</v>
      </c>
      <c r="L48" s="160"/>
      <c r="M48" s="160"/>
      <c r="N48" s="160"/>
    </row>
    <row r="49" spans="1:14" x14ac:dyDescent="0.25">
      <c r="A49" s="160">
        <v>50</v>
      </c>
      <c r="B49" s="160" t="s">
        <v>291</v>
      </c>
      <c r="C49" s="160" t="s">
        <v>292</v>
      </c>
      <c r="D49" s="160" t="s">
        <v>0</v>
      </c>
      <c r="E49" s="160" t="s">
        <v>1</v>
      </c>
      <c r="F49" s="160" t="s">
        <v>293</v>
      </c>
      <c r="G49" s="160" t="s">
        <v>1019</v>
      </c>
      <c r="H49" s="160" t="s">
        <v>294</v>
      </c>
      <c r="I49" s="160" t="s">
        <v>295</v>
      </c>
      <c r="J49" s="160" t="s">
        <v>289</v>
      </c>
      <c r="K49" s="160" t="s">
        <v>679</v>
      </c>
      <c r="L49" s="160"/>
      <c r="M49" s="160"/>
      <c r="N49" s="160"/>
    </row>
    <row r="50" spans="1:14" x14ac:dyDescent="0.25">
      <c r="A50" s="160">
        <v>51</v>
      </c>
      <c r="B50" s="160" t="s">
        <v>311</v>
      </c>
      <c r="C50" s="160" t="s">
        <v>312</v>
      </c>
      <c r="D50" s="160" t="s">
        <v>313</v>
      </c>
      <c r="E50" s="160" t="s">
        <v>43</v>
      </c>
      <c r="F50" s="160" t="s">
        <v>314</v>
      </c>
      <c r="G50" s="160" t="s">
        <v>1019</v>
      </c>
      <c r="H50" s="160" t="s">
        <v>294</v>
      </c>
      <c r="I50" s="160" t="s">
        <v>315</v>
      </c>
      <c r="J50" s="160" t="s">
        <v>289</v>
      </c>
      <c r="K50" s="160" t="s">
        <v>683</v>
      </c>
      <c r="L50" s="160"/>
      <c r="M50" s="160"/>
      <c r="N50" s="160"/>
    </row>
    <row r="51" spans="1:14" x14ac:dyDescent="0.25">
      <c r="A51" s="160">
        <v>54</v>
      </c>
      <c r="B51" s="160" t="s">
        <v>355</v>
      </c>
      <c r="C51" s="160" t="s">
        <v>356</v>
      </c>
      <c r="D51" s="160" t="s">
        <v>0</v>
      </c>
      <c r="E51" s="160" t="s">
        <v>1</v>
      </c>
      <c r="F51" s="160" t="s">
        <v>357</v>
      </c>
      <c r="G51" s="160" t="s">
        <v>1019</v>
      </c>
      <c r="H51" s="160" t="s">
        <v>294</v>
      </c>
      <c r="I51" s="160" t="s">
        <v>358</v>
      </c>
      <c r="J51" s="160" t="s">
        <v>289</v>
      </c>
      <c r="K51" s="160" t="s">
        <v>690</v>
      </c>
      <c r="L51" s="160"/>
      <c r="M51" s="160"/>
      <c r="N51" s="160"/>
    </row>
    <row r="52" spans="1:14" x14ac:dyDescent="0.25">
      <c r="A52" s="160">
        <v>57</v>
      </c>
      <c r="B52" s="160" t="s">
        <v>262</v>
      </c>
      <c r="C52" s="160" t="s">
        <v>399</v>
      </c>
      <c r="D52" s="160" t="s">
        <v>0</v>
      </c>
      <c r="E52" s="160" t="s">
        <v>1</v>
      </c>
      <c r="F52" s="160" t="s">
        <v>400</v>
      </c>
      <c r="G52" s="160" t="s">
        <v>1019</v>
      </c>
      <c r="H52" s="160" t="s">
        <v>294</v>
      </c>
      <c r="I52" s="160" t="s">
        <v>401</v>
      </c>
      <c r="J52" s="160" t="s">
        <v>289</v>
      </c>
      <c r="K52" s="160" t="s">
        <v>700</v>
      </c>
      <c r="L52" s="160"/>
      <c r="M52" s="160"/>
      <c r="N52" s="160"/>
    </row>
    <row r="53" spans="1:14" x14ac:dyDescent="0.25">
      <c r="A53" s="160">
        <v>59</v>
      </c>
      <c r="B53" s="160" t="s">
        <v>431</v>
      </c>
      <c r="C53" s="160" t="s">
        <v>172</v>
      </c>
      <c r="D53" s="160" t="s">
        <v>432</v>
      </c>
      <c r="E53" s="160" t="s">
        <v>28</v>
      </c>
      <c r="F53" s="160" t="s">
        <v>433</v>
      </c>
      <c r="G53" s="160" t="s">
        <v>1019</v>
      </c>
      <c r="H53" s="160" t="s">
        <v>294</v>
      </c>
      <c r="I53" s="160" t="s">
        <v>434</v>
      </c>
      <c r="J53" s="160" t="s">
        <v>289</v>
      </c>
      <c r="K53" s="160" t="s">
        <v>704</v>
      </c>
      <c r="L53" s="160"/>
      <c r="M53" s="160"/>
      <c r="N53" s="160"/>
    </row>
    <row r="54" spans="1:14" x14ac:dyDescent="0.25">
      <c r="A54" s="160">
        <v>37</v>
      </c>
      <c r="B54" s="160" t="s">
        <v>322</v>
      </c>
      <c r="C54" s="160" t="s">
        <v>323</v>
      </c>
      <c r="D54" s="160" t="s">
        <v>66</v>
      </c>
      <c r="E54" s="160" t="s">
        <v>1</v>
      </c>
      <c r="F54" s="160" t="s">
        <v>324</v>
      </c>
      <c r="G54" s="160" t="s">
        <v>1019</v>
      </c>
      <c r="H54" s="160" t="s">
        <v>287</v>
      </c>
      <c r="I54" s="160" t="s">
        <v>325</v>
      </c>
      <c r="J54" s="160" t="s">
        <v>289</v>
      </c>
      <c r="K54" s="160" t="s">
        <v>956</v>
      </c>
      <c r="L54" s="160"/>
      <c r="M54" s="160"/>
      <c r="N54" s="160"/>
    </row>
    <row r="55" spans="1:14" x14ac:dyDescent="0.25">
      <c r="A55" s="160">
        <v>44</v>
      </c>
      <c r="B55" s="160" t="s">
        <v>425</v>
      </c>
      <c r="C55" s="160" t="s">
        <v>426</v>
      </c>
      <c r="D55" s="160" t="s">
        <v>427</v>
      </c>
      <c r="E55" s="160" t="s">
        <v>28</v>
      </c>
      <c r="F55" s="160" t="s">
        <v>428</v>
      </c>
      <c r="G55" s="160" t="s">
        <v>1019</v>
      </c>
      <c r="H55" s="160" t="s">
        <v>287</v>
      </c>
      <c r="I55" s="160" t="s">
        <v>429</v>
      </c>
      <c r="J55" s="160" t="s">
        <v>289</v>
      </c>
      <c r="K55" s="160" t="s">
        <v>659</v>
      </c>
      <c r="L55" s="160"/>
      <c r="M55" s="160"/>
      <c r="N55" s="160"/>
    </row>
    <row r="56" spans="1:14" x14ac:dyDescent="0.25">
      <c r="A56" s="160">
        <v>46</v>
      </c>
      <c r="B56" s="160" t="s">
        <v>1467</v>
      </c>
      <c r="C56" s="160" t="s">
        <v>378</v>
      </c>
      <c r="D56" s="160" t="s">
        <v>1485</v>
      </c>
      <c r="E56" s="160"/>
      <c r="F56" s="160" t="s">
        <v>572</v>
      </c>
      <c r="G56" s="160" t="s">
        <v>1019</v>
      </c>
      <c r="H56" s="160" t="s">
        <v>287</v>
      </c>
      <c r="I56" s="160" t="s">
        <v>573</v>
      </c>
      <c r="J56" s="160" t="s">
        <v>289</v>
      </c>
      <c r="K56" s="160" t="s">
        <v>665</v>
      </c>
      <c r="L56" s="160"/>
      <c r="M56" s="160"/>
      <c r="N56" s="160"/>
    </row>
    <row r="57" spans="1:14" x14ac:dyDescent="0.25">
      <c r="A57" s="160">
        <v>48</v>
      </c>
      <c r="B57" s="160" t="s">
        <v>566</v>
      </c>
      <c r="C57" s="160" t="s">
        <v>556</v>
      </c>
      <c r="D57" s="160" t="s">
        <v>0</v>
      </c>
      <c r="E57" s="160" t="s">
        <v>1</v>
      </c>
      <c r="F57" s="160" t="s">
        <v>557</v>
      </c>
      <c r="G57" s="160" t="s">
        <v>1019</v>
      </c>
      <c r="H57" s="160" t="s">
        <v>287</v>
      </c>
      <c r="I57" s="160" t="s">
        <v>558</v>
      </c>
      <c r="J57" s="160" t="s">
        <v>289</v>
      </c>
      <c r="K57" s="160" t="s">
        <v>673</v>
      </c>
      <c r="L57" s="160"/>
      <c r="M57" s="160"/>
      <c r="N57" s="160"/>
    </row>
    <row r="58" spans="1:14" x14ac:dyDescent="0.25">
      <c r="A58" s="160">
        <v>52</v>
      </c>
      <c r="B58" s="160" t="s">
        <v>317</v>
      </c>
      <c r="C58" s="160" t="s">
        <v>279</v>
      </c>
      <c r="D58" s="160" t="s">
        <v>318</v>
      </c>
      <c r="E58" s="160" t="s">
        <v>28</v>
      </c>
      <c r="F58" s="160" t="s">
        <v>319</v>
      </c>
      <c r="G58" s="160" t="s">
        <v>1019</v>
      </c>
      <c r="H58" s="160" t="s">
        <v>287</v>
      </c>
      <c r="I58" s="160" t="s">
        <v>320</v>
      </c>
      <c r="J58" s="160" t="s">
        <v>289</v>
      </c>
      <c r="K58" s="160" t="s">
        <v>758</v>
      </c>
      <c r="L58" s="160"/>
      <c r="M58" s="160"/>
      <c r="N58" s="160"/>
    </row>
    <row r="59" spans="1:14" x14ac:dyDescent="0.25">
      <c r="A59" s="160">
        <v>53</v>
      </c>
      <c r="B59" s="160" t="s">
        <v>333</v>
      </c>
      <c r="C59" s="160" t="s">
        <v>334</v>
      </c>
      <c r="D59" s="160" t="s">
        <v>335</v>
      </c>
      <c r="E59" s="160" t="s">
        <v>48</v>
      </c>
      <c r="F59" s="160" t="s">
        <v>336</v>
      </c>
      <c r="G59" s="160" t="s">
        <v>666</v>
      </c>
      <c r="H59" s="160" t="s">
        <v>287</v>
      </c>
      <c r="I59" s="160" t="s">
        <v>337</v>
      </c>
      <c r="J59" s="160" t="s">
        <v>289</v>
      </c>
      <c r="K59" s="160" t="s">
        <v>686</v>
      </c>
      <c r="L59" s="160"/>
      <c r="M59" s="160"/>
      <c r="N59" s="160"/>
    </row>
    <row r="60" spans="1:14" x14ac:dyDescent="0.25">
      <c r="A60" s="160">
        <v>58</v>
      </c>
      <c r="B60" s="160" t="s">
        <v>403</v>
      </c>
      <c r="C60" s="160" t="s">
        <v>60</v>
      </c>
      <c r="D60" s="160" t="s">
        <v>27</v>
      </c>
      <c r="E60" s="160" t="s">
        <v>28</v>
      </c>
      <c r="F60" s="160" t="s">
        <v>404</v>
      </c>
      <c r="G60" s="160" t="s">
        <v>1019</v>
      </c>
      <c r="H60" s="160" t="s">
        <v>287</v>
      </c>
      <c r="I60" s="160" t="s">
        <v>405</v>
      </c>
      <c r="J60" s="160" t="s">
        <v>289</v>
      </c>
      <c r="K60" s="160" t="s">
        <v>701</v>
      </c>
      <c r="L60" s="160"/>
      <c r="M60" s="160"/>
      <c r="N60" s="160"/>
    </row>
    <row r="61" spans="1:14" x14ac:dyDescent="0.25">
      <c r="A61" s="160">
        <v>5</v>
      </c>
      <c r="B61" s="160" t="s">
        <v>268</v>
      </c>
      <c r="C61" s="160" t="s">
        <v>269</v>
      </c>
      <c r="D61" s="160" t="s">
        <v>66</v>
      </c>
      <c r="E61" s="160" t="s">
        <v>1</v>
      </c>
      <c r="F61" s="160" t="s">
        <v>270</v>
      </c>
      <c r="G61" s="160" t="s">
        <v>1019</v>
      </c>
      <c r="H61" s="160" t="s">
        <v>3</v>
      </c>
      <c r="I61" s="160" t="s">
        <v>271</v>
      </c>
      <c r="J61" s="160" t="s">
        <v>53</v>
      </c>
      <c r="K61" s="160" t="s">
        <v>1466</v>
      </c>
      <c r="L61" s="160"/>
      <c r="M61" s="160"/>
      <c r="N61" s="160"/>
    </row>
    <row r="62" spans="1:14" x14ac:dyDescent="0.25">
      <c r="A62" s="160">
        <v>12</v>
      </c>
      <c r="B62" s="160" t="s">
        <v>117</v>
      </c>
      <c r="C62" s="160" t="s">
        <v>1210</v>
      </c>
      <c r="D62" s="160" t="s">
        <v>648</v>
      </c>
      <c r="E62" s="160" t="s">
        <v>1</v>
      </c>
      <c r="F62" s="160" t="s">
        <v>1211</v>
      </c>
      <c r="G62" s="160" t="s">
        <v>1019</v>
      </c>
      <c r="H62" s="160" t="s">
        <v>3</v>
      </c>
      <c r="I62" s="160" t="s">
        <v>1212</v>
      </c>
      <c r="J62" s="160" t="s">
        <v>53</v>
      </c>
      <c r="K62" s="160" t="s">
        <v>1213</v>
      </c>
      <c r="L62" s="160"/>
      <c r="M62" s="160"/>
      <c r="N62" s="160"/>
    </row>
    <row r="63" spans="1:14" x14ac:dyDescent="0.25">
      <c r="A63" s="160">
        <v>14</v>
      </c>
      <c r="B63" s="160" t="s">
        <v>116</v>
      </c>
      <c r="C63" s="160" t="s">
        <v>117</v>
      </c>
      <c r="D63" s="160" t="s">
        <v>648</v>
      </c>
      <c r="E63" s="160" t="s">
        <v>1</v>
      </c>
      <c r="F63" s="160" t="s">
        <v>118</v>
      </c>
      <c r="G63" s="160" t="s">
        <v>1019</v>
      </c>
      <c r="H63" s="160" t="s">
        <v>3</v>
      </c>
      <c r="I63" s="160" t="s">
        <v>119</v>
      </c>
      <c r="J63" s="160" t="s">
        <v>53</v>
      </c>
      <c r="K63" s="160" t="s">
        <v>1167</v>
      </c>
      <c r="L63" s="160"/>
      <c r="M63" s="160"/>
      <c r="N63" s="160"/>
    </row>
    <row r="64" spans="1:14" x14ac:dyDescent="0.25">
      <c r="A64" s="160">
        <v>24</v>
      </c>
      <c r="B64" s="160" t="s">
        <v>50</v>
      </c>
      <c r="C64" s="160" t="s">
        <v>51</v>
      </c>
      <c r="D64" s="160" t="s">
        <v>52</v>
      </c>
      <c r="E64" s="160" t="s">
        <v>43</v>
      </c>
      <c r="F64" s="160" t="s">
        <v>246</v>
      </c>
      <c r="G64" s="160" t="s">
        <v>1019</v>
      </c>
      <c r="H64" s="160" t="s">
        <v>3</v>
      </c>
      <c r="I64" s="160" t="s">
        <v>247</v>
      </c>
      <c r="J64" s="160" t="s">
        <v>125</v>
      </c>
      <c r="K64" s="160" t="s">
        <v>1127</v>
      </c>
      <c r="L64" s="160"/>
      <c r="M64" s="160"/>
      <c r="N64" s="160"/>
    </row>
    <row r="65" spans="1:14" x14ac:dyDescent="0.25">
      <c r="A65" s="160">
        <v>25</v>
      </c>
      <c r="B65" s="160" t="s">
        <v>1072</v>
      </c>
      <c r="C65" s="160" t="s">
        <v>1073</v>
      </c>
      <c r="D65" s="160" t="s">
        <v>122</v>
      </c>
      <c r="E65" s="160" t="s">
        <v>43</v>
      </c>
      <c r="F65" s="160" t="s">
        <v>221</v>
      </c>
      <c r="G65" s="160" t="s">
        <v>1131</v>
      </c>
      <c r="H65" s="160" t="s">
        <v>3</v>
      </c>
      <c r="I65" s="160" t="s">
        <v>222</v>
      </c>
      <c r="J65" s="160" t="s">
        <v>53</v>
      </c>
      <c r="K65" s="160" t="s">
        <v>1074</v>
      </c>
      <c r="L65" s="160"/>
      <c r="M65" s="160"/>
      <c r="N65" s="160"/>
    </row>
    <row r="66" spans="1:14" x14ac:dyDescent="0.25">
      <c r="A66" s="160">
        <v>27</v>
      </c>
      <c r="B66" s="160" t="s">
        <v>262</v>
      </c>
      <c r="C66" s="160" t="s">
        <v>263</v>
      </c>
      <c r="D66" s="160" t="s">
        <v>264</v>
      </c>
      <c r="E66" s="160" t="s">
        <v>1</v>
      </c>
      <c r="F66" s="160" t="s">
        <v>265</v>
      </c>
      <c r="G66" s="160" t="s">
        <v>1019</v>
      </c>
      <c r="H66" s="160" t="s">
        <v>3</v>
      </c>
      <c r="I66" s="160" t="s">
        <v>266</v>
      </c>
      <c r="J66" s="160" t="s">
        <v>53</v>
      </c>
      <c r="K66" s="160" t="s">
        <v>1057</v>
      </c>
      <c r="L66" s="160"/>
      <c r="M66" s="160"/>
      <c r="N66" s="160"/>
    </row>
    <row r="67" spans="1:14" x14ac:dyDescent="0.25">
      <c r="A67" s="160">
        <v>29</v>
      </c>
      <c r="B67" s="160" t="s">
        <v>273</v>
      </c>
      <c r="C67" s="160" t="s">
        <v>274</v>
      </c>
      <c r="D67" s="160" t="s">
        <v>0</v>
      </c>
      <c r="E67" s="160" t="s">
        <v>1</v>
      </c>
      <c r="F67" s="160" t="s">
        <v>275</v>
      </c>
      <c r="G67" s="160" t="s">
        <v>1019</v>
      </c>
      <c r="H67" s="160" t="s">
        <v>3</v>
      </c>
      <c r="I67" s="160" t="s">
        <v>276</v>
      </c>
      <c r="J67" s="160" t="s">
        <v>53</v>
      </c>
      <c r="K67" s="160" t="s">
        <v>1069</v>
      </c>
      <c r="L67" s="160"/>
      <c r="M67" s="160"/>
      <c r="N67" s="160"/>
    </row>
    <row r="68" spans="1:14" x14ac:dyDescent="0.25">
      <c r="A68" s="160">
        <v>30</v>
      </c>
      <c r="B68" s="160" t="s">
        <v>102</v>
      </c>
      <c r="C68" s="160" t="s">
        <v>141</v>
      </c>
      <c r="D68" s="160" t="s">
        <v>42</v>
      </c>
      <c r="E68" s="160" t="s">
        <v>43</v>
      </c>
      <c r="F68" s="160" t="s">
        <v>142</v>
      </c>
      <c r="G68" s="160" t="s">
        <v>1019</v>
      </c>
      <c r="H68" s="160" t="s">
        <v>3</v>
      </c>
      <c r="I68" s="160" t="s">
        <v>143</v>
      </c>
      <c r="J68" s="160" t="s">
        <v>53</v>
      </c>
      <c r="K68" s="160" t="s">
        <v>1070</v>
      </c>
      <c r="L68" s="160"/>
      <c r="M68" s="160"/>
      <c r="N68" s="160"/>
    </row>
    <row r="69" spans="1:14" x14ac:dyDescent="0.25">
      <c r="A69" s="160">
        <v>32</v>
      </c>
      <c r="B69" s="160" t="s">
        <v>145</v>
      </c>
      <c r="C69" s="160" t="s">
        <v>97</v>
      </c>
      <c r="D69" s="160" t="s">
        <v>1046</v>
      </c>
      <c r="E69" s="160" t="s">
        <v>1</v>
      </c>
      <c r="F69" s="160" t="s">
        <v>147</v>
      </c>
      <c r="G69" s="160" t="s">
        <v>1019</v>
      </c>
      <c r="H69" s="160" t="s">
        <v>3</v>
      </c>
      <c r="I69" s="160" t="s">
        <v>148</v>
      </c>
      <c r="J69" s="160" t="s">
        <v>53</v>
      </c>
      <c r="K69" s="160" t="s">
        <v>1047</v>
      </c>
      <c r="L69" s="160"/>
      <c r="M69" s="160"/>
      <c r="N69" s="160"/>
    </row>
    <row r="70" spans="1:14" x14ac:dyDescent="0.25">
      <c r="A70" s="160">
        <v>34</v>
      </c>
      <c r="B70" s="160" t="s">
        <v>982</v>
      </c>
      <c r="C70" s="160" t="s">
        <v>292</v>
      </c>
      <c r="D70" s="160" t="s">
        <v>462</v>
      </c>
      <c r="E70" s="160" t="s">
        <v>1</v>
      </c>
      <c r="F70" s="160" t="s">
        <v>422</v>
      </c>
      <c r="G70" s="160" t="s">
        <v>1019</v>
      </c>
      <c r="H70" s="160" t="s">
        <v>3</v>
      </c>
      <c r="I70" s="160" t="s">
        <v>423</v>
      </c>
      <c r="J70" s="160" t="s">
        <v>2</v>
      </c>
      <c r="K70" s="160" t="s">
        <v>983</v>
      </c>
      <c r="L70" s="160"/>
      <c r="M70" s="160"/>
      <c r="N70" s="160"/>
    </row>
    <row r="71" spans="1:14" x14ac:dyDescent="0.25">
      <c r="A71" s="160">
        <v>36</v>
      </c>
      <c r="B71" s="160" t="s">
        <v>242</v>
      </c>
      <c r="C71" s="160" t="s">
        <v>243</v>
      </c>
      <c r="D71" s="160" t="s">
        <v>957</v>
      </c>
      <c r="E71" s="160" t="s">
        <v>43</v>
      </c>
      <c r="F71" s="160" t="s">
        <v>244</v>
      </c>
      <c r="G71" s="160" t="s">
        <v>1019</v>
      </c>
      <c r="H71" s="160" t="s">
        <v>3</v>
      </c>
      <c r="I71" s="160" t="s">
        <v>245</v>
      </c>
      <c r="J71" s="160" t="s">
        <v>125</v>
      </c>
      <c r="K71" s="160" t="s">
        <v>958</v>
      </c>
      <c r="L71" s="160"/>
      <c r="M71" s="160"/>
      <c r="N71" s="160"/>
    </row>
    <row r="72" spans="1:14" x14ac:dyDescent="0.25">
      <c r="A72" s="160">
        <v>39</v>
      </c>
      <c r="B72" s="160" t="s">
        <v>361</v>
      </c>
      <c r="C72" s="160" t="s">
        <v>362</v>
      </c>
      <c r="D72" s="160" t="s">
        <v>0</v>
      </c>
      <c r="E72" s="160" t="s">
        <v>1</v>
      </c>
      <c r="F72" s="160" t="s">
        <v>886</v>
      </c>
      <c r="G72" s="160" t="s">
        <v>1019</v>
      </c>
      <c r="H72" s="160" t="s">
        <v>3</v>
      </c>
      <c r="I72" s="160" t="s">
        <v>861</v>
      </c>
      <c r="J72" s="160" t="s">
        <v>516</v>
      </c>
      <c r="K72" s="160" t="s">
        <v>896</v>
      </c>
      <c r="L72" s="160"/>
      <c r="M72" s="160"/>
      <c r="N72" s="160"/>
    </row>
    <row r="73" spans="1:14" x14ac:dyDescent="0.25">
      <c r="A73" s="160">
        <v>55</v>
      </c>
      <c r="B73" s="160" t="s">
        <v>238</v>
      </c>
      <c r="C73" s="160" t="s">
        <v>239</v>
      </c>
      <c r="D73" s="160" t="s">
        <v>0</v>
      </c>
      <c r="E73" s="160" t="s">
        <v>1</v>
      </c>
      <c r="F73" s="160" t="s">
        <v>240</v>
      </c>
      <c r="G73" s="160" t="s">
        <v>1019</v>
      </c>
      <c r="H73" s="160" t="s">
        <v>3</v>
      </c>
      <c r="I73" s="160" t="s">
        <v>241</v>
      </c>
      <c r="J73" s="160" t="s">
        <v>53</v>
      </c>
      <c r="K73" s="160" t="s">
        <v>691</v>
      </c>
      <c r="L73" s="160"/>
      <c r="M73" s="160"/>
      <c r="N73" s="160"/>
    </row>
    <row r="74" spans="1:14" x14ac:dyDescent="0.25">
      <c r="A74" s="160">
        <v>56</v>
      </c>
      <c r="B74" s="160" t="s">
        <v>137</v>
      </c>
      <c r="C74" s="160" t="s">
        <v>138</v>
      </c>
      <c r="D74" s="160" t="s">
        <v>0</v>
      </c>
      <c r="E74" s="160" t="s">
        <v>1</v>
      </c>
      <c r="F74" s="160" t="s">
        <v>139</v>
      </c>
      <c r="G74" s="160" t="s">
        <v>1019</v>
      </c>
      <c r="H74" s="160" t="s">
        <v>3</v>
      </c>
      <c r="I74" s="160" t="s">
        <v>140</v>
      </c>
      <c r="J74" s="160" t="s">
        <v>53</v>
      </c>
      <c r="K74" s="160" t="s">
        <v>699</v>
      </c>
      <c r="L74" s="160"/>
      <c r="M74" s="160"/>
      <c r="N74" s="160"/>
    </row>
    <row r="75" spans="1:14" x14ac:dyDescent="0.25">
      <c r="A75" s="160">
        <v>65</v>
      </c>
      <c r="B75" s="160" t="s">
        <v>110</v>
      </c>
      <c r="C75" s="160" t="s">
        <v>111</v>
      </c>
      <c r="D75" s="160" t="s">
        <v>112</v>
      </c>
      <c r="E75" s="160" t="s">
        <v>43</v>
      </c>
      <c r="F75" s="160" t="s">
        <v>113</v>
      </c>
      <c r="G75" s="160" t="s">
        <v>1019</v>
      </c>
      <c r="H75" s="160" t="s">
        <v>3</v>
      </c>
      <c r="I75" s="160" t="s">
        <v>114</v>
      </c>
      <c r="J75" s="160" t="s">
        <v>53</v>
      </c>
      <c r="K75" s="160" t="s">
        <v>727</v>
      </c>
      <c r="L75" s="160"/>
      <c r="M75" s="160"/>
      <c r="N75" s="160"/>
    </row>
    <row r="76" spans="1:14" x14ac:dyDescent="0.25">
      <c r="A76" s="160">
        <v>66</v>
      </c>
      <c r="B76" s="160" t="s">
        <v>120</v>
      </c>
      <c r="C76" s="160" t="s">
        <v>121</v>
      </c>
      <c r="D76" s="160" t="s">
        <v>122</v>
      </c>
      <c r="E76" s="160" t="s">
        <v>43</v>
      </c>
      <c r="F76" s="160" t="s">
        <v>123</v>
      </c>
      <c r="G76" s="160" t="s">
        <v>1019</v>
      </c>
      <c r="H76" s="160" t="s">
        <v>3</v>
      </c>
      <c r="I76" s="160" t="s">
        <v>124</v>
      </c>
      <c r="J76" s="160" t="s">
        <v>125</v>
      </c>
      <c r="K76" s="160" t="s">
        <v>728</v>
      </c>
      <c r="L76" s="160"/>
      <c r="M76" s="160"/>
      <c r="N76" s="160"/>
    </row>
    <row r="77" spans="1:14" x14ac:dyDescent="0.25">
      <c r="A77" s="160">
        <v>76</v>
      </c>
      <c r="B77" s="160" t="s">
        <v>206</v>
      </c>
      <c r="C77" s="160" t="s">
        <v>207</v>
      </c>
      <c r="D77" s="160" t="s">
        <v>173</v>
      </c>
      <c r="E77" s="160" t="s">
        <v>43</v>
      </c>
      <c r="F77" s="160" t="s">
        <v>208</v>
      </c>
      <c r="G77" s="160" t="s">
        <v>1019</v>
      </c>
      <c r="H77" s="160" t="s">
        <v>3</v>
      </c>
      <c r="I77" s="160" t="s">
        <v>209</v>
      </c>
      <c r="J77" s="160" t="s">
        <v>53</v>
      </c>
      <c r="K77" s="160" t="s">
        <v>745</v>
      </c>
      <c r="L77" s="160"/>
      <c r="M77" s="160"/>
      <c r="N77" s="160"/>
    </row>
    <row r="78" spans="1:14" x14ac:dyDescent="0.25">
      <c r="A78" s="160">
        <v>77</v>
      </c>
      <c r="B78" s="160" t="s">
        <v>224</v>
      </c>
      <c r="C78" s="160" t="s">
        <v>225</v>
      </c>
      <c r="D78" s="160" t="s">
        <v>0</v>
      </c>
      <c r="E78" s="160" t="s">
        <v>1</v>
      </c>
      <c r="F78" s="160" t="s">
        <v>226</v>
      </c>
      <c r="G78" s="160" t="s">
        <v>1019</v>
      </c>
      <c r="H78" s="160" t="s">
        <v>3</v>
      </c>
      <c r="I78" s="160" t="s">
        <v>227</v>
      </c>
      <c r="J78" s="160" t="s">
        <v>53</v>
      </c>
      <c r="K78" s="160" t="s">
        <v>748</v>
      </c>
      <c r="L78" s="160"/>
      <c r="M78" s="160"/>
      <c r="N78" s="160"/>
    </row>
    <row r="79" spans="1:14" x14ac:dyDescent="0.25">
      <c r="A79" s="160">
        <v>78</v>
      </c>
      <c r="B79" s="160" t="s">
        <v>54</v>
      </c>
      <c r="C79" s="160" t="s">
        <v>55</v>
      </c>
      <c r="D79" s="160" t="s">
        <v>0</v>
      </c>
      <c r="E79" s="160" t="s">
        <v>1</v>
      </c>
      <c r="F79" s="160" t="s">
        <v>229</v>
      </c>
      <c r="G79" s="160" t="s">
        <v>1019</v>
      </c>
      <c r="H79" s="160" t="s">
        <v>3</v>
      </c>
      <c r="I79" s="160" t="s">
        <v>230</v>
      </c>
      <c r="J79" s="160" t="s">
        <v>53</v>
      </c>
      <c r="K79" s="160" t="s">
        <v>749</v>
      </c>
      <c r="L79" s="160"/>
      <c r="M79" s="160"/>
      <c r="N79" s="160"/>
    </row>
    <row r="80" spans="1:14" x14ac:dyDescent="0.25">
      <c r="A80" s="160">
        <v>79</v>
      </c>
      <c r="B80" s="160" t="s">
        <v>278</v>
      </c>
      <c r="C80" s="160" t="s">
        <v>279</v>
      </c>
      <c r="D80" s="160" t="s">
        <v>66</v>
      </c>
      <c r="E80" s="160" t="s">
        <v>1</v>
      </c>
      <c r="F80" s="160" t="s">
        <v>280</v>
      </c>
      <c r="G80" s="160" t="s">
        <v>1019</v>
      </c>
      <c r="H80" s="160" t="s">
        <v>3</v>
      </c>
      <c r="I80" s="160" t="s">
        <v>281</v>
      </c>
      <c r="J80" s="160" t="s">
        <v>53</v>
      </c>
      <c r="K80" s="160" t="s">
        <v>756</v>
      </c>
      <c r="L80" s="160"/>
      <c r="M80" s="160"/>
      <c r="N80" s="160"/>
    </row>
  </sheetData>
  <sortState ref="A2:K80">
    <sortCondition ref="H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2" workbookViewId="0">
      <selection sqref="A1:XFD1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9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9" t="s">
        <v>174</v>
      </c>
      <c r="C2" s="159" t="s">
        <v>175</v>
      </c>
      <c r="D2" s="159" t="s">
        <v>0</v>
      </c>
      <c r="E2" s="159" t="s">
        <v>1</v>
      </c>
      <c r="F2" s="159" t="s">
        <v>176</v>
      </c>
      <c r="G2" s="159" t="s">
        <v>1469</v>
      </c>
      <c r="H2" s="159" t="s">
        <v>8</v>
      </c>
      <c r="I2" s="159" t="s">
        <v>177</v>
      </c>
      <c r="J2" s="159" t="s">
        <v>9</v>
      </c>
      <c r="K2" s="159" t="s">
        <v>1470</v>
      </c>
      <c r="L2" s="159"/>
      <c r="M2" s="159"/>
    </row>
    <row r="3" spans="1:13" x14ac:dyDescent="0.25">
      <c r="A3">
        <v>2</v>
      </c>
      <c r="B3" s="159" t="s">
        <v>174</v>
      </c>
      <c r="C3" s="159" t="s">
        <v>175</v>
      </c>
      <c r="D3" s="159" t="s">
        <v>0</v>
      </c>
      <c r="E3" s="159" t="s">
        <v>1</v>
      </c>
      <c r="F3" s="159" t="s">
        <v>1232</v>
      </c>
      <c r="G3" s="159" t="s">
        <v>1469</v>
      </c>
      <c r="H3" s="159" t="s">
        <v>1013</v>
      </c>
      <c r="I3" s="159" t="s">
        <v>1234</v>
      </c>
      <c r="J3" s="159" t="s">
        <v>960</v>
      </c>
      <c r="K3" s="159" t="s">
        <v>1471</v>
      </c>
      <c r="L3" s="159"/>
      <c r="M3" s="159"/>
    </row>
    <row r="4" spans="1:13" x14ac:dyDescent="0.25">
      <c r="A4" s="159">
        <v>3</v>
      </c>
      <c r="B4" s="159" t="s">
        <v>174</v>
      </c>
      <c r="C4" s="159" t="s">
        <v>175</v>
      </c>
      <c r="D4" s="159" t="s">
        <v>0</v>
      </c>
      <c r="E4" s="159" t="s">
        <v>1</v>
      </c>
      <c r="F4" s="159" t="s">
        <v>472</v>
      </c>
      <c r="G4" s="159" t="s">
        <v>1050</v>
      </c>
      <c r="H4" s="159" t="s">
        <v>473</v>
      </c>
      <c r="I4" s="159" t="s">
        <v>474</v>
      </c>
      <c r="J4" s="159" t="s">
        <v>475</v>
      </c>
      <c r="K4" s="159" t="s">
        <v>1472</v>
      </c>
      <c r="L4" s="159"/>
      <c r="M4" s="159"/>
    </row>
    <row r="5" spans="1:13" x14ac:dyDescent="0.25">
      <c r="A5" s="159">
        <v>4</v>
      </c>
      <c r="B5" s="159" t="s">
        <v>519</v>
      </c>
      <c r="C5" s="159" t="s">
        <v>520</v>
      </c>
      <c r="D5" s="159" t="s">
        <v>0</v>
      </c>
      <c r="E5" s="159" t="s">
        <v>1</v>
      </c>
      <c r="F5" s="159" t="s">
        <v>794</v>
      </c>
      <c r="G5" s="159" t="s">
        <v>1473</v>
      </c>
      <c r="H5" s="159" t="s">
        <v>8</v>
      </c>
      <c r="I5" s="159" t="s">
        <v>1474</v>
      </c>
      <c r="J5" s="159" t="s">
        <v>1136</v>
      </c>
      <c r="K5" s="159" t="s">
        <v>1475</v>
      </c>
      <c r="L5" s="159"/>
      <c r="M5" s="159"/>
    </row>
    <row r="6" spans="1:13" x14ac:dyDescent="0.25">
      <c r="A6" s="159">
        <v>5</v>
      </c>
      <c r="B6" s="159" t="s">
        <v>268</v>
      </c>
      <c r="C6" s="159" t="s">
        <v>269</v>
      </c>
      <c r="D6" s="159" t="s">
        <v>66</v>
      </c>
      <c r="E6" s="159" t="s">
        <v>1</v>
      </c>
      <c r="F6" s="159" t="s">
        <v>270</v>
      </c>
      <c r="G6" s="159" t="s">
        <v>1019</v>
      </c>
      <c r="H6" s="159" t="s">
        <v>3</v>
      </c>
      <c r="I6" s="159" t="s">
        <v>271</v>
      </c>
      <c r="J6" s="159" t="s">
        <v>53</v>
      </c>
      <c r="K6" s="159" t="s">
        <v>1466</v>
      </c>
      <c r="L6" s="159"/>
      <c r="M6" s="159"/>
    </row>
    <row r="7" spans="1:13" x14ac:dyDescent="0.25">
      <c r="A7" s="159">
        <v>6</v>
      </c>
      <c r="B7" s="159" t="s">
        <v>803</v>
      </c>
      <c r="C7" s="159" t="s">
        <v>804</v>
      </c>
      <c r="D7" s="159" t="s">
        <v>17</v>
      </c>
      <c r="E7" s="159" t="s">
        <v>7</v>
      </c>
      <c r="F7" s="159" t="s">
        <v>1121</v>
      </c>
      <c r="G7" s="159" t="s">
        <v>1469</v>
      </c>
      <c r="H7" s="159" t="s">
        <v>1013</v>
      </c>
      <c r="I7" s="159" t="s">
        <v>1122</v>
      </c>
      <c r="J7" s="159" t="s">
        <v>960</v>
      </c>
      <c r="K7" s="159" t="s">
        <v>1465</v>
      </c>
      <c r="L7" s="159"/>
      <c r="M7" s="159"/>
    </row>
    <row r="8" spans="1:13" x14ac:dyDescent="0.25">
      <c r="A8" s="159">
        <v>7</v>
      </c>
      <c r="B8" s="159" t="s">
        <v>1458</v>
      </c>
      <c r="C8" s="159" t="s">
        <v>1459</v>
      </c>
      <c r="D8" s="159" t="s">
        <v>42</v>
      </c>
      <c r="E8" s="159" t="s">
        <v>43</v>
      </c>
      <c r="F8" s="159" t="s">
        <v>1460</v>
      </c>
      <c r="G8" s="159" t="s">
        <v>1136</v>
      </c>
      <c r="H8" s="159" t="s">
        <v>1013</v>
      </c>
      <c r="I8" s="159" t="s">
        <v>1461</v>
      </c>
      <c r="J8" s="159" t="s">
        <v>960</v>
      </c>
      <c r="K8" s="159" t="s">
        <v>1462</v>
      </c>
      <c r="L8" s="159"/>
      <c r="M8" s="159"/>
    </row>
    <row r="9" spans="1:13" x14ac:dyDescent="0.25">
      <c r="A9" s="159">
        <v>8</v>
      </c>
      <c r="B9" s="159" t="s">
        <v>366</v>
      </c>
      <c r="C9" s="159" t="s">
        <v>367</v>
      </c>
      <c r="D9" s="159" t="s">
        <v>368</v>
      </c>
      <c r="E9" s="159" t="s">
        <v>43</v>
      </c>
      <c r="F9" s="159" t="s">
        <v>369</v>
      </c>
      <c r="G9" s="159" t="s">
        <v>1019</v>
      </c>
      <c r="H9" s="159" t="s">
        <v>294</v>
      </c>
      <c r="I9" s="159" t="s">
        <v>370</v>
      </c>
      <c r="J9" s="159" t="s">
        <v>289</v>
      </c>
      <c r="K9" s="159" t="s">
        <v>1240</v>
      </c>
      <c r="L9" s="159"/>
      <c r="M9" s="159"/>
    </row>
    <row r="10" spans="1:13" x14ac:dyDescent="0.25">
      <c r="A10" s="159">
        <v>9</v>
      </c>
      <c r="B10" s="159" t="s">
        <v>366</v>
      </c>
      <c r="C10" s="159" t="s">
        <v>367</v>
      </c>
      <c r="D10" s="159" t="s">
        <v>368</v>
      </c>
      <c r="E10" s="159" t="s">
        <v>43</v>
      </c>
      <c r="F10" s="159" t="s">
        <v>1100</v>
      </c>
      <c r="G10" s="159" t="s">
        <v>1469</v>
      </c>
      <c r="H10" s="159" t="s">
        <v>1013</v>
      </c>
      <c r="I10" s="159" t="s">
        <v>1101</v>
      </c>
      <c r="J10" s="159" t="s">
        <v>960</v>
      </c>
      <c r="K10" s="159" t="s">
        <v>1258</v>
      </c>
      <c r="L10" s="159"/>
      <c r="M10" s="159"/>
    </row>
    <row r="11" spans="1:13" x14ac:dyDescent="0.25">
      <c r="A11" s="159">
        <v>10</v>
      </c>
      <c r="B11" s="159" t="s">
        <v>1215</v>
      </c>
      <c r="C11" s="159" t="s">
        <v>1216</v>
      </c>
      <c r="D11" s="159" t="s">
        <v>0</v>
      </c>
      <c r="E11" s="159" t="s">
        <v>1</v>
      </c>
      <c r="F11" s="159" t="s">
        <v>1218</v>
      </c>
      <c r="G11" s="159" t="s">
        <v>1469</v>
      </c>
      <c r="H11" s="159" t="s">
        <v>1013</v>
      </c>
      <c r="I11" s="159" t="s">
        <v>1219</v>
      </c>
      <c r="J11" s="159" t="s">
        <v>960</v>
      </c>
      <c r="K11" s="159" t="s">
        <v>1242</v>
      </c>
      <c r="L11" s="159"/>
      <c r="M11" s="159"/>
    </row>
    <row r="12" spans="1:13" x14ac:dyDescent="0.25">
      <c r="A12" s="159">
        <v>11</v>
      </c>
      <c r="B12" s="159" t="s">
        <v>1194</v>
      </c>
      <c r="C12" s="159" t="s">
        <v>1195</v>
      </c>
      <c r="D12" s="159" t="s">
        <v>1196</v>
      </c>
      <c r="E12" s="159" t="s">
        <v>28</v>
      </c>
      <c r="F12" s="159" t="s">
        <v>1197</v>
      </c>
      <c r="G12" s="159" t="s">
        <v>1469</v>
      </c>
      <c r="H12" s="159" t="s">
        <v>1013</v>
      </c>
      <c r="I12" s="159" t="s">
        <v>1198</v>
      </c>
      <c r="J12" s="159" t="s">
        <v>960</v>
      </c>
      <c r="K12" s="159" t="s">
        <v>1214</v>
      </c>
      <c r="L12" s="159"/>
      <c r="M12" s="159"/>
    </row>
    <row r="13" spans="1:13" x14ac:dyDescent="0.25">
      <c r="A13" s="159">
        <v>12</v>
      </c>
      <c r="B13" s="159" t="s">
        <v>117</v>
      </c>
      <c r="C13" s="159" t="s">
        <v>1210</v>
      </c>
      <c r="D13" s="159" t="s">
        <v>648</v>
      </c>
      <c r="E13" s="159" t="s">
        <v>1</v>
      </c>
      <c r="F13" s="159" t="s">
        <v>1211</v>
      </c>
      <c r="G13" s="159" t="s">
        <v>1019</v>
      </c>
      <c r="H13" s="159" t="s">
        <v>3</v>
      </c>
      <c r="I13" s="159" t="s">
        <v>1212</v>
      </c>
      <c r="J13" s="159" t="s">
        <v>53</v>
      </c>
      <c r="K13" s="159" t="s">
        <v>1213</v>
      </c>
      <c r="L13" s="159"/>
      <c r="M13" s="159"/>
    </row>
    <row r="14" spans="1:13" x14ac:dyDescent="0.25">
      <c r="A14" s="159">
        <v>13</v>
      </c>
      <c r="B14" s="159" t="s">
        <v>262</v>
      </c>
      <c r="C14" s="159" t="s">
        <v>399</v>
      </c>
      <c r="D14" s="159" t="s">
        <v>0</v>
      </c>
      <c r="E14" s="159" t="s">
        <v>1</v>
      </c>
      <c r="F14" s="159" t="s">
        <v>1103</v>
      </c>
      <c r="G14" s="159" t="s">
        <v>1469</v>
      </c>
      <c r="H14" s="159" t="s">
        <v>1013</v>
      </c>
      <c r="I14" s="159" t="s">
        <v>1104</v>
      </c>
      <c r="J14" s="159" t="s">
        <v>960</v>
      </c>
      <c r="K14" s="159" t="s">
        <v>1206</v>
      </c>
      <c r="L14" s="159"/>
      <c r="M14" s="159"/>
    </row>
    <row r="15" spans="1:13" x14ac:dyDescent="0.25">
      <c r="A15" s="159">
        <v>14</v>
      </c>
      <c r="B15" s="159" t="s">
        <v>116</v>
      </c>
      <c r="C15" s="159" t="s">
        <v>117</v>
      </c>
      <c r="D15" s="159" t="s">
        <v>648</v>
      </c>
      <c r="E15" s="159" t="s">
        <v>1</v>
      </c>
      <c r="F15" s="159" t="s">
        <v>118</v>
      </c>
      <c r="G15" s="159" t="s">
        <v>1019</v>
      </c>
      <c r="H15" s="159" t="s">
        <v>3</v>
      </c>
      <c r="I15" s="159" t="s">
        <v>119</v>
      </c>
      <c r="J15" s="159" t="s">
        <v>53</v>
      </c>
      <c r="K15" s="159" t="s">
        <v>1167</v>
      </c>
      <c r="L15" s="159"/>
      <c r="M15" s="159"/>
    </row>
    <row r="16" spans="1:13" x14ac:dyDescent="0.25">
      <c r="A16" s="159">
        <v>15</v>
      </c>
      <c r="B16" s="159" t="s">
        <v>196</v>
      </c>
      <c r="C16" s="159" t="s">
        <v>104</v>
      </c>
      <c r="D16" s="159" t="s">
        <v>197</v>
      </c>
      <c r="E16" s="159" t="s">
        <v>198</v>
      </c>
      <c r="F16" s="159" t="s">
        <v>1168</v>
      </c>
      <c r="G16" s="159" t="s">
        <v>1469</v>
      </c>
      <c r="H16" s="159" t="s">
        <v>1013</v>
      </c>
      <c r="I16" s="159" t="s">
        <v>1169</v>
      </c>
      <c r="J16" s="159" t="s">
        <v>960</v>
      </c>
      <c r="K16" s="159" t="s">
        <v>1170</v>
      </c>
      <c r="L16" s="159"/>
      <c r="M16" s="159"/>
    </row>
    <row r="17" spans="1:13" x14ac:dyDescent="0.25">
      <c r="A17" s="159">
        <v>16</v>
      </c>
      <c r="B17" s="159" t="s">
        <v>1176</v>
      </c>
      <c r="C17" s="159" t="s">
        <v>1177</v>
      </c>
      <c r="D17" s="159" t="s">
        <v>173</v>
      </c>
      <c r="E17" s="159" t="s">
        <v>43</v>
      </c>
      <c r="F17" s="159" t="s">
        <v>1178</v>
      </c>
      <c r="G17" s="159" t="s">
        <v>1469</v>
      </c>
      <c r="H17" s="159" t="s">
        <v>1013</v>
      </c>
      <c r="I17" s="159" t="s">
        <v>1179</v>
      </c>
      <c r="J17" s="159" t="s">
        <v>960</v>
      </c>
      <c r="K17" s="159" t="s">
        <v>1180</v>
      </c>
      <c r="L17" s="159"/>
      <c r="M17" s="159"/>
    </row>
    <row r="18" spans="1:13" x14ac:dyDescent="0.25">
      <c r="A18" s="159">
        <v>17</v>
      </c>
      <c r="B18" s="159" t="s">
        <v>1181</v>
      </c>
      <c r="C18" s="159" t="s">
        <v>1182</v>
      </c>
      <c r="D18" s="159" t="s">
        <v>1183</v>
      </c>
      <c r="E18" s="159" t="s">
        <v>48</v>
      </c>
      <c r="F18" s="159" t="s">
        <v>1184</v>
      </c>
      <c r="G18" s="159" t="s">
        <v>1469</v>
      </c>
      <c r="H18" s="159" t="s">
        <v>1013</v>
      </c>
      <c r="I18" s="159" t="s">
        <v>1185</v>
      </c>
      <c r="J18" s="159" t="s">
        <v>960</v>
      </c>
      <c r="K18" s="159" t="s">
        <v>1186</v>
      </c>
      <c r="L18" s="159"/>
      <c r="M18" s="159"/>
    </row>
    <row r="19" spans="1:13" x14ac:dyDescent="0.25">
      <c r="A19" s="159">
        <v>18</v>
      </c>
      <c r="B19" s="159" t="s">
        <v>1187</v>
      </c>
      <c r="C19" s="159" t="s">
        <v>1188</v>
      </c>
      <c r="D19" s="159" t="s">
        <v>1189</v>
      </c>
      <c r="E19" s="159" t="s">
        <v>43</v>
      </c>
      <c r="F19" s="159" t="s">
        <v>1190</v>
      </c>
      <c r="G19" s="159" t="s">
        <v>1469</v>
      </c>
      <c r="H19" s="159" t="s">
        <v>1013</v>
      </c>
      <c r="I19" s="159" t="s">
        <v>1191</v>
      </c>
      <c r="J19" s="159" t="s">
        <v>960</v>
      </c>
      <c r="K19" s="159" t="s">
        <v>1192</v>
      </c>
      <c r="L19" s="159"/>
      <c r="M19" s="159"/>
    </row>
    <row r="20" spans="1:13" x14ac:dyDescent="0.25">
      <c r="A20" s="159">
        <v>19</v>
      </c>
      <c r="B20" s="159" t="s">
        <v>262</v>
      </c>
      <c r="C20" s="159" t="s">
        <v>1141</v>
      </c>
      <c r="D20" s="159" t="s">
        <v>1142</v>
      </c>
      <c r="E20" s="159" t="s">
        <v>1</v>
      </c>
      <c r="F20" s="159" t="s">
        <v>1143</v>
      </c>
      <c r="G20" s="159" t="s">
        <v>1469</v>
      </c>
      <c r="H20" s="159" t="s">
        <v>1013</v>
      </c>
      <c r="I20" s="159" t="s">
        <v>1144</v>
      </c>
      <c r="J20" s="159" t="s">
        <v>960</v>
      </c>
      <c r="K20" s="159" t="s">
        <v>1145</v>
      </c>
      <c r="L20" s="159"/>
      <c r="M20" s="159"/>
    </row>
    <row r="21" spans="1:13" x14ac:dyDescent="0.25">
      <c r="A21" s="159">
        <v>20</v>
      </c>
      <c r="B21" s="159" t="s">
        <v>1146</v>
      </c>
      <c r="C21" s="159" t="s">
        <v>1147</v>
      </c>
      <c r="D21" s="159" t="s">
        <v>1142</v>
      </c>
      <c r="E21" s="159" t="s">
        <v>1</v>
      </c>
      <c r="F21" s="159" t="s">
        <v>1148</v>
      </c>
      <c r="G21" s="159" t="s">
        <v>1469</v>
      </c>
      <c r="H21" s="159" t="s">
        <v>1013</v>
      </c>
      <c r="I21" s="159" t="s">
        <v>1149</v>
      </c>
      <c r="J21" s="159" t="s">
        <v>960</v>
      </c>
      <c r="K21" s="159" t="s">
        <v>1150</v>
      </c>
      <c r="L21" s="159"/>
      <c r="M21" s="159"/>
    </row>
    <row r="22" spans="1:13" x14ac:dyDescent="0.25">
      <c r="A22" s="159">
        <v>21</v>
      </c>
      <c r="B22" s="159" t="s">
        <v>50</v>
      </c>
      <c r="C22" s="159" t="s">
        <v>51</v>
      </c>
      <c r="D22" s="159" t="s">
        <v>52</v>
      </c>
      <c r="E22" s="159" t="s">
        <v>43</v>
      </c>
      <c r="F22" s="159" t="s">
        <v>1085</v>
      </c>
      <c r="G22" s="159" t="s">
        <v>1469</v>
      </c>
      <c r="H22" s="159" t="s">
        <v>1013</v>
      </c>
      <c r="I22" s="159" t="s">
        <v>1086</v>
      </c>
      <c r="J22" s="159" t="s">
        <v>960</v>
      </c>
      <c r="K22" s="159" t="s">
        <v>1087</v>
      </c>
      <c r="L22" s="159"/>
      <c r="M22" s="159"/>
    </row>
    <row r="23" spans="1:13" x14ac:dyDescent="0.25">
      <c r="A23" s="159">
        <v>22</v>
      </c>
      <c r="B23" s="159" t="s">
        <v>196</v>
      </c>
      <c r="C23" s="159" t="s">
        <v>104</v>
      </c>
      <c r="D23" s="159" t="s">
        <v>197</v>
      </c>
      <c r="E23" s="159" t="s">
        <v>198</v>
      </c>
      <c r="F23" s="159" t="s">
        <v>1107</v>
      </c>
      <c r="G23" s="159" t="s">
        <v>1469</v>
      </c>
      <c r="H23" s="159" t="s">
        <v>1013</v>
      </c>
      <c r="I23" s="159" t="s">
        <v>1108</v>
      </c>
      <c r="J23" s="159" t="s">
        <v>960</v>
      </c>
      <c r="K23" s="159" t="s">
        <v>1109</v>
      </c>
      <c r="L23" s="159"/>
      <c r="M23" s="159"/>
    </row>
    <row r="24" spans="1:13" x14ac:dyDescent="0.25">
      <c r="A24" s="159">
        <v>23</v>
      </c>
      <c r="B24" s="159" t="s">
        <v>1110</v>
      </c>
      <c r="C24" s="159" t="s">
        <v>408</v>
      </c>
      <c r="D24" s="159" t="s">
        <v>1111</v>
      </c>
      <c r="E24" s="159" t="s">
        <v>912</v>
      </c>
      <c r="F24" s="159" t="s">
        <v>1112</v>
      </c>
      <c r="G24" s="159" t="s">
        <v>1469</v>
      </c>
      <c r="H24" s="159" t="s">
        <v>1013</v>
      </c>
      <c r="I24" s="159" t="s">
        <v>1113</v>
      </c>
      <c r="J24" s="159" t="s">
        <v>960</v>
      </c>
      <c r="K24" s="159" t="s">
        <v>1114</v>
      </c>
      <c r="L24" s="159"/>
      <c r="M24" s="159"/>
    </row>
    <row r="25" spans="1:13" x14ac:dyDescent="0.25">
      <c r="A25" s="159">
        <v>24</v>
      </c>
      <c r="B25" s="159" t="s">
        <v>50</v>
      </c>
      <c r="C25" s="159" t="s">
        <v>51</v>
      </c>
      <c r="D25" s="159" t="s">
        <v>52</v>
      </c>
      <c r="E25" s="159" t="s">
        <v>43</v>
      </c>
      <c r="F25" s="159" t="s">
        <v>246</v>
      </c>
      <c r="G25" s="159" t="s">
        <v>1019</v>
      </c>
      <c r="H25" s="159" t="s">
        <v>3</v>
      </c>
      <c r="I25" s="159" t="s">
        <v>247</v>
      </c>
      <c r="J25" s="159" t="s">
        <v>125</v>
      </c>
      <c r="K25" s="159" t="s">
        <v>1127</v>
      </c>
      <c r="L25" s="159"/>
      <c r="M25" s="159"/>
    </row>
    <row r="26" spans="1:13" x14ac:dyDescent="0.25">
      <c r="A26" s="159">
        <v>25</v>
      </c>
      <c r="B26" s="159" t="s">
        <v>1072</v>
      </c>
      <c r="C26" s="159" t="s">
        <v>1073</v>
      </c>
      <c r="D26" s="159" t="s">
        <v>122</v>
      </c>
      <c r="E26" s="159" t="s">
        <v>43</v>
      </c>
      <c r="F26" s="159" t="s">
        <v>221</v>
      </c>
      <c r="G26" s="159" t="s">
        <v>1131</v>
      </c>
      <c r="H26" s="159" t="s">
        <v>3</v>
      </c>
      <c r="I26" s="159" t="s">
        <v>222</v>
      </c>
      <c r="J26" s="159" t="s">
        <v>53</v>
      </c>
      <c r="K26" s="159" t="s">
        <v>1074</v>
      </c>
      <c r="L26" s="159"/>
      <c r="M26" s="159"/>
    </row>
    <row r="27" spans="1:13" x14ac:dyDescent="0.25">
      <c r="A27" s="159">
        <v>26</v>
      </c>
      <c r="B27" s="159" t="s">
        <v>190</v>
      </c>
      <c r="C27" s="159" t="s">
        <v>191</v>
      </c>
      <c r="D27" s="159" t="s">
        <v>192</v>
      </c>
      <c r="E27" s="159" t="s">
        <v>28</v>
      </c>
      <c r="F27" s="159" t="s">
        <v>193</v>
      </c>
      <c r="G27" s="159" t="s">
        <v>1019</v>
      </c>
      <c r="H27" s="159" t="s">
        <v>30</v>
      </c>
      <c r="I27" s="159" t="s">
        <v>194</v>
      </c>
      <c r="J27" s="159" t="s">
        <v>32</v>
      </c>
      <c r="K27" s="159" t="s">
        <v>1081</v>
      </c>
      <c r="L27" s="159"/>
      <c r="M27" s="159"/>
    </row>
    <row r="28" spans="1:13" x14ac:dyDescent="0.25">
      <c r="A28" s="159">
        <v>27</v>
      </c>
      <c r="B28" s="159" t="s">
        <v>262</v>
      </c>
      <c r="C28" s="159" t="s">
        <v>263</v>
      </c>
      <c r="D28" s="159" t="s">
        <v>264</v>
      </c>
      <c r="E28" s="159" t="s">
        <v>1</v>
      </c>
      <c r="F28" s="159" t="s">
        <v>265</v>
      </c>
      <c r="G28" s="159" t="s">
        <v>1019</v>
      </c>
      <c r="H28" s="159" t="s">
        <v>3</v>
      </c>
      <c r="I28" s="159" t="s">
        <v>266</v>
      </c>
      <c r="J28" s="159" t="s">
        <v>53</v>
      </c>
      <c r="K28" s="159" t="s">
        <v>1057</v>
      </c>
      <c r="L28" s="159"/>
      <c r="M28" s="159"/>
    </row>
    <row r="29" spans="1:13" x14ac:dyDescent="0.25">
      <c r="A29" s="159">
        <v>28</v>
      </c>
      <c r="B29" s="159" t="s">
        <v>71</v>
      </c>
      <c r="C29" s="159" t="s">
        <v>72</v>
      </c>
      <c r="D29" s="159" t="s">
        <v>73</v>
      </c>
      <c r="E29" s="159" t="s">
        <v>28</v>
      </c>
      <c r="F29" s="159" t="s">
        <v>74</v>
      </c>
      <c r="G29" s="159" t="s">
        <v>1019</v>
      </c>
      <c r="H29" s="159" t="s">
        <v>30</v>
      </c>
      <c r="I29" s="159" t="s">
        <v>75</v>
      </c>
      <c r="J29" s="159" t="s">
        <v>32</v>
      </c>
      <c r="K29" s="159" t="s">
        <v>1058</v>
      </c>
      <c r="L29" s="159"/>
      <c r="M29" s="159"/>
    </row>
    <row r="30" spans="1:13" x14ac:dyDescent="0.25">
      <c r="A30" s="159">
        <v>29</v>
      </c>
      <c r="B30" s="159" t="s">
        <v>273</v>
      </c>
      <c r="C30" s="159" t="s">
        <v>274</v>
      </c>
      <c r="D30" s="159" t="s">
        <v>0</v>
      </c>
      <c r="E30" s="159" t="s">
        <v>1</v>
      </c>
      <c r="F30" s="159" t="s">
        <v>275</v>
      </c>
      <c r="G30" s="159" t="s">
        <v>1019</v>
      </c>
      <c r="H30" s="159" t="s">
        <v>3</v>
      </c>
      <c r="I30" s="159" t="s">
        <v>276</v>
      </c>
      <c r="J30" s="159" t="s">
        <v>53</v>
      </c>
      <c r="K30" s="159" t="s">
        <v>1069</v>
      </c>
      <c r="L30" s="159"/>
      <c r="M30" s="159"/>
    </row>
    <row r="31" spans="1:13" x14ac:dyDescent="0.25">
      <c r="A31" s="159">
        <v>30</v>
      </c>
      <c r="B31" s="159" t="s">
        <v>102</v>
      </c>
      <c r="C31" s="159" t="s">
        <v>141</v>
      </c>
      <c r="D31" s="159" t="s">
        <v>42</v>
      </c>
      <c r="E31" s="159" t="s">
        <v>43</v>
      </c>
      <c r="F31" s="159" t="s">
        <v>142</v>
      </c>
      <c r="G31" s="159" t="s">
        <v>1019</v>
      </c>
      <c r="H31" s="159" t="s">
        <v>3</v>
      </c>
      <c r="I31" s="159" t="s">
        <v>143</v>
      </c>
      <c r="J31" s="159" t="s">
        <v>53</v>
      </c>
      <c r="K31" s="159" t="s">
        <v>1070</v>
      </c>
      <c r="L31" s="159"/>
      <c r="M31" s="159"/>
    </row>
    <row r="32" spans="1:13" x14ac:dyDescent="0.25">
      <c r="A32" s="159">
        <v>31</v>
      </c>
      <c r="B32" s="159" t="s">
        <v>766</v>
      </c>
      <c r="C32" s="159" t="s">
        <v>767</v>
      </c>
      <c r="D32" s="159" t="s">
        <v>577</v>
      </c>
      <c r="E32" s="159" t="s">
        <v>7</v>
      </c>
      <c r="F32" s="159" t="s">
        <v>1040</v>
      </c>
      <c r="G32" s="159" t="s">
        <v>1050</v>
      </c>
      <c r="H32" s="159" t="s">
        <v>781</v>
      </c>
      <c r="I32" s="159" t="s">
        <v>1042</v>
      </c>
      <c r="J32" s="159" t="s">
        <v>1043</v>
      </c>
      <c r="K32" s="159" t="s">
        <v>1044</v>
      </c>
      <c r="L32" s="159"/>
      <c r="M32" s="159"/>
    </row>
    <row r="33" spans="1:13" x14ac:dyDescent="0.25">
      <c r="A33" s="159">
        <v>32</v>
      </c>
      <c r="B33" s="159" t="s">
        <v>145</v>
      </c>
      <c r="C33" s="159" t="s">
        <v>97</v>
      </c>
      <c r="D33" s="159" t="s">
        <v>1046</v>
      </c>
      <c r="E33" s="159" t="s">
        <v>1</v>
      </c>
      <c r="F33" s="159" t="s">
        <v>147</v>
      </c>
      <c r="G33" s="159" t="s">
        <v>1019</v>
      </c>
      <c r="H33" s="159" t="s">
        <v>3</v>
      </c>
      <c r="I33" s="159" t="s">
        <v>148</v>
      </c>
      <c r="J33" s="159" t="s">
        <v>53</v>
      </c>
      <c r="K33" s="159" t="s">
        <v>1047</v>
      </c>
      <c r="L33" s="159"/>
      <c r="M33" s="159"/>
    </row>
    <row r="34" spans="1:13" x14ac:dyDescent="0.25">
      <c r="A34" s="159">
        <v>33</v>
      </c>
      <c r="B34" s="159" t="s">
        <v>803</v>
      </c>
      <c r="C34" s="159" t="s">
        <v>804</v>
      </c>
      <c r="D34" s="159" t="s">
        <v>17</v>
      </c>
      <c r="E34" s="159" t="s">
        <v>7</v>
      </c>
      <c r="F34" s="159" t="s">
        <v>805</v>
      </c>
      <c r="G34" s="159" t="s">
        <v>1136</v>
      </c>
      <c r="H34" s="159" t="s">
        <v>5</v>
      </c>
      <c r="I34" s="159" t="s">
        <v>806</v>
      </c>
      <c r="J34" s="159" t="s">
        <v>6</v>
      </c>
      <c r="K34" s="159" t="s">
        <v>996</v>
      </c>
      <c r="L34" s="159"/>
      <c r="M34" s="159"/>
    </row>
    <row r="35" spans="1:13" x14ac:dyDescent="0.25">
      <c r="A35" s="159">
        <v>34</v>
      </c>
      <c r="B35" s="159" t="s">
        <v>982</v>
      </c>
      <c r="C35" s="159" t="s">
        <v>292</v>
      </c>
      <c r="D35" s="159" t="s">
        <v>462</v>
      </c>
      <c r="E35" s="159" t="s">
        <v>1</v>
      </c>
      <c r="F35" s="159" t="s">
        <v>422</v>
      </c>
      <c r="G35" s="159" t="s">
        <v>1019</v>
      </c>
      <c r="H35" s="159" t="s">
        <v>3</v>
      </c>
      <c r="I35" s="159" t="s">
        <v>423</v>
      </c>
      <c r="J35" s="159" t="s">
        <v>2</v>
      </c>
      <c r="K35" s="159" t="s">
        <v>983</v>
      </c>
      <c r="L35" s="159"/>
      <c r="M35" s="159"/>
    </row>
    <row r="36" spans="1:13" x14ac:dyDescent="0.25">
      <c r="A36" s="159">
        <v>35</v>
      </c>
      <c r="B36" s="159" t="s">
        <v>64</v>
      </c>
      <c r="C36" s="159" t="s">
        <v>65</v>
      </c>
      <c r="D36" s="159" t="s">
        <v>66</v>
      </c>
      <c r="E36" s="159" t="s">
        <v>1</v>
      </c>
      <c r="F36" s="159" t="s">
        <v>67</v>
      </c>
      <c r="G36" s="159" t="s">
        <v>1019</v>
      </c>
      <c r="H36" s="159" t="s">
        <v>30</v>
      </c>
      <c r="I36" s="159" t="s">
        <v>68</v>
      </c>
      <c r="J36" s="159" t="s">
        <v>32</v>
      </c>
      <c r="K36" s="159" t="s">
        <v>959</v>
      </c>
      <c r="L36" s="159"/>
      <c r="M36" s="159"/>
    </row>
    <row r="37" spans="1:13" x14ac:dyDescent="0.25">
      <c r="A37" s="159">
        <v>36</v>
      </c>
      <c r="B37" s="159" t="s">
        <v>242</v>
      </c>
      <c r="C37" s="159" t="s">
        <v>243</v>
      </c>
      <c r="D37" s="159" t="s">
        <v>957</v>
      </c>
      <c r="E37" s="159" t="s">
        <v>43</v>
      </c>
      <c r="F37" s="159" t="s">
        <v>244</v>
      </c>
      <c r="G37" s="159" t="s">
        <v>1019</v>
      </c>
      <c r="H37" s="159" t="s">
        <v>3</v>
      </c>
      <c r="I37" s="159" t="s">
        <v>245</v>
      </c>
      <c r="J37" s="159" t="s">
        <v>125</v>
      </c>
      <c r="K37" s="159" t="s">
        <v>958</v>
      </c>
      <c r="L37" s="159"/>
      <c r="M37" s="159"/>
    </row>
    <row r="38" spans="1:13" x14ac:dyDescent="0.25">
      <c r="A38" s="159">
        <v>37</v>
      </c>
      <c r="B38" s="159" t="s">
        <v>322</v>
      </c>
      <c r="C38" s="159" t="s">
        <v>323</v>
      </c>
      <c r="D38" s="159" t="s">
        <v>66</v>
      </c>
      <c r="E38" s="159" t="s">
        <v>1</v>
      </c>
      <c r="F38" s="159" t="s">
        <v>324</v>
      </c>
      <c r="G38" s="159" t="s">
        <v>1019</v>
      </c>
      <c r="H38" s="159" t="s">
        <v>287</v>
      </c>
      <c r="I38" s="159" t="s">
        <v>325</v>
      </c>
      <c r="J38" s="159" t="s">
        <v>289</v>
      </c>
      <c r="K38" s="159" t="s">
        <v>956</v>
      </c>
      <c r="L38" s="159"/>
      <c r="M38" s="159"/>
    </row>
    <row r="39" spans="1:13" x14ac:dyDescent="0.25">
      <c r="A39" s="159">
        <v>38</v>
      </c>
      <c r="B39" s="159" t="s">
        <v>49</v>
      </c>
      <c r="C39" s="159" t="s">
        <v>97</v>
      </c>
      <c r="D39" s="159" t="s">
        <v>66</v>
      </c>
      <c r="E39" s="159" t="s">
        <v>1</v>
      </c>
      <c r="F39" s="159" t="s">
        <v>391</v>
      </c>
      <c r="G39" s="159" t="s">
        <v>1019</v>
      </c>
      <c r="H39" s="159" t="s">
        <v>294</v>
      </c>
      <c r="I39" s="159" t="s">
        <v>392</v>
      </c>
      <c r="J39" s="159" t="s">
        <v>289</v>
      </c>
      <c r="K39" s="159" t="s">
        <v>921</v>
      </c>
      <c r="L39" s="159"/>
      <c r="M39" s="159"/>
    </row>
    <row r="40" spans="1:13" x14ac:dyDescent="0.25">
      <c r="A40" s="159">
        <v>39</v>
      </c>
      <c r="B40" s="159" t="s">
        <v>361</v>
      </c>
      <c r="C40" s="159" t="s">
        <v>362</v>
      </c>
      <c r="D40" s="159" t="s">
        <v>0</v>
      </c>
      <c r="E40" s="159" t="s">
        <v>1</v>
      </c>
      <c r="F40" s="159" t="s">
        <v>886</v>
      </c>
      <c r="G40" s="159" t="s">
        <v>1019</v>
      </c>
      <c r="H40" s="159" t="s">
        <v>3</v>
      </c>
      <c r="I40" s="159" t="s">
        <v>861</v>
      </c>
      <c r="J40" s="159" t="s">
        <v>516</v>
      </c>
      <c r="K40" s="159" t="s">
        <v>896</v>
      </c>
      <c r="L40" s="159"/>
      <c r="M40" s="159"/>
    </row>
    <row r="41" spans="1:13" x14ac:dyDescent="0.25">
      <c r="A41" s="159">
        <v>40</v>
      </c>
      <c r="B41" s="159" t="s">
        <v>845</v>
      </c>
      <c r="C41" s="159" t="s">
        <v>846</v>
      </c>
      <c r="D41" s="159" t="s">
        <v>27</v>
      </c>
      <c r="E41" s="159" t="s">
        <v>28</v>
      </c>
      <c r="F41" s="159" t="s">
        <v>847</v>
      </c>
      <c r="G41" s="159" t="s">
        <v>1019</v>
      </c>
      <c r="H41" s="159" t="s">
        <v>294</v>
      </c>
      <c r="I41" s="159" t="s">
        <v>848</v>
      </c>
      <c r="J41" s="159" t="s">
        <v>289</v>
      </c>
      <c r="K41" s="159" t="s">
        <v>849</v>
      </c>
      <c r="L41" s="159"/>
      <c r="M41" s="159"/>
    </row>
    <row r="42" spans="1:13" x14ac:dyDescent="0.25">
      <c r="A42" s="159">
        <v>41</v>
      </c>
      <c r="B42" s="159" t="s">
        <v>766</v>
      </c>
      <c r="C42" s="159" t="s">
        <v>767</v>
      </c>
      <c r="D42" s="159" t="s">
        <v>577</v>
      </c>
      <c r="E42" s="159" t="s">
        <v>7</v>
      </c>
      <c r="F42" s="159" t="s">
        <v>768</v>
      </c>
      <c r="G42" s="159" t="s">
        <v>1469</v>
      </c>
      <c r="H42" s="159" t="s">
        <v>8</v>
      </c>
      <c r="I42" s="159" t="s">
        <v>769</v>
      </c>
      <c r="J42" s="159" t="s">
        <v>9</v>
      </c>
      <c r="K42" s="159" t="s">
        <v>770</v>
      </c>
      <c r="L42" s="159"/>
      <c r="M42" s="159"/>
    </row>
    <row r="43" spans="1:13" x14ac:dyDescent="0.25">
      <c r="A43" s="159">
        <v>42</v>
      </c>
      <c r="B43" s="159" t="s">
        <v>530</v>
      </c>
      <c r="C43" s="159" t="s">
        <v>531</v>
      </c>
      <c r="D43" s="159" t="s">
        <v>36</v>
      </c>
      <c r="E43" s="159" t="s">
        <v>1</v>
      </c>
      <c r="F43" s="159" t="s">
        <v>532</v>
      </c>
      <c r="G43" s="159" t="s">
        <v>1019</v>
      </c>
      <c r="H43" s="159" t="s">
        <v>294</v>
      </c>
      <c r="I43" s="159" t="s">
        <v>533</v>
      </c>
      <c r="J43" s="159" t="s">
        <v>516</v>
      </c>
      <c r="K43" s="159" t="s">
        <v>764</v>
      </c>
      <c r="L43" s="159"/>
      <c r="M43" s="159"/>
    </row>
    <row r="44" spans="1:13" x14ac:dyDescent="0.25">
      <c r="A44" s="159">
        <v>43</v>
      </c>
      <c r="B44" s="159" t="s">
        <v>651</v>
      </c>
      <c r="C44" s="159" t="s">
        <v>652</v>
      </c>
      <c r="D44" s="159" t="s">
        <v>653</v>
      </c>
      <c r="E44" s="159" t="s">
        <v>1</v>
      </c>
      <c r="F44" s="159" t="s">
        <v>654</v>
      </c>
      <c r="G44" s="159" t="s">
        <v>1019</v>
      </c>
      <c r="H44" s="159" t="s">
        <v>294</v>
      </c>
      <c r="I44" s="159" t="s">
        <v>655</v>
      </c>
      <c r="J44" s="159" t="s">
        <v>289</v>
      </c>
      <c r="K44" s="159" t="s">
        <v>656</v>
      </c>
      <c r="L44" s="159"/>
      <c r="M44" s="159"/>
    </row>
    <row r="45" spans="1:13" x14ac:dyDescent="0.25">
      <c r="A45" s="159">
        <v>44</v>
      </c>
      <c r="B45" s="159" t="s">
        <v>425</v>
      </c>
      <c r="C45" s="159" t="s">
        <v>426</v>
      </c>
      <c r="D45" s="159" t="s">
        <v>427</v>
      </c>
      <c r="E45" s="159" t="s">
        <v>28</v>
      </c>
      <c r="F45" s="159" t="s">
        <v>428</v>
      </c>
      <c r="G45" s="159" t="s">
        <v>1019</v>
      </c>
      <c r="H45" s="159" t="s">
        <v>287</v>
      </c>
      <c r="I45" s="159" t="s">
        <v>429</v>
      </c>
      <c r="J45" s="159" t="s">
        <v>289</v>
      </c>
      <c r="K45" s="159" t="s">
        <v>659</v>
      </c>
      <c r="L45" s="159"/>
      <c r="M45" s="159"/>
    </row>
    <row r="46" spans="1:13" x14ac:dyDescent="0.25">
      <c r="A46" s="159">
        <v>45</v>
      </c>
      <c r="B46" s="159" t="s">
        <v>608</v>
      </c>
      <c r="C46" s="159" t="s">
        <v>378</v>
      </c>
      <c r="D46" s="159" t="s">
        <v>27</v>
      </c>
      <c r="E46" s="159" t="s">
        <v>28</v>
      </c>
      <c r="F46" s="159" t="s">
        <v>609</v>
      </c>
      <c r="G46" s="159" t="s">
        <v>1019</v>
      </c>
      <c r="H46" s="159" t="s">
        <v>294</v>
      </c>
      <c r="I46" s="159" t="s">
        <v>610</v>
      </c>
      <c r="J46" s="159" t="s">
        <v>289</v>
      </c>
      <c r="K46" s="159" t="s">
        <v>663</v>
      </c>
      <c r="L46" s="159"/>
      <c r="M46" s="159"/>
    </row>
    <row r="47" spans="1:13" x14ac:dyDescent="0.25">
      <c r="A47" s="159">
        <v>46</v>
      </c>
      <c r="B47" s="159" t="s">
        <v>1467</v>
      </c>
      <c r="C47" s="159" t="s">
        <v>378</v>
      </c>
      <c r="D47" s="159"/>
      <c r="E47" s="159"/>
      <c r="F47" s="159" t="s">
        <v>572</v>
      </c>
      <c r="G47" s="159" t="s">
        <v>1019</v>
      </c>
      <c r="H47" s="159" t="s">
        <v>287</v>
      </c>
      <c r="I47" s="159" t="s">
        <v>573</v>
      </c>
      <c r="J47" s="159" t="s">
        <v>289</v>
      </c>
      <c r="K47" s="159" t="s">
        <v>665</v>
      </c>
      <c r="L47" s="159"/>
      <c r="M47" s="159"/>
    </row>
    <row r="48" spans="1:13" x14ac:dyDescent="0.25">
      <c r="A48" s="159">
        <v>47</v>
      </c>
      <c r="B48" s="159" t="s">
        <v>590</v>
      </c>
      <c r="C48" s="159" t="s">
        <v>591</v>
      </c>
      <c r="D48" s="159" t="s">
        <v>592</v>
      </c>
      <c r="E48" s="159" t="s">
        <v>43</v>
      </c>
      <c r="F48" s="159" t="s">
        <v>593</v>
      </c>
      <c r="G48" s="159" t="s">
        <v>1131</v>
      </c>
      <c r="H48" s="159" t="s">
        <v>30</v>
      </c>
      <c r="I48" s="159" t="s">
        <v>594</v>
      </c>
      <c r="J48" s="159" t="s">
        <v>32</v>
      </c>
      <c r="K48" s="159" t="s">
        <v>669</v>
      </c>
      <c r="L48" s="159"/>
      <c r="M48" s="159"/>
    </row>
    <row r="49" spans="1:13" x14ac:dyDescent="0.25">
      <c r="A49" s="159">
        <v>48</v>
      </c>
      <c r="B49" s="159" t="s">
        <v>566</v>
      </c>
      <c r="C49" s="159" t="s">
        <v>556</v>
      </c>
      <c r="D49" s="159" t="s">
        <v>0</v>
      </c>
      <c r="E49" s="159" t="s">
        <v>1</v>
      </c>
      <c r="F49" s="159" t="s">
        <v>557</v>
      </c>
      <c r="G49" s="159" t="s">
        <v>1019</v>
      </c>
      <c r="H49" s="159" t="s">
        <v>287</v>
      </c>
      <c r="I49" s="159" t="s">
        <v>558</v>
      </c>
      <c r="J49" s="159" t="s">
        <v>289</v>
      </c>
      <c r="K49" s="159" t="s">
        <v>673</v>
      </c>
      <c r="L49" s="159"/>
      <c r="M49" s="159"/>
    </row>
    <row r="50" spans="1:13" x14ac:dyDescent="0.25">
      <c r="A50" s="159">
        <v>49</v>
      </c>
      <c r="B50" s="159" t="s">
        <v>1468</v>
      </c>
      <c r="C50" s="159" t="s">
        <v>97</v>
      </c>
      <c r="D50" s="159"/>
      <c r="E50" s="159"/>
      <c r="F50" s="159" t="s">
        <v>540</v>
      </c>
      <c r="G50" s="159" t="s">
        <v>1019</v>
      </c>
      <c r="H50" s="159" t="s">
        <v>294</v>
      </c>
      <c r="I50" s="159" t="s">
        <v>541</v>
      </c>
      <c r="J50" s="159" t="s">
        <v>289</v>
      </c>
      <c r="K50" s="159" t="s">
        <v>677</v>
      </c>
      <c r="L50" s="159"/>
      <c r="M50" s="159"/>
    </row>
    <row r="51" spans="1:13" x14ac:dyDescent="0.25">
      <c r="A51" s="159">
        <v>50</v>
      </c>
      <c r="B51" s="159" t="s">
        <v>311</v>
      </c>
      <c r="C51" s="159" t="s">
        <v>312</v>
      </c>
      <c r="D51" s="159" t="s">
        <v>313</v>
      </c>
      <c r="E51" s="159" t="s">
        <v>43</v>
      </c>
      <c r="F51" s="159" t="s">
        <v>314</v>
      </c>
      <c r="G51" s="159" t="s">
        <v>1019</v>
      </c>
      <c r="H51" s="159" t="s">
        <v>294</v>
      </c>
      <c r="I51" s="159" t="s">
        <v>315</v>
      </c>
      <c r="J51" s="159" t="s">
        <v>289</v>
      </c>
      <c r="K51" s="159" t="s">
        <v>683</v>
      </c>
      <c r="L51" s="159"/>
      <c r="M51" s="159"/>
    </row>
    <row r="52" spans="1:13" x14ac:dyDescent="0.25">
      <c r="A52" s="159">
        <v>51</v>
      </c>
      <c r="B52" s="159" t="s">
        <v>317</v>
      </c>
      <c r="C52" s="159" t="s">
        <v>279</v>
      </c>
      <c r="D52" s="159" t="s">
        <v>318</v>
      </c>
      <c r="E52" s="159" t="s">
        <v>28</v>
      </c>
      <c r="F52" s="159" t="s">
        <v>319</v>
      </c>
      <c r="G52" s="159" t="s">
        <v>1019</v>
      </c>
      <c r="H52" s="159" t="s">
        <v>287</v>
      </c>
      <c r="I52" s="159" t="s">
        <v>320</v>
      </c>
      <c r="J52" s="159" t="s">
        <v>289</v>
      </c>
      <c r="K52" s="159" t="s">
        <v>758</v>
      </c>
      <c r="L52" s="159"/>
      <c r="M52" s="159"/>
    </row>
    <row r="53" spans="1:13" x14ac:dyDescent="0.25">
      <c r="A53" s="159">
        <v>52</v>
      </c>
      <c r="B53" s="159" t="s">
        <v>333</v>
      </c>
      <c r="C53" s="159" t="s">
        <v>334</v>
      </c>
      <c r="D53" s="159" t="s">
        <v>335</v>
      </c>
      <c r="E53" s="159" t="s">
        <v>48</v>
      </c>
      <c r="F53" s="159" t="s">
        <v>336</v>
      </c>
      <c r="G53" s="159" t="s">
        <v>666</v>
      </c>
      <c r="H53" s="159" t="s">
        <v>287</v>
      </c>
      <c r="I53" s="159" t="s">
        <v>337</v>
      </c>
      <c r="J53" s="159" t="s">
        <v>289</v>
      </c>
      <c r="K53" s="159" t="s">
        <v>686</v>
      </c>
      <c r="L53" s="159"/>
      <c r="M53" s="159"/>
    </row>
    <row r="54" spans="1:13" x14ac:dyDescent="0.25">
      <c r="A54" s="159">
        <v>53</v>
      </c>
      <c r="B54" s="159" t="s">
        <v>238</v>
      </c>
      <c r="C54" s="159" t="s">
        <v>239</v>
      </c>
      <c r="D54" s="159" t="s">
        <v>0</v>
      </c>
      <c r="E54" s="159" t="s">
        <v>1</v>
      </c>
      <c r="F54" s="159" t="s">
        <v>240</v>
      </c>
      <c r="G54" s="159" t="s">
        <v>1019</v>
      </c>
      <c r="H54" s="159" t="s">
        <v>3</v>
      </c>
      <c r="I54" s="159" t="s">
        <v>241</v>
      </c>
      <c r="J54" s="159" t="s">
        <v>53</v>
      </c>
      <c r="K54" s="159" t="s">
        <v>691</v>
      </c>
      <c r="L54" s="159"/>
      <c r="M54" s="159"/>
    </row>
    <row r="55" spans="1:13" x14ac:dyDescent="0.25">
      <c r="A55" s="159">
        <v>54</v>
      </c>
      <c r="B55" s="159" t="s">
        <v>137</v>
      </c>
      <c r="C55" s="159" t="s">
        <v>138</v>
      </c>
      <c r="D55" s="159" t="s">
        <v>0</v>
      </c>
      <c r="E55" s="159" t="s">
        <v>1</v>
      </c>
      <c r="F55" s="159" t="s">
        <v>139</v>
      </c>
      <c r="G55" s="159" t="s">
        <v>1019</v>
      </c>
      <c r="H55" s="159" t="s">
        <v>3</v>
      </c>
      <c r="I55" s="159" t="s">
        <v>140</v>
      </c>
      <c r="J55" s="159" t="s">
        <v>53</v>
      </c>
      <c r="K55" s="159" t="s">
        <v>699</v>
      </c>
      <c r="L55" s="159"/>
      <c r="M55" s="159"/>
    </row>
    <row r="56" spans="1:13" x14ac:dyDescent="0.25">
      <c r="A56" s="159">
        <v>55</v>
      </c>
      <c r="B56" s="159" t="s">
        <v>262</v>
      </c>
      <c r="C56" s="159" t="s">
        <v>399</v>
      </c>
      <c r="D56" s="159" t="s">
        <v>0</v>
      </c>
      <c r="E56" s="159" t="s">
        <v>1</v>
      </c>
      <c r="F56" s="159" t="s">
        <v>400</v>
      </c>
      <c r="G56" s="159" t="s">
        <v>1019</v>
      </c>
      <c r="H56" s="159" t="s">
        <v>294</v>
      </c>
      <c r="I56" s="159" t="s">
        <v>401</v>
      </c>
      <c r="J56" s="159" t="s">
        <v>289</v>
      </c>
      <c r="K56" s="159" t="s">
        <v>700</v>
      </c>
      <c r="L56" s="159"/>
      <c r="M56" s="159"/>
    </row>
    <row r="57" spans="1:13" x14ac:dyDescent="0.25">
      <c r="A57" s="159">
        <v>56</v>
      </c>
      <c r="B57" s="159" t="s">
        <v>403</v>
      </c>
      <c r="C57" s="159" t="s">
        <v>60</v>
      </c>
      <c r="D57" s="159" t="s">
        <v>27</v>
      </c>
      <c r="E57" s="159" t="s">
        <v>28</v>
      </c>
      <c r="F57" s="159" t="s">
        <v>404</v>
      </c>
      <c r="G57" s="159" t="s">
        <v>1019</v>
      </c>
      <c r="H57" s="159" t="s">
        <v>287</v>
      </c>
      <c r="I57" s="159" t="s">
        <v>405</v>
      </c>
      <c r="J57" s="159" t="s">
        <v>289</v>
      </c>
      <c r="K57" s="159" t="s">
        <v>701</v>
      </c>
      <c r="L57" s="159"/>
      <c r="M57" s="159"/>
    </row>
    <row r="58" spans="1:13" x14ac:dyDescent="0.25">
      <c r="A58" s="159">
        <v>57</v>
      </c>
      <c r="B58" s="159" t="s">
        <v>431</v>
      </c>
      <c r="C58" s="159" t="s">
        <v>172</v>
      </c>
      <c r="D58" s="159" t="s">
        <v>432</v>
      </c>
      <c r="E58" s="159" t="s">
        <v>28</v>
      </c>
      <c r="F58" s="159" t="s">
        <v>433</v>
      </c>
      <c r="G58" s="159" t="s">
        <v>1019</v>
      </c>
      <c r="H58" s="159" t="s">
        <v>294</v>
      </c>
      <c r="I58" s="159" t="s">
        <v>434</v>
      </c>
      <c r="J58" s="159" t="s">
        <v>289</v>
      </c>
      <c r="K58" s="159" t="s">
        <v>704</v>
      </c>
      <c r="L58" s="159"/>
      <c r="M58" s="159"/>
    </row>
    <row r="59" spans="1:13" x14ac:dyDescent="0.25">
      <c r="A59" s="159">
        <v>58</v>
      </c>
      <c r="B59" s="159" t="s">
        <v>443</v>
      </c>
      <c r="C59" s="159" t="s">
        <v>444</v>
      </c>
      <c r="D59" s="159" t="s">
        <v>0</v>
      </c>
      <c r="E59" s="159" t="s">
        <v>1</v>
      </c>
      <c r="F59" s="159" t="s">
        <v>445</v>
      </c>
      <c r="G59" s="159" t="s">
        <v>1257</v>
      </c>
      <c r="H59" s="159" t="s">
        <v>5</v>
      </c>
      <c r="I59" s="159" t="s">
        <v>446</v>
      </c>
      <c r="J59" s="159" t="s">
        <v>6</v>
      </c>
      <c r="K59" s="159" t="s">
        <v>708</v>
      </c>
      <c r="L59" s="159"/>
      <c r="M59" s="159"/>
    </row>
    <row r="60" spans="1:13" x14ac:dyDescent="0.25">
      <c r="A60" s="159">
        <v>59</v>
      </c>
      <c r="B60" s="159" t="s">
        <v>460</v>
      </c>
      <c r="C60" s="159" t="s">
        <v>461</v>
      </c>
      <c r="D60" s="159" t="s">
        <v>462</v>
      </c>
      <c r="E60" s="159" t="s">
        <v>1</v>
      </c>
      <c r="F60" s="159" t="s">
        <v>463</v>
      </c>
      <c r="G60" s="159" t="s">
        <v>1019</v>
      </c>
      <c r="H60" s="159" t="s">
        <v>30</v>
      </c>
      <c r="I60" s="159" t="s">
        <v>464</v>
      </c>
      <c r="J60" s="159" t="s">
        <v>32</v>
      </c>
      <c r="K60" s="159" t="s">
        <v>711</v>
      </c>
      <c r="L60" s="159"/>
      <c r="M60" s="159"/>
    </row>
    <row r="61" spans="1:13" x14ac:dyDescent="0.25">
      <c r="A61" s="159">
        <v>60</v>
      </c>
      <c r="B61" s="159" t="s">
        <v>165</v>
      </c>
      <c r="C61" s="159" t="s">
        <v>166</v>
      </c>
      <c r="D61" s="159" t="s">
        <v>27</v>
      </c>
      <c r="E61" s="159" t="s">
        <v>28</v>
      </c>
      <c r="F61" s="159" t="s">
        <v>167</v>
      </c>
      <c r="G61" s="159" t="s">
        <v>1019</v>
      </c>
      <c r="H61" s="159" t="s">
        <v>30</v>
      </c>
      <c r="I61" s="159" t="s">
        <v>168</v>
      </c>
      <c r="J61" s="159" t="s">
        <v>32</v>
      </c>
      <c r="K61" s="159" t="s">
        <v>712</v>
      </c>
      <c r="L61" s="159"/>
      <c r="M61" s="159"/>
    </row>
    <row r="62" spans="1:13" x14ac:dyDescent="0.25">
      <c r="A62" s="159">
        <v>61</v>
      </c>
      <c r="B62" s="159" t="s">
        <v>25</v>
      </c>
      <c r="C62" s="159" t="s">
        <v>26</v>
      </c>
      <c r="D62" s="159" t="s">
        <v>27</v>
      </c>
      <c r="E62" s="159" t="s">
        <v>28</v>
      </c>
      <c r="F62" s="159" t="s">
        <v>29</v>
      </c>
      <c r="G62" s="159" t="s">
        <v>1019</v>
      </c>
      <c r="H62" s="159" t="s">
        <v>30</v>
      </c>
      <c r="I62" s="159" t="s">
        <v>31</v>
      </c>
      <c r="J62" s="159" t="s">
        <v>32</v>
      </c>
      <c r="K62" s="159" t="s">
        <v>714</v>
      </c>
      <c r="L62" s="159"/>
      <c r="M62" s="159"/>
    </row>
    <row r="63" spans="1:13" x14ac:dyDescent="0.25">
      <c r="A63" s="159">
        <v>62</v>
      </c>
      <c r="B63" s="159" t="s">
        <v>54</v>
      </c>
      <c r="C63" s="159" t="s">
        <v>55</v>
      </c>
      <c r="D63" s="159" t="s">
        <v>0</v>
      </c>
      <c r="E63" s="159" t="s">
        <v>1</v>
      </c>
      <c r="F63" s="159" t="s">
        <v>56</v>
      </c>
      <c r="G63" s="159" t="s">
        <v>1257</v>
      </c>
      <c r="H63" s="159" t="s">
        <v>5</v>
      </c>
      <c r="I63" s="159" t="s">
        <v>57</v>
      </c>
      <c r="J63" s="159" t="s">
        <v>6</v>
      </c>
      <c r="K63" s="159" t="s">
        <v>717</v>
      </c>
      <c r="L63" s="159"/>
      <c r="M63" s="159"/>
    </row>
    <row r="64" spans="1:13" x14ac:dyDescent="0.25">
      <c r="A64" s="159">
        <v>63</v>
      </c>
      <c r="B64" s="159" t="s">
        <v>50</v>
      </c>
      <c r="C64" s="159" t="s">
        <v>51</v>
      </c>
      <c r="D64" s="159" t="s">
        <v>52</v>
      </c>
      <c r="E64" s="159" t="s">
        <v>43</v>
      </c>
      <c r="F64" s="159" t="s">
        <v>94</v>
      </c>
      <c r="G64" s="159" t="s">
        <v>1136</v>
      </c>
      <c r="H64" s="159" t="s">
        <v>5</v>
      </c>
      <c r="I64" s="159" t="s">
        <v>95</v>
      </c>
      <c r="J64" s="159" t="s">
        <v>6</v>
      </c>
      <c r="K64" s="159" t="s">
        <v>724</v>
      </c>
      <c r="L64" s="159"/>
      <c r="M64" s="159"/>
    </row>
    <row r="65" spans="1:13" x14ac:dyDescent="0.25">
      <c r="A65" s="159">
        <v>64</v>
      </c>
      <c r="B65" s="159" t="s">
        <v>110</v>
      </c>
      <c r="C65" s="159" t="s">
        <v>111</v>
      </c>
      <c r="D65" s="159" t="s">
        <v>112</v>
      </c>
      <c r="E65" s="159" t="s">
        <v>43</v>
      </c>
      <c r="F65" s="159" t="s">
        <v>113</v>
      </c>
      <c r="G65" s="159" t="s">
        <v>1019</v>
      </c>
      <c r="H65" s="159" t="s">
        <v>3</v>
      </c>
      <c r="I65" s="159" t="s">
        <v>114</v>
      </c>
      <c r="J65" s="159" t="s">
        <v>53</v>
      </c>
      <c r="K65" s="159" t="s">
        <v>727</v>
      </c>
      <c r="L65" s="159"/>
      <c r="M65" s="159"/>
    </row>
    <row r="66" spans="1:13" x14ac:dyDescent="0.25">
      <c r="A66" s="159">
        <v>65</v>
      </c>
      <c r="B66" s="159" t="s">
        <v>120</v>
      </c>
      <c r="C66" s="159" t="s">
        <v>121</v>
      </c>
      <c r="D66" s="159" t="s">
        <v>122</v>
      </c>
      <c r="E66" s="159" t="s">
        <v>43</v>
      </c>
      <c r="F66" s="159" t="s">
        <v>123</v>
      </c>
      <c r="G66" s="159" t="s">
        <v>1019</v>
      </c>
      <c r="H66" s="159" t="s">
        <v>3</v>
      </c>
      <c r="I66" s="159" t="s">
        <v>124</v>
      </c>
      <c r="J66" s="159" t="s">
        <v>125</v>
      </c>
      <c r="K66" s="159" t="s">
        <v>728</v>
      </c>
      <c r="L66" s="159"/>
      <c r="M66" s="159"/>
    </row>
    <row r="67" spans="1:13" x14ac:dyDescent="0.25">
      <c r="A67" s="159">
        <v>66</v>
      </c>
      <c r="B67" s="159" t="s">
        <v>811</v>
      </c>
      <c r="C67" s="159" t="s">
        <v>812</v>
      </c>
      <c r="D67" s="159" t="s">
        <v>813</v>
      </c>
      <c r="E67" s="159" t="s">
        <v>814</v>
      </c>
      <c r="F67" s="159" t="s">
        <v>815</v>
      </c>
      <c r="G67" s="159" t="s">
        <v>960</v>
      </c>
      <c r="H67" s="159" t="s">
        <v>8</v>
      </c>
      <c r="I67" s="159" t="s">
        <v>817</v>
      </c>
      <c r="J67" s="159" t="s">
        <v>9</v>
      </c>
      <c r="K67" s="159" t="s">
        <v>818</v>
      </c>
      <c r="L67" s="159"/>
      <c r="M67" s="159"/>
    </row>
    <row r="68" spans="1:13" x14ac:dyDescent="0.25">
      <c r="A68" s="159">
        <v>67</v>
      </c>
      <c r="B68" s="159" t="s">
        <v>869</v>
      </c>
      <c r="C68" s="159" t="s">
        <v>870</v>
      </c>
      <c r="D68" s="159" t="s">
        <v>871</v>
      </c>
      <c r="E68" s="159" t="s">
        <v>198</v>
      </c>
      <c r="F68" s="159" t="s">
        <v>872</v>
      </c>
      <c r="G68" s="159" t="s">
        <v>1469</v>
      </c>
      <c r="H68" s="159" t="s">
        <v>8</v>
      </c>
      <c r="I68" s="159" t="s">
        <v>873</v>
      </c>
      <c r="J68" s="159" t="s">
        <v>9</v>
      </c>
      <c r="K68" s="159" t="s">
        <v>874</v>
      </c>
      <c r="L68" s="159"/>
      <c r="M68" s="159"/>
    </row>
    <row r="69" spans="1:13" x14ac:dyDescent="0.25">
      <c r="A69" s="159">
        <v>68</v>
      </c>
      <c r="B69" s="159" t="s">
        <v>875</v>
      </c>
      <c r="C69" s="159" t="s">
        <v>876</v>
      </c>
      <c r="D69" s="159" t="s">
        <v>877</v>
      </c>
      <c r="E69" s="159" t="s">
        <v>878</v>
      </c>
      <c r="F69" s="159" t="s">
        <v>879</v>
      </c>
      <c r="G69" s="159" t="s">
        <v>1469</v>
      </c>
      <c r="H69" s="159" t="s">
        <v>8</v>
      </c>
      <c r="I69" s="159" t="s">
        <v>880</v>
      </c>
      <c r="J69" s="159" t="s">
        <v>9</v>
      </c>
      <c r="K69" s="159" t="s">
        <v>881</v>
      </c>
      <c r="L69" s="159"/>
      <c r="M69" s="159"/>
    </row>
    <row r="70" spans="1:13" x14ac:dyDescent="0.25">
      <c r="A70" s="159">
        <v>69</v>
      </c>
      <c r="B70" s="159" t="s">
        <v>797</v>
      </c>
      <c r="C70" s="159" t="s">
        <v>798</v>
      </c>
      <c r="D70" s="159" t="s">
        <v>799</v>
      </c>
      <c r="E70" s="159" t="s">
        <v>1</v>
      </c>
      <c r="F70" s="159" t="s">
        <v>800</v>
      </c>
      <c r="G70" s="159" t="s">
        <v>1469</v>
      </c>
      <c r="H70" s="159" t="s">
        <v>8</v>
      </c>
      <c r="I70" s="159" t="s">
        <v>801</v>
      </c>
      <c r="J70" s="159" t="s">
        <v>9</v>
      </c>
      <c r="K70" s="159" t="s">
        <v>802</v>
      </c>
      <c r="L70" s="159"/>
      <c r="M70" s="159"/>
    </row>
    <row r="71" spans="1:13" x14ac:dyDescent="0.25">
      <c r="A71" s="159">
        <v>70</v>
      </c>
      <c r="B71" s="159" t="s">
        <v>101</v>
      </c>
      <c r="C71" s="159" t="s">
        <v>102</v>
      </c>
      <c r="D71" s="159" t="s">
        <v>103</v>
      </c>
      <c r="E71" s="159" t="s">
        <v>43</v>
      </c>
      <c r="F71" s="159" t="s">
        <v>169</v>
      </c>
      <c r="G71" s="159" t="s">
        <v>1469</v>
      </c>
      <c r="H71" s="159" t="s">
        <v>8</v>
      </c>
      <c r="I71" s="159" t="s">
        <v>170</v>
      </c>
      <c r="J71" s="159" t="s">
        <v>9</v>
      </c>
      <c r="K71" s="159" t="s">
        <v>735</v>
      </c>
      <c r="L71" s="159"/>
      <c r="M71" s="159"/>
    </row>
    <row r="72" spans="1:13" x14ac:dyDescent="0.25">
      <c r="A72" s="159">
        <v>71</v>
      </c>
      <c r="B72" s="159" t="s">
        <v>179</v>
      </c>
      <c r="C72" s="159" t="s">
        <v>180</v>
      </c>
      <c r="D72" s="159" t="s">
        <v>181</v>
      </c>
      <c r="E72" s="159" t="s">
        <v>43</v>
      </c>
      <c r="F72" s="159" t="s">
        <v>182</v>
      </c>
      <c r="G72" s="159" t="s">
        <v>1469</v>
      </c>
      <c r="H72" s="159" t="s">
        <v>8</v>
      </c>
      <c r="I72" s="159" t="s">
        <v>183</v>
      </c>
      <c r="J72" s="159" t="s">
        <v>9</v>
      </c>
      <c r="K72" s="159" t="s">
        <v>738</v>
      </c>
      <c r="L72" s="159"/>
      <c r="M72" s="159"/>
    </row>
    <row r="73" spans="1:13" x14ac:dyDescent="0.25">
      <c r="A73" s="159">
        <v>72</v>
      </c>
      <c r="B73" s="159" t="s">
        <v>467</v>
      </c>
      <c r="C73" s="159" t="s">
        <v>468</v>
      </c>
      <c r="D73" s="159" t="s">
        <v>0</v>
      </c>
      <c r="E73" s="159" t="s">
        <v>1</v>
      </c>
      <c r="F73" s="159" t="s">
        <v>477</v>
      </c>
      <c r="G73" s="159" t="s">
        <v>1019</v>
      </c>
      <c r="H73" s="159" t="s">
        <v>30</v>
      </c>
      <c r="I73" s="159" t="s">
        <v>478</v>
      </c>
      <c r="J73" s="159" t="s">
        <v>32</v>
      </c>
      <c r="K73" s="159" t="s">
        <v>740</v>
      </c>
      <c r="L73" s="159"/>
      <c r="M73" s="159"/>
    </row>
    <row r="74" spans="1:13" x14ac:dyDescent="0.25">
      <c r="A74" s="159">
        <v>73</v>
      </c>
      <c r="B74" s="159" t="s">
        <v>54</v>
      </c>
      <c r="C74" s="159" t="s">
        <v>55</v>
      </c>
      <c r="D74" s="159" t="s">
        <v>0</v>
      </c>
      <c r="E74" s="159" t="s">
        <v>1</v>
      </c>
      <c r="F74" s="159" t="s">
        <v>480</v>
      </c>
      <c r="G74" s="159" t="s">
        <v>1050</v>
      </c>
      <c r="H74" s="159" t="s">
        <v>473</v>
      </c>
      <c r="I74" s="159" t="s">
        <v>481</v>
      </c>
      <c r="J74" s="159" t="s">
        <v>475</v>
      </c>
      <c r="K74" s="159" t="s">
        <v>744</v>
      </c>
      <c r="L74" s="159"/>
      <c r="M74" s="159"/>
    </row>
    <row r="75" spans="1:13" x14ac:dyDescent="0.25">
      <c r="A75" s="159">
        <v>74</v>
      </c>
      <c r="B75" s="159" t="s">
        <v>206</v>
      </c>
      <c r="C75" s="159" t="s">
        <v>207</v>
      </c>
      <c r="D75" s="159" t="s">
        <v>173</v>
      </c>
      <c r="E75" s="159" t="s">
        <v>43</v>
      </c>
      <c r="F75" s="159" t="s">
        <v>208</v>
      </c>
      <c r="G75" s="159" t="s">
        <v>1019</v>
      </c>
      <c r="H75" s="159" t="s">
        <v>3</v>
      </c>
      <c r="I75" s="159" t="s">
        <v>209</v>
      </c>
      <c r="J75" s="159" t="s">
        <v>53</v>
      </c>
      <c r="K75" s="159" t="s">
        <v>745</v>
      </c>
      <c r="L75" s="159"/>
      <c r="M75" s="159"/>
    </row>
    <row r="76" spans="1:13" x14ac:dyDescent="0.25">
      <c r="A76" s="159">
        <v>75</v>
      </c>
      <c r="B76" s="159" t="s">
        <v>224</v>
      </c>
      <c r="C76" s="159" t="s">
        <v>225</v>
      </c>
      <c r="D76" s="159" t="s">
        <v>0</v>
      </c>
      <c r="E76" s="159" t="s">
        <v>1</v>
      </c>
      <c r="F76" s="159" t="s">
        <v>226</v>
      </c>
      <c r="G76" s="159" t="s">
        <v>1019</v>
      </c>
      <c r="H76" s="159" t="s">
        <v>3</v>
      </c>
      <c r="I76" s="159" t="s">
        <v>227</v>
      </c>
      <c r="J76" s="159" t="s">
        <v>53</v>
      </c>
      <c r="K76" s="159" t="s">
        <v>748</v>
      </c>
      <c r="L76" s="159"/>
      <c r="M76" s="159"/>
    </row>
    <row r="77" spans="1:13" x14ac:dyDescent="0.25">
      <c r="A77" s="159">
        <v>76</v>
      </c>
      <c r="B77" s="159" t="s">
        <v>54</v>
      </c>
      <c r="C77" s="159" t="s">
        <v>55</v>
      </c>
      <c r="D77" s="159" t="s">
        <v>0</v>
      </c>
      <c r="E77" s="159" t="s">
        <v>1</v>
      </c>
      <c r="F77" s="159" t="s">
        <v>229</v>
      </c>
      <c r="G77" s="159" t="s">
        <v>1019</v>
      </c>
      <c r="H77" s="159" t="s">
        <v>3</v>
      </c>
      <c r="I77" s="159" t="s">
        <v>230</v>
      </c>
      <c r="J77" s="159" t="s">
        <v>53</v>
      </c>
      <c r="K77" s="159" t="s">
        <v>749</v>
      </c>
      <c r="L77" s="159"/>
      <c r="M77" s="159"/>
    </row>
    <row r="78" spans="1:13" x14ac:dyDescent="0.25">
      <c r="A78" s="159">
        <v>77</v>
      </c>
      <c r="B78" s="159" t="s">
        <v>232</v>
      </c>
      <c r="C78" s="159" t="s">
        <v>233</v>
      </c>
      <c r="D78" s="159" t="s">
        <v>234</v>
      </c>
      <c r="E78" s="159" t="s">
        <v>1</v>
      </c>
      <c r="F78" s="159" t="s">
        <v>235</v>
      </c>
      <c r="G78" s="159" t="s">
        <v>666</v>
      </c>
      <c r="H78" s="159" t="s">
        <v>3</v>
      </c>
      <c r="I78" s="159" t="s">
        <v>236</v>
      </c>
      <c r="J78" s="159" t="s">
        <v>53</v>
      </c>
      <c r="K78" s="159" t="s">
        <v>750</v>
      </c>
      <c r="L78" s="159"/>
      <c r="M78" s="159"/>
    </row>
    <row r="79" spans="1:13" x14ac:dyDescent="0.25">
      <c r="A79" s="159">
        <v>78</v>
      </c>
      <c r="B79" s="159" t="s">
        <v>278</v>
      </c>
      <c r="C79" s="159" t="s">
        <v>279</v>
      </c>
      <c r="D79" s="159" t="s">
        <v>66</v>
      </c>
      <c r="E79" s="159" t="s">
        <v>1</v>
      </c>
      <c r="F79" s="159" t="s">
        <v>280</v>
      </c>
      <c r="G79" s="159" t="s">
        <v>1019</v>
      </c>
      <c r="H79" s="159" t="s">
        <v>3</v>
      </c>
      <c r="I79" s="159" t="s">
        <v>281</v>
      </c>
      <c r="J79" s="159" t="s">
        <v>53</v>
      </c>
      <c r="K79" s="159" t="s">
        <v>756</v>
      </c>
      <c r="L79" s="159"/>
      <c r="M79" s="15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J73" sqref="J73"/>
    </sheetView>
  </sheetViews>
  <sheetFormatPr defaultRowHeight="15" x14ac:dyDescent="0.25"/>
  <cols>
    <col min="7" max="7" width="11.7109375" bestFit="1" customWidth="1"/>
  </cols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8" t="s">
        <v>803</v>
      </c>
      <c r="C2" s="158" t="s">
        <v>804</v>
      </c>
      <c r="D2" s="158" t="s">
        <v>17</v>
      </c>
      <c r="E2" s="158" t="s">
        <v>7</v>
      </c>
      <c r="F2" s="158" t="s">
        <v>1121</v>
      </c>
      <c r="G2" s="158" t="s">
        <v>1136</v>
      </c>
      <c r="H2" s="158" t="s">
        <v>1013</v>
      </c>
      <c r="I2" s="158" t="s">
        <v>1122</v>
      </c>
      <c r="J2" s="158" t="s">
        <v>960</v>
      </c>
      <c r="K2" s="158" t="s">
        <v>1465</v>
      </c>
      <c r="L2" s="158"/>
      <c r="M2" s="158"/>
    </row>
    <row r="3" spans="1:13" x14ac:dyDescent="0.25">
      <c r="A3">
        <v>2</v>
      </c>
      <c r="B3" s="158" t="s">
        <v>174</v>
      </c>
      <c r="C3" s="158" t="s">
        <v>175</v>
      </c>
      <c r="D3" s="158" t="s">
        <v>0</v>
      </c>
      <c r="E3" s="158" t="s">
        <v>1</v>
      </c>
      <c r="F3" s="158" t="s">
        <v>1232</v>
      </c>
      <c r="G3" s="158" t="s">
        <v>1257</v>
      </c>
      <c r="H3" s="158" t="s">
        <v>1013</v>
      </c>
      <c r="I3" s="158" t="s">
        <v>1234</v>
      </c>
      <c r="J3" s="158" t="s">
        <v>960</v>
      </c>
      <c r="K3" s="158" t="s">
        <v>1457</v>
      </c>
      <c r="L3" s="158"/>
      <c r="M3" s="158"/>
    </row>
    <row r="4" spans="1:13" x14ac:dyDescent="0.25">
      <c r="A4" s="162">
        <v>3</v>
      </c>
      <c r="B4" s="158" t="s">
        <v>1458</v>
      </c>
      <c r="C4" s="158" t="s">
        <v>1459</v>
      </c>
      <c r="D4" s="158" t="s">
        <v>42</v>
      </c>
      <c r="E4" s="158" t="s">
        <v>43</v>
      </c>
      <c r="F4" s="158" t="s">
        <v>1460</v>
      </c>
      <c r="G4" s="158" t="s">
        <v>1136</v>
      </c>
      <c r="H4" s="158" t="s">
        <v>1013</v>
      </c>
      <c r="I4" s="158" t="s">
        <v>1461</v>
      </c>
      <c r="J4" s="158" t="s">
        <v>960</v>
      </c>
      <c r="K4" s="158" t="s">
        <v>1462</v>
      </c>
      <c r="L4" s="158"/>
      <c r="M4" s="158"/>
    </row>
    <row r="5" spans="1:13" x14ac:dyDescent="0.25">
      <c r="A5" s="162">
        <v>4</v>
      </c>
      <c r="B5" s="158" t="s">
        <v>366</v>
      </c>
      <c r="C5" s="158" t="s">
        <v>367</v>
      </c>
      <c r="D5" s="158" t="s">
        <v>368</v>
      </c>
      <c r="E5" s="158" t="s">
        <v>43</v>
      </c>
      <c r="F5" s="158" t="s">
        <v>369</v>
      </c>
      <c r="G5" s="158" t="s">
        <v>1019</v>
      </c>
      <c r="H5" s="158" t="s">
        <v>294</v>
      </c>
      <c r="I5" s="158" t="s">
        <v>370</v>
      </c>
      <c r="J5" s="158" t="s">
        <v>289</v>
      </c>
      <c r="K5" s="158" t="s">
        <v>1240</v>
      </c>
      <c r="L5" s="158"/>
      <c r="M5" s="158"/>
    </row>
    <row r="6" spans="1:13" x14ac:dyDescent="0.25">
      <c r="A6" s="162">
        <v>5</v>
      </c>
      <c r="B6" s="158" t="s">
        <v>366</v>
      </c>
      <c r="C6" s="158" t="s">
        <v>367</v>
      </c>
      <c r="D6" s="158" t="s">
        <v>368</v>
      </c>
      <c r="E6" s="158" t="s">
        <v>43</v>
      </c>
      <c r="F6" s="158" t="s">
        <v>1100</v>
      </c>
      <c r="G6" s="158" t="s">
        <v>1257</v>
      </c>
      <c r="H6" s="158" t="s">
        <v>1013</v>
      </c>
      <c r="I6" s="158" t="s">
        <v>1101</v>
      </c>
      <c r="J6" s="158" t="s">
        <v>960</v>
      </c>
      <c r="K6" s="158" t="s">
        <v>1258</v>
      </c>
      <c r="L6" s="158"/>
      <c r="M6" s="158"/>
    </row>
    <row r="7" spans="1:13" x14ac:dyDescent="0.25">
      <c r="A7" s="162">
        <v>6</v>
      </c>
      <c r="B7" s="158" t="s">
        <v>1215</v>
      </c>
      <c r="C7" s="158" t="s">
        <v>1216</v>
      </c>
      <c r="D7" s="158" t="s">
        <v>0</v>
      </c>
      <c r="E7" s="158" t="s">
        <v>1</v>
      </c>
      <c r="F7" s="158" t="s">
        <v>1218</v>
      </c>
      <c r="G7" s="158" t="s">
        <v>1257</v>
      </c>
      <c r="H7" s="158" t="s">
        <v>1013</v>
      </c>
      <c r="I7" s="158" t="s">
        <v>1219</v>
      </c>
      <c r="J7" s="158" t="s">
        <v>960</v>
      </c>
      <c r="K7" s="158" t="s">
        <v>1242</v>
      </c>
      <c r="L7" s="158"/>
      <c r="M7" s="158"/>
    </row>
    <row r="8" spans="1:13" x14ac:dyDescent="0.25">
      <c r="A8" s="162">
        <v>7</v>
      </c>
      <c r="B8" s="158" t="s">
        <v>1194</v>
      </c>
      <c r="C8" s="158" t="s">
        <v>1195</v>
      </c>
      <c r="D8" s="158" t="s">
        <v>1196</v>
      </c>
      <c r="E8" s="158" t="s">
        <v>28</v>
      </c>
      <c r="F8" s="158" t="s">
        <v>1197</v>
      </c>
      <c r="G8" s="158" t="s">
        <v>1257</v>
      </c>
      <c r="H8" s="158" t="s">
        <v>1013</v>
      </c>
      <c r="I8" s="158" t="s">
        <v>1198</v>
      </c>
      <c r="J8" s="158" t="s">
        <v>960</v>
      </c>
      <c r="K8" s="158" t="s">
        <v>1214</v>
      </c>
      <c r="L8" s="158"/>
      <c r="M8" s="158"/>
    </row>
    <row r="9" spans="1:13" x14ac:dyDescent="0.25">
      <c r="A9" s="162">
        <v>8</v>
      </c>
      <c r="B9" s="158" t="s">
        <v>117</v>
      </c>
      <c r="C9" s="158" t="s">
        <v>1210</v>
      </c>
      <c r="D9" s="158" t="s">
        <v>648</v>
      </c>
      <c r="E9" s="158" t="s">
        <v>1</v>
      </c>
      <c r="F9" s="158" t="s">
        <v>1211</v>
      </c>
      <c r="G9" s="158" t="s">
        <v>1019</v>
      </c>
      <c r="H9" s="158" t="s">
        <v>3</v>
      </c>
      <c r="I9" s="158" t="s">
        <v>1212</v>
      </c>
      <c r="J9" s="158" t="s">
        <v>53</v>
      </c>
      <c r="K9" s="158" t="s">
        <v>1213</v>
      </c>
      <c r="L9" s="158"/>
      <c r="M9" s="158"/>
    </row>
    <row r="10" spans="1:13" x14ac:dyDescent="0.25">
      <c r="A10" s="162">
        <v>9</v>
      </c>
      <c r="B10" s="158" t="s">
        <v>262</v>
      </c>
      <c r="C10" s="158" t="s">
        <v>399</v>
      </c>
      <c r="D10" s="158" t="s">
        <v>0</v>
      </c>
      <c r="E10" s="158" t="s">
        <v>1</v>
      </c>
      <c r="F10" s="158" t="s">
        <v>1103</v>
      </c>
      <c r="G10" s="158" t="s">
        <v>1136</v>
      </c>
      <c r="H10" s="158" t="s">
        <v>1013</v>
      </c>
      <c r="I10" s="158" t="s">
        <v>1104</v>
      </c>
      <c r="J10" s="158" t="s">
        <v>960</v>
      </c>
      <c r="K10" s="158" t="s">
        <v>1206</v>
      </c>
      <c r="L10" s="158"/>
      <c r="M10" s="158"/>
    </row>
    <row r="11" spans="1:13" x14ac:dyDescent="0.25">
      <c r="A11" s="162">
        <v>10</v>
      </c>
      <c r="B11" s="158" t="s">
        <v>116</v>
      </c>
      <c r="C11" s="158" t="s">
        <v>117</v>
      </c>
      <c r="D11" s="158" t="s">
        <v>648</v>
      </c>
      <c r="E11" s="158" t="s">
        <v>1</v>
      </c>
      <c r="F11" s="158" t="s">
        <v>118</v>
      </c>
      <c r="G11" s="158" t="s">
        <v>1019</v>
      </c>
      <c r="H11" s="158" t="s">
        <v>3</v>
      </c>
      <c r="I11" s="158" t="s">
        <v>119</v>
      </c>
      <c r="J11" s="158" t="s">
        <v>53</v>
      </c>
      <c r="K11" s="158" t="s">
        <v>1167</v>
      </c>
      <c r="L11" s="158"/>
      <c r="M11" s="158"/>
    </row>
    <row r="12" spans="1:13" x14ac:dyDescent="0.25">
      <c r="A12" s="162">
        <v>11</v>
      </c>
      <c r="B12" s="158" t="s">
        <v>196</v>
      </c>
      <c r="C12" s="158" t="s">
        <v>104</v>
      </c>
      <c r="D12" s="158" t="s">
        <v>197</v>
      </c>
      <c r="E12" s="158" t="s">
        <v>198</v>
      </c>
      <c r="F12" s="158" t="s">
        <v>1168</v>
      </c>
      <c r="G12" s="158" t="s">
        <v>1136</v>
      </c>
      <c r="H12" s="158" t="s">
        <v>1013</v>
      </c>
      <c r="I12" s="158" t="s">
        <v>1169</v>
      </c>
      <c r="J12" s="158" t="s">
        <v>960</v>
      </c>
      <c r="K12" s="158" t="s">
        <v>1170</v>
      </c>
      <c r="L12" s="158"/>
      <c r="M12" s="158"/>
    </row>
    <row r="13" spans="1:13" x14ac:dyDescent="0.25">
      <c r="A13" s="162">
        <v>12</v>
      </c>
      <c r="B13" s="158" t="s">
        <v>1176</v>
      </c>
      <c r="C13" s="158" t="s">
        <v>1177</v>
      </c>
      <c r="D13" s="158" t="s">
        <v>173</v>
      </c>
      <c r="E13" s="158" t="s">
        <v>43</v>
      </c>
      <c r="F13" s="158" t="s">
        <v>1178</v>
      </c>
      <c r="G13" s="158" t="s">
        <v>1136</v>
      </c>
      <c r="H13" s="158" t="s">
        <v>1013</v>
      </c>
      <c r="I13" s="158" t="s">
        <v>1179</v>
      </c>
      <c r="J13" s="158" t="s">
        <v>960</v>
      </c>
      <c r="K13" s="158" t="s">
        <v>1180</v>
      </c>
      <c r="L13" s="158"/>
      <c r="M13" s="158"/>
    </row>
    <row r="14" spans="1:13" x14ac:dyDescent="0.25">
      <c r="A14" s="162">
        <v>13</v>
      </c>
      <c r="B14" s="158" t="s">
        <v>1181</v>
      </c>
      <c r="C14" s="158" t="s">
        <v>1182</v>
      </c>
      <c r="D14" s="158" t="s">
        <v>1183</v>
      </c>
      <c r="E14" s="158" t="s">
        <v>48</v>
      </c>
      <c r="F14" s="158" t="s">
        <v>1184</v>
      </c>
      <c r="G14" s="158" t="s">
        <v>1136</v>
      </c>
      <c r="H14" s="158" t="s">
        <v>1013</v>
      </c>
      <c r="I14" s="158" t="s">
        <v>1185</v>
      </c>
      <c r="J14" s="158" t="s">
        <v>960</v>
      </c>
      <c r="K14" s="158" t="s">
        <v>1186</v>
      </c>
      <c r="L14" s="158"/>
      <c r="M14" s="158"/>
    </row>
    <row r="15" spans="1:13" x14ac:dyDescent="0.25">
      <c r="A15" s="162">
        <v>14</v>
      </c>
      <c r="B15" s="158" t="s">
        <v>1187</v>
      </c>
      <c r="C15" s="158" t="s">
        <v>1188</v>
      </c>
      <c r="D15" s="158" t="s">
        <v>1189</v>
      </c>
      <c r="E15" s="158" t="s">
        <v>43</v>
      </c>
      <c r="F15" s="158" t="s">
        <v>1190</v>
      </c>
      <c r="G15" s="158" t="s">
        <v>1136</v>
      </c>
      <c r="H15" s="158" t="s">
        <v>1013</v>
      </c>
      <c r="I15" s="158" t="s">
        <v>1191</v>
      </c>
      <c r="J15" s="158" t="s">
        <v>960</v>
      </c>
      <c r="K15" s="158" t="s">
        <v>1192</v>
      </c>
      <c r="L15" s="158"/>
      <c r="M15" s="158"/>
    </row>
    <row r="16" spans="1:13" x14ac:dyDescent="0.25">
      <c r="A16" s="162">
        <v>15</v>
      </c>
      <c r="B16" s="158" t="s">
        <v>262</v>
      </c>
      <c r="C16" s="158" t="s">
        <v>1141</v>
      </c>
      <c r="D16" s="158" t="s">
        <v>1142</v>
      </c>
      <c r="E16" s="158" t="s">
        <v>1</v>
      </c>
      <c r="F16" s="158" t="s">
        <v>1143</v>
      </c>
      <c r="G16" s="158" t="s">
        <v>1136</v>
      </c>
      <c r="H16" s="158" t="s">
        <v>1013</v>
      </c>
      <c r="I16" s="158" t="s">
        <v>1144</v>
      </c>
      <c r="J16" s="158" t="s">
        <v>960</v>
      </c>
      <c r="K16" s="158" t="s">
        <v>1145</v>
      </c>
      <c r="L16" s="158"/>
      <c r="M16" s="158"/>
    </row>
    <row r="17" spans="1:13" x14ac:dyDescent="0.25">
      <c r="A17" s="162">
        <v>16</v>
      </c>
      <c r="B17" s="158" t="s">
        <v>1146</v>
      </c>
      <c r="C17" s="158" t="s">
        <v>1147</v>
      </c>
      <c r="D17" s="158" t="s">
        <v>1142</v>
      </c>
      <c r="E17" s="158" t="s">
        <v>1</v>
      </c>
      <c r="F17" s="158" t="s">
        <v>1148</v>
      </c>
      <c r="G17" s="158" t="s">
        <v>1136</v>
      </c>
      <c r="H17" s="158" t="s">
        <v>1013</v>
      </c>
      <c r="I17" s="158" t="s">
        <v>1149</v>
      </c>
      <c r="J17" s="158" t="s">
        <v>960</v>
      </c>
      <c r="K17" s="158" t="s">
        <v>1150</v>
      </c>
      <c r="L17" s="158"/>
      <c r="M17" s="158"/>
    </row>
    <row r="18" spans="1:13" x14ac:dyDescent="0.25">
      <c r="A18" s="162">
        <v>17</v>
      </c>
      <c r="B18" s="158" t="s">
        <v>50</v>
      </c>
      <c r="C18" s="158" t="s">
        <v>51</v>
      </c>
      <c r="D18" s="158" t="s">
        <v>52</v>
      </c>
      <c r="E18" s="158" t="s">
        <v>43</v>
      </c>
      <c r="F18" s="158" t="s">
        <v>1085</v>
      </c>
      <c r="G18" s="158" t="s">
        <v>1136</v>
      </c>
      <c r="H18" s="158" t="s">
        <v>1013</v>
      </c>
      <c r="I18" s="158" t="s">
        <v>1086</v>
      </c>
      <c r="J18" s="158" t="s">
        <v>960</v>
      </c>
      <c r="K18" s="158" t="s">
        <v>1087</v>
      </c>
      <c r="L18" s="158"/>
      <c r="M18" s="158"/>
    </row>
    <row r="19" spans="1:13" x14ac:dyDescent="0.25">
      <c r="A19" s="162">
        <v>18</v>
      </c>
      <c r="B19" s="158" t="s">
        <v>196</v>
      </c>
      <c r="C19" s="158" t="s">
        <v>104</v>
      </c>
      <c r="D19" s="158" t="s">
        <v>197</v>
      </c>
      <c r="E19" s="158" t="s">
        <v>198</v>
      </c>
      <c r="F19" s="158" t="s">
        <v>1107</v>
      </c>
      <c r="G19" s="158" t="s">
        <v>1136</v>
      </c>
      <c r="H19" s="158" t="s">
        <v>1013</v>
      </c>
      <c r="I19" s="158" t="s">
        <v>1108</v>
      </c>
      <c r="J19" s="158" t="s">
        <v>960</v>
      </c>
      <c r="K19" s="158" t="s">
        <v>1109</v>
      </c>
      <c r="L19" s="158"/>
      <c r="M19" s="158"/>
    </row>
    <row r="20" spans="1:13" x14ac:dyDescent="0.25">
      <c r="A20" s="162">
        <v>19</v>
      </c>
      <c r="B20" s="158" t="s">
        <v>1110</v>
      </c>
      <c r="C20" s="158" t="s">
        <v>408</v>
      </c>
      <c r="D20" s="158" t="s">
        <v>1111</v>
      </c>
      <c r="E20" s="158" t="s">
        <v>912</v>
      </c>
      <c r="F20" s="158" t="s">
        <v>1112</v>
      </c>
      <c r="G20" s="158" t="s">
        <v>1136</v>
      </c>
      <c r="H20" s="158" t="s">
        <v>1013</v>
      </c>
      <c r="I20" s="158" t="s">
        <v>1113</v>
      </c>
      <c r="J20" s="158" t="s">
        <v>960</v>
      </c>
      <c r="K20" s="158" t="s">
        <v>1114</v>
      </c>
      <c r="L20" s="158"/>
      <c r="M20" s="158"/>
    </row>
    <row r="21" spans="1:13" x14ac:dyDescent="0.25">
      <c r="A21" s="162">
        <v>20</v>
      </c>
      <c r="B21" s="158" t="s">
        <v>1115</v>
      </c>
      <c r="C21" s="158" t="s">
        <v>1116</v>
      </c>
      <c r="D21" s="158" t="s">
        <v>1117</v>
      </c>
      <c r="E21" s="158" t="s">
        <v>1</v>
      </c>
      <c r="F21" s="158" t="s">
        <v>1118</v>
      </c>
      <c r="G21" s="158" t="s">
        <v>1136</v>
      </c>
      <c r="H21" s="158" t="s">
        <v>1013</v>
      </c>
      <c r="I21" s="158" t="s">
        <v>1119</v>
      </c>
      <c r="J21" s="158" t="s">
        <v>960</v>
      </c>
      <c r="K21" s="158" t="s">
        <v>1120</v>
      </c>
      <c r="L21" s="158"/>
      <c r="M21" s="158"/>
    </row>
    <row r="22" spans="1:13" x14ac:dyDescent="0.25">
      <c r="A22" s="162">
        <v>21</v>
      </c>
      <c r="B22" s="158" t="s">
        <v>50</v>
      </c>
      <c r="C22" s="158" t="s">
        <v>51</v>
      </c>
      <c r="D22" s="158" t="s">
        <v>52</v>
      </c>
      <c r="E22" s="158" t="s">
        <v>43</v>
      </c>
      <c r="F22" s="158" t="s">
        <v>246</v>
      </c>
      <c r="G22" s="158" t="s">
        <v>1019</v>
      </c>
      <c r="H22" s="158" t="s">
        <v>3</v>
      </c>
      <c r="I22" s="158" t="s">
        <v>247</v>
      </c>
      <c r="J22" s="158" t="s">
        <v>125</v>
      </c>
      <c r="K22" s="158" t="s">
        <v>1127</v>
      </c>
      <c r="L22" s="158"/>
      <c r="M22" s="158"/>
    </row>
    <row r="23" spans="1:13" x14ac:dyDescent="0.25">
      <c r="A23" s="162">
        <v>22</v>
      </c>
      <c r="B23" s="158" t="s">
        <v>1072</v>
      </c>
      <c r="C23" s="158" t="s">
        <v>1073</v>
      </c>
      <c r="D23" s="158" t="s">
        <v>122</v>
      </c>
      <c r="E23" s="158" t="s">
        <v>43</v>
      </c>
      <c r="F23" s="158" t="s">
        <v>221</v>
      </c>
      <c r="G23" s="158" t="s">
        <v>1131</v>
      </c>
      <c r="H23" s="158" t="s">
        <v>3</v>
      </c>
      <c r="I23" s="158" t="s">
        <v>222</v>
      </c>
      <c r="J23" s="158" t="s">
        <v>53</v>
      </c>
      <c r="K23" s="158" t="s">
        <v>1074</v>
      </c>
      <c r="L23" s="158"/>
      <c r="M23" s="158"/>
    </row>
    <row r="24" spans="1:13" x14ac:dyDescent="0.25">
      <c r="A24" s="162">
        <v>23</v>
      </c>
      <c r="B24" s="158" t="s">
        <v>262</v>
      </c>
      <c r="C24" s="158" t="s">
        <v>263</v>
      </c>
      <c r="D24" s="158" t="s">
        <v>264</v>
      </c>
      <c r="E24" s="158" t="s">
        <v>1</v>
      </c>
      <c r="F24" s="158" t="s">
        <v>265</v>
      </c>
      <c r="G24" s="158" t="s">
        <v>1019</v>
      </c>
      <c r="H24" s="158" t="s">
        <v>3</v>
      </c>
      <c r="I24" s="158" t="s">
        <v>266</v>
      </c>
      <c r="J24" s="158" t="s">
        <v>53</v>
      </c>
      <c r="K24" s="158" t="s">
        <v>1057</v>
      </c>
      <c r="L24" s="158"/>
      <c r="M24" s="158"/>
    </row>
    <row r="25" spans="1:13" x14ac:dyDescent="0.25">
      <c r="A25" s="162">
        <v>24</v>
      </c>
      <c r="B25" s="158" t="s">
        <v>71</v>
      </c>
      <c r="C25" s="158" t="s">
        <v>72</v>
      </c>
      <c r="D25" s="158" t="s">
        <v>73</v>
      </c>
      <c r="E25" s="158" t="s">
        <v>28</v>
      </c>
      <c r="F25" s="158" t="s">
        <v>74</v>
      </c>
      <c r="G25" s="158" t="s">
        <v>1019</v>
      </c>
      <c r="H25" s="158" t="s">
        <v>30</v>
      </c>
      <c r="I25" s="158" t="s">
        <v>75</v>
      </c>
      <c r="J25" s="158" t="s">
        <v>32</v>
      </c>
      <c r="K25" s="158" t="s">
        <v>1058</v>
      </c>
      <c r="L25" s="158"/>
      <c r="M25" s="158"/>
    </row>
    <row r="26" spans="1:13" x14ac:dyDescent="0.25">
      <c r="A26" s="162">
        <v>25</v>
      </c>
      <c r="B26" s="158" t="s">
        <v>273</v>
      </c>
      <c r="C26" s="158" t="s">
        <v>274</v>
      </c>
      <c r="D26" s="158" t="s">
        <v>0</v>
      </c>
      <c r="E26" s="158" t="s">
        <v>1</v>
      </c>
      <c r="F26" s="158" t="s">
        <v>275</v>
      </c>
      <c r="G26" s="158" t="s">
        <v>1019</v>
      </c>
      <c r="H26" s="158" t="s">
        <v>3</v>
      </c>
      <c r="I26" s="158" t="s">
        <v>276</v>
      </c>
      <c r="J26" s="158" t="s">
        <v>53</v>
      </c>
      <c r="K26" s="158" t="s">
        <v>1069</v>
      </c>
      <c r="L26" s="158"/>
      <c r="M26" s="158"/>
    </row>
    <row r="27" spans="1:13" x14ac:dyDescent="0.25">
      <c r="A27" s="162">
        <v>26</v>
      </c>
      <c r="B27" s="158" t="s">
        <v>766</v>
      </c>
      <c r="C27" s="158" t="s">
        <v>767</v>
      </c>
      <c r="D27" s="158" t="s">
        <v>577</v>
      </c>
      <c r="E27" s="158" t="s">
        <v>7</v>
      </c>
      <c r="F27" s="158" t="s">
        <v>1040</v>
      </c>
      <c r="G27" s="158" t="s">
        <v>1050</v>
      </c>
      <c r="H27" s="158" t="s">
        <v>781</v>
      </c>
      <c r="I27" s="158" t="s">
        <v>1042</v>
      </c>
      <c r="J27" s="158" t="s">
        <v>1043</v>
      </c>
      <c r="K27" s="158" t="s">
        <v>1044</v>
      </c>
      <c r="L27" s="158"/>
      <c r="M27" s="158"/>
    </row>
    <row r="28" spans="1:13" x14ac:dyDescent="0.25">
      <c r="A28" s="162">
        <v>27</v>
      </c>
      <c r="B28" s="158" t="s">
        <v>145</v>
      </c>
      <c r="C28" s="158" t="s">
        <v>97</v>
      </c>
      <c r="D28" s="158" t="s">
        <v>1046</v>
      </c>
      <c r="E28" s="158" t="s">
        <v>1</v>
      </c>
      <c r="F28" s="158" t="s">
        <v>147</v>
      </c>
      <c r="G28" s="158" t="s">
        <v>1019</v>
      </c>
      <c r="H28" s="158" t="s">
        <v>3</v>
      </c>
      <c r="I28" s="158" t="s">
        <v>148</v>
      </c>
      <c r="J28" s="158" t="s">
        <v>53</v>
      </c>
      <c r="K28" s="158" t="s">
        <v>1047</v>
      </c>
      <c r="L28" s="158"/>
      <c r="M28" s="158"/>
    </row>
    <row r="29" spans="1:13" x14ac:dyDescent="0.25">
      <c r="A29" s="162">
        <v>28</v>
      </c>
      <c r="B29" s="158" t="s">
        <v>803</v>
      </c>
      <c r="C29" s="158" t="s">
        <v>804</v>
      </c>
      <c r="D29" s="158" t="s">
        <v>17</v>
      </c>
      <c r="E29" s="158" t="s">
        <v>7</v>
      </c>
      <c r="F29" s="158" t="s">
        <v>805</v>
      </c>
      <c r="G29" s="158" t="s">
        <v>1136</v>
      </c>
      <c r="H29" s="158" t="s">
        <v>5</v>
      </c>
      <c r="I29" s="158" t="s">
        <v>806</v>
      </c>
      <c r="J29" s="158" t="s">
        <v>6</v>
      </c>
      <c r="K29" s="158" t="s">
        <v>996</v>
      </c>
      <c r="L29" s="158"/>
      <c r="M29" s="158"/>
    </row>
    <row r="30" spans="1:13" x14ac:dyDescent="0.25">
      <c r="A30" s="162">
        <v>29</v>
      </c>
      <c r="B30" s="158" t="s">
        <v>64</v>
      </c>
      <c r="C30" s="158" t="s">
        <v>65</v>
      </c>
      <c r="D30" s="158" t="s">
        <v>66</v>
      </c>
      <c r="E30" s="158" t="s">
        <v>1</v>
      </c>
      <c r="F30" s="158" t="s">
        <v>67</v>
      </c>
      <c r="G30" s="158" t="s">
        <v>1019</v>
      </c>
      <c r="H30" s="158" t="s">
        <v>30</v>
      </c>
      <c r="I30" s="158" t="s">
        <v>68</v>
      </c>
      <c r="J30" s="158" t="s">
        <v>32</v>
      </c>
      <c r="K30" s="158" t="s">
        <v>959</v>
      </c>
      <c r="L30" s="158"/>
      <c r="M30" s="158"/>
    </row>
    <row r="31" spans="1:13" x14ac:dyDescent="0.25">
      <c r="A31" s="162">
        <v>30</v>
      </c>
      <c r="B31" s="158" t="s">
        <v>242</v>
      </c>
      <c r="C31" s="158" t="s">
        <v>243</v>
      </c>
      <c r="D31" s="158" t="s">
        <v>957</v>
      </c>
      <c r="E31" s="158" t="s">
        <v>43</v>
      </c>
      <c r="F31" s="158" t="s">
        <v>244</v>
      </c>
      <c r="G31" s="158" t="s">
        <v>1019</v>
      </c>
      <c r="H31" s="158" t="s">
        <v>3</v>
      </c>
      <c r="I31" s="158" t="s">
        <v>245</v>
      </c>
      <c r="J31" s="158" t="s">
        <v>125</v>
      </c>
      <c r="K31" s="158" t="s">
        <v>958</v>
      </c>
      <c r="L31" s="158"/>
      <c r="M31" s="158"/>
    </row>
    <row r="32" spans="1:13" x14ac:dyDescent="0.25">
      <c r="A32" s="162">
        <v>31</v>
      </c>
      <c r="B32" s="158" t="s">
        <v>322</v>
      </c>
      <c r="C32" s="158" t="s">
        <v>323</v>
      </c>
      <c r="D32" s="158" t="s">
        <v>66</v>
      </c>
      <c r="E32" s="158" t="s">
        <v>1</v>
      </c>
      <c r="F32" s="158" t="s">
        <v>324</v>
      </c>
      <c r="G32" s="158" t="s">
        <v>1019</v>
      </c>
      <c r="H32" s="158" t="s">
        <v>287</v>
      </c>
      <c r="I32" s="158" t="s">
        <v>325</v>
      </c>
      <c r="J32" s="158" t="s">
        <v>289</v>
      </c>
      <c r="K32" s="158" t="s">
        <v>956</v>
      </c>
      <c r="L32" s="158"/>
      <c r="M32" s="158"/>
    </row>
    <row r="33" spans="1:13" x14ac:dyDescent="0.25">
      <c r="A33" s="162">
        <v>32</v>
      </c>
      <c r="B33" s="158" t="s">
        <v>49</v>
      </c>
      <c r="C33" s="158" t="s">
        <v>97</v>
      </c>
      <c r="D33" s="158" t="s">
        <v>66</v>
      </c>
      <c r="E33" s="158" t="s">
        <v>1</v>
      </c>
      <c r="F33" s="158" t="s">
        <v>391</v>
      </c>
      <c r="G33" s="158" t="s">
        <v>1019</v>
      </c>
      <c r="H33" s="158" t="s">
        <v>294</v>
      </c>
      <c r="I33" s="158" t="s">
        <v>392</v>
      </c>
      <c r="J33" s="158" t="s">
        <v>289</v>
      </c>
      <c r="K33" s="158" t="s">
        <v>921</v>
      </c>
      <c r="L33" s="158"/>
      <c r="M33" s="158"/>
    </row>
    <row r="34" spans="1:13" x14ac:dyDescent="0.25">
      <c r="A34" s="162">
        <v>33</v>
      </c>
      <c r="B34" s="158" t="s">
        <v>845</v>
      </c>
      <c r="C34" s="158" t="s">
        <v>846</v>
      </c>
      <c r="D34" s="158" t="s">
        <v>27</v>
      </c>
      <c r="E34" s="158" t="s">
        <v>28</v>
      </c>
      <c r="F34" s="158" t="s">
        <v>847</v>
      </c>
      <c r="G34" s="158" t="s">
        <v>1019</v>
      </c>
      <c r="H34" s="158" t="s">
        <v>294</v>
      </c>
      <c r="I34" s="158" t="s">
        <v>848</v>
      </c>
      <c r="J34" s="158" t="s">
        <v>289</v>
      </c>
      <c r="K34" s="158" t="s">
        <v>849</v>
      </c>
      <c r="L34" s="158"/>
      <c r="M34" s="158"/>
    </row>
    <row r="35" spans="1:13" x14ac:dyDescent="0.25">
      <c r="A35" s="162">
        <v>34</v>
      </c>
      <c r="B35" s="158" t="s">
        <v>651</v>
      </c>
      <c r="C35" s="158" t="s">
        <v>652</v>
      </c>
      <c r="D35" s="158" t="s">
        <v>653</v>
      </c>
      <c r="E35" s="158" t="s">
        <v>1</v>
      </c>
      <c r="F35" s="158" t="s">
        <v>654</v>
      </c>
      <c r="G35" s="158" t="s">
        <v>1019</v>
      </c>
      <c r="H35" s="158" t="s">
        <v>294</v>
      </c>
      <c r="I35" s="158" t="s">
        <v>655</v>
      </c>
      <c r="J35" s="158" t="s">
        <v>289</v>
      </c>
      <c r="K35" s="158" t="s">
        <v>656</v>
      </c>
      <c r="L35" s="158"/>
      <c r="M35" s="158"/>
    </row>
    <row r="36" spans="1:13" x14ac:dyDescent="0.25">
      <c r="A36" s="162">
        <v>35</v>
      </c>
      <c r="B36" s="158" t="s">
        <v>425</v>
      </c>
      <c r="C36" s="158" t="s">
        <v>426</v>
      </c>
      <c r="D36" s="158" t="s">
        <v>427</v>
      </c>
      <c r="E36" s="158" t="s">
        <v>28</v>
      </c>
      <c r="F36" s="158" t="s">
        <v>428</v>
      </c>
      <c r="G36" s="158" t="s">
        <v>1019</v>
      </c>
      <c r="H36" s="158" t="s">
        <v>287</v>
      </c>
      <c r="I36" s="158" t="s">
        <v>429</v>
      </c>
      <c r="J36" s="158" t="s">
        <v>289</v>
      </c>
      <c r="K36" s="158" t="s">
        <v>659</v>
      </c>
      <c r="L36" s="158"/>
      <c r="M36" s="158"/>
    </row>
    <row r="37" spans="1:13" x14ac:dyDescent="0.25">
      <c r="A37" s="162">
        <v>36</v>
      </c>
      <c r="B37" s="158" t="s">
        <v>608</v>
      </c>
      <c r="C37" s="158" t="s">
        <v>378</v>
      </c>
      <c r="D37" s="158" t="s">
        <v>27</v>
      </c>
      <c r="E37" s="158" t="s">
        <v>28</v>
      </c>
      <c r="F37" s="158" t="s">
        <v>609</v>
      </c>
      <c r="G37" s="158" t="s">
        <v>1019</v>
      </c>
      <c r="H37" s="158" t="s">
        <v>294</v>
      </c>
      <c r="I37" s="158" t="s">
        <v>610</v>
      </c>
      <c r="J37" s="158" t="s">
        <v>289</v>
      </c>
      <c r="K37" s="158" t="s">
        <v>663</v>
      </c>
      <c r="L37" s="158"/>
      <c r="M37" s="158"/>
    </row>
    <row r="38" spans="1:13" x14ac:dyDescent="0.25">
      <c r="A38" s="162">
        <v>37</v>
      </c>
      <c r="B38" s="158" t="s">
        <v>1467</v>
      </c>
      <c r="C38" s="158" t="s">
        <v>378</v>
      </c>
      <c r="D38" s="158"/>
      <c r="E38" s="158"/>
      <c r="F38" s="158" t="s">
        <v>572</v>
      </c>
      <c r="G38" s="158" t="s">
        <v>1019</v>
      </c>
      <c r="H38" s="158" t="s">
        <v>287</v>
      </c>
      <c r="I38" s="158" t="s">
        <v>573</v>
      </c>
      <c r="J38" s="158" t="s">
        <v>289</v>
      </c>
      <c r="K38" s="158" t="s">
        <v>665</v>
      </c>
      <c r="L38" s="158"/>
      <c r="M38" s="158"/>
    </row>
    <row r="39" spans="1:13" x14ac:dyDescent="0.25">
      <c r="A39" s="162">
        <v>38</v>
      </c>
      <c r="B39" s="158" t="s">
        <v>590</v>
      </c>
      <c r="C39" s="158" t="s">
        <v>591</v>
      </c>
      <c r="D39" s="158" t="s">
        <v>592</v>
      </c>
      <c r="E39" s="158" t="s">
        <v>43</v>
      </c>
      <c r="F39" s="158" t="s">
        <v>593</v>
      </c>
      <c r="G39" s="158" t="s">
        <v>1131</v>
      </c>
      <c r="H39" s="158" t="s">
        <v>30</v>
      </c>
      <c r="I39" s="158" t="s">
        <v>594</v>
      </c>
      <c r="J39" s="158" t="s">
        <v>32</v>
      </c>
      <c r="K39" s="158" t="s">
        <v>669</v>
      </c>
      <c r="L39" s="158"/>
      <c r="M39" s="158"/>
    </row>
    <row r="40" spans="1:13" x14ac:dyDescent="0.25">
      <c r="A40" s="162">
        <v>39</v>
      </c>
      <c r="B40" s="158" t="s">
        <v>566</v>
      </c>
      <c r="C40" s="158" t="s">
        <v>556</v>
      </c>
      <c r="D40" s="158" t="s">
        <v>0</v>
      </c>
      <c r="E40" s="158" t="s">
        <v>1</v>
      </c>
      <c r="F40" s="158" t="s">
        <v>557</v>
      </c>
      <c r="G40" s="158" t="s">
        <v>1019</v>
      </c>
      <c r="H40" s="158" t="s">
        <v>287</v>
      </c>
      <c r="I40" s="158" t="s">
        <v>558</v>
      </c>
      <c r="J40" s="158" t="s">
        <v>289</v>
      </c>
      <c r="K40" s="158" t="s">
        <v>673</v>
      </c>
      <c r="L40" s="158"/>
      <c r="M40" s="158"/>
    </row>
    <row r="41" spans="1:13" x14ac:dyDescent="0.25">
      <c r="A41" s="162">
        <v>40</v>
      </c>
      <c r="B41" s="158" t="s">
        <v>1468</v>
      </c>
      <c r="C41" s="158" t="s">
        <v>97</v>
      </c>
      <c r="D41" s="158"/>
      <c r="E41" s="158"/>
      <c r="F41" s="158" t="s">
        <v>540</v>
      </c>
      <c r="G41" s="158" t="s">
        <v>1019</v>
      </c>
      <c r="H41" s="158" t="s">
        <v>294</v>
      </c>
      <c r="I41" s="158" t="s">
        <v>541</v>
      </c>
      <c r="J41" s="158" t="s">
        <v>289</v>
      </c>
      <c r="K41" s="158" t="s">
        <v>677</v>
      </c>
      <c r="L41" s="158"/>
      <c r="M41" s="158"/>
    </row>
    <row r="42" spans="1:13" x14ac:dyDescent="0.25">
      <c r="A42" s="162">
        <v>41</v>
      </c>
      <c r="B42" s="158" t="s">
        <v>291</v>
      </c>
      <c r="C42" s="158" t="s">
        <v>292</v>
      </c>
      <c r="D42" s="158" t="s">
        <v>0</v>
      </c>
      <c r="E42" s="158" t="s">
        <v>1</v>
      </c>
      <c r="F42" s="158" t="s">
        <v>293</v>
      </c>
      <c r="G42" s="158" t="s">
        <v>1019</v>
      </c>
      <c r="H42" s="158" t="s">
        <v>294</v>
      </c>
      <c r="I42" s="158" t="s">
        <v>295</v>
      </c>
      <c r="J42" s="158" t="s">
        <v>289</v>
      </c>
      <c r="K42" s="158" t="s">
        <v>679</v>
      </c>
      <c r="L42" s="158"/>
      <c r="M42" s="158"/>
    </row>
    <row r="43" spans="1:13" x14ac:dyDescent="0.25">
      <c r="A43" s="162">
        <v>42</v>
      </c>
      <c r="B43" s="158" t="s">
        <v>311</v>
      </c>
      <c r="C43" s="158" t="s">
        <v>312</v>
      </c>
      <c r="D43" s="158" t="s">
        <v>313</v>
      </c>
      <c r="E43" s="158" t="s">
        <v>43</v>
      </c>
      <c r="F43" s="158" t="s">
        <v>314</v>
      </c>
      <c r="G43" s="158" t="s">
        <v>1019</v>
      </c>
      <c r="H43" s="158" t="s">
        <v>294</v>
      </c>
      <c r="I43" s="158" t="s">
        <v>315</v>
      </c>
      <c r="J43" s="158" t="s">
        <v>289</v>
      </c>
      <c r="K43" s="158" t="s">
        <v>683</v>
      </c>
      <c r="L43" s="158"/>
      <c r="M43" s="158"/>
    </row>
    <row r="44" spans="1:13" x14ac:dyDescent="0.25">
      <c r="A44" s="162">
        <v>43</v>
      </c>
      <c r="B44" s="158" t="s">
        <v>317</v>
      </c>
      <c r="C44" s="158" t="s">
        <v>279</v>
      </c>
      <c r="D44" s="158" t="s">
        <v>318</v>
      </c>
      <c r="E44" s="158" t="s">
        <v>28</v>
      </c>
      <c r="F44" s="158" t="s">
        <v>319</v>
      </c>
      <c r="G44" s="158" t="s">
        <v>1019</v>
      </c>
      <c r="H44" s="158" t="s">
        <v>287</v>
      </c>
      <c r="I44" s="158" t="s">
        <v>320</v>
      </c>
      <c r="J44" s="158" t="s">
        <v>289</v>
      </c>
      <c r="K44" s="158" t="s">
        <v>758</v>
      </c>
      <c r="L44" s="158"/>
      <c r="M44" s="158"/>
    </row>
    <row r="45" spans="1:13" x14ac:dyDescent="0.25">
      <c r="A45" s="162">
        <v>44</v>
      </c>
      <c r="B45" s="158" t="s">
        <v>333</v>
      </c>
      <c r="C45" s="158" t="s">
        <v>334</v>
      </c>
      <c r="D45" s="158" t="s">
        <v>335</v>
      </c>
      <c r="E45" s="158" t="s">
        <v>48</v>
      </c>
      <c r="F45" s="158" t="s">
        <v>336</v>
      </c>
      <c r="G45" s="158" t="s">
        <v>666</v>
      </c>
      <c r="H45" s="158" t="s">
        <v>287</v>
      </c>
      <c r="I45" s="158" t="s">
        <v>337</v>
      </c>
      <c r="J45" s="158" t="s">
        <v>289</v>
      </c>
      <c r="K45" s="158" t="s">
        <v>686</v>
      </c>
      <c r="L45" s="158"/>
      <c r="M45" s="158"/>
    </row>
    <row r="46" spans="1:13" x14ac:dyDescent="0.25">
      <c r="A46" s="162">
        <v>45</v>
      </c>
      <c r="B46" s="158" t="s">
        <v>355</v>
      </c>
      <c r="C46" s="158" t="s">
        <v>356</v>
      </c>
      <c r="D46" s="158" t="s">
        <v>0</v>
      </c>
      <c r="E46" s="158" t="s">
        <v>1</v>
      </c>
      <c r="F46" s="158" t="s">
        <v>357</v>
      </c>
      <c r="G46" s="158" t="s">
        <v>1019</v>
      </c>
      <c r="H46" s="158" t="s">
        <v>294</v>
      </c>
      <c r="I46" s="158" t="s">
        <v>358</v>
      </c>
      <c r="J46" s="158" t="s">
        <v>289</v>
      </c>
      <c r="K46" s="158" t="s">
        <v>690</v>
      </c>
      <c r="L46" s="158"/>
      <c r="M46" s="158"/>
    </row>
    <row r="47" spans="1:13" x14ac:dyDescent="0.25">
      <c r="A47" s="162">
        <v>46</v>
      </c>
      <c r="B47" s="158" t="s">
        <v>238</v>
      </c>
      <c r="C47" s="158" t="s">
        <v>239</v>
      </c>
      <c r="D47" s="158" t="s">
        <v>0</v>
      </c>
      <c r="E47" s="158" t="s">
        <v>1</v>
      </c>
      <c r="F47" s="158" t="s">
        <v>240</v>
      </c>
      <c r="G47" s="158" t="s">
        <v>1019</v>
      </c>
      <c r="H47" s="158" t="s">
        <v>3</v>
      </c>
      <c r="I47" s="158" t="s">
        <v>241</v>
      </c>
      <c r="J47" s="158" t="s">
        <v>53</v>
      </c>
      <c r="K47" s="158" t="s">
        <v>691</v>
      </c>
      <c r="L47" s="158"/>
      <c r="M47" s="158"/>
    </row>
    <row r="48" spans="1:13" x14ac:dyDescent="0.25">
      <c r="A48" s="162">
        <v>47</v>
      </c>
      <c r="B48" s="158" t="s">
        <v>377</v>
      </c>
      <c r="C48" s="158" t="s">
        <v>378</v>
      </c>
      <c r="D48" s="158" t="s">
        <v>256</v>
      </c>
      <c r="E48" s="158" t="s">
        <v>1</v>
      </c>
      <c r="F48" s="158" t="s">
        <v>379</v>
      </c>
      <c r="G48" s="158" t="s">
        <v>666</v>
      </c>
      <c r="H48" s="158" t="s">
        <v>294</v>
      </c>
      <c r="I48" s="158" t="s">
        <v>380</v>
      </c>
      <c r="J48" s="158" t="s">
        <v>289</v>
      </c>
      <c r="K48" s="158" t="s">
        <v>695</v>
      </c>
      <c r="L48" s="158"/>
      <c r="M48" s="158"/>
    </row>
    <row r="49" spans="1:13" x14ac:dyDescent="0.25">
      <c r="A49" s="162">
        <v>48</v>
      </c>
      <c r="B49" s="158" t="s">
        <v>137</v>
      </c>
      <c r="C49" s="158" t="s">
        <v>138</v>
      </c>
      <c r="D49" s="158" t="s">
        <v>0</v>
      </c>
      <c r="E49" s="158" t="s">
        <v>1</v>
      </c>
      <c r="F49" s="158" t="s">
        <v>139</v>
      </c>
      <c r="G49" s="158" t="s">
        <v>1019</v>
      </c>
      <c r="H49" s="158" t="s">
        <v>3</v>
      </c>
      <c r="I49" s="158" t="s">
        <v>140</v>
      </c>
      <c r="J49" s="158" t="s">
        <v>53</v>
      </c>
      <c r="K49" s="158" t="s">
        <v>699</v>
      </c>
      <c r="L49" s="158"/>
      <c r="M49" s="158"/>
    </row>
    <row r="50" spans="1:13" x14ac:dyDescent="0.25">
      <c r="A50" s="162">
        <v>49</v>
      </c>
      <c r="B50" s="158" t="s">
        <v>262</v>
      </c>
      <c r="C50" s="158" t="s">
        <v>399</v>
      </c>
      <c r="D50" s="158" t="s">
        <v>0</v>
      </c>
      <c r="E50" s="158" t="s">
        <v>1</v>
      </c>
      <c r="F50" s="158" t="s">
        <v>400</v>
      </c>
      <c r="G50" s="158" t="s">
        <v>1019</v>
      </c>
      <c r="H50" s="158" t="s">
        <v>294</v>
      </c>
      <c r="I50" s="158" t="s">
        <v>401</v>
      </c>
      <c r="J50" s="158" t="s">
        <v>289</v>
      </c>
      <c r="K50" s="158" t="s">
        <v>700</v>
      </c>
      <c r="L50" s="158"/>
      <c r="M50" s="158"/>
    </row>
    <row r="51" spans="1:13" x14ac:dyDescent="0.25">
      <c r="A51" s="162">
        <v>50</v>
      </c>
      <c r="B51" s="158" t="s">
        <v>403</v>
      </c>
      <c r="C51" s="158" t="s">
        <v>60</v>
      </c>
      <c r="D51" s="158" t="s">
        <v>27</v>
      </c>
      <c r="E51" s="158" t="s">
        <v>28</v>
      </c>
      <c r="F51" s="158" t="s">
        <v>404</v>
      </c>
      <c r="G51" s="158" t="s">
        <v>1019</v>
      </c>
      <c r="H51" s="158" t="s">
        <v>287</v>
      </c>
      <c r="I51" s="158" t="s">
        <v>405</v>
      </c>
      <c r="J51" s="158" t="s">
        <v>289</v>
      </c>
      <c r="K51" s="158" t="s">
        <v>701</v>
      </c>
      <c r="L51" s="158"/>
      <c r="M51" s="158"/>
    </row>
    <row r="52" spans="1:13" x14ac:dyDescent="0.25">
      <c r="A52" s="162">
        <v>51</v>
      </c>
      <c r="B52" s="158" t="s">
        <v>431</v>
      </c>
      <c r="C52" s="158" t="s">
        <v>172</v>
      </c>
      <c r="D52" s="158" t="s">
        <v>432</v>
      </c>
      <c r="E52" s="158" t="s">
        <v>28</v>
      </c>
      <c r="F52" s="158" t="s">
        <v>433</v>
      </c>
      <c r="G52" s="158" t="s">
        <v>1019</v>
      </c>
      <c r="H52" s="158" t="s">
        <v>294</v>
      </c>
      <c r="I52" s="158" t="s">
        <v>434</v>
      </c>
      <c r="J52" s="158" t="s">
        <v>289</v>
      </c>
      <c r="K52" s="158" t="s">
        <v>704</v>
      </c>
      <c r="L52" s="158"/>
      <c r="M52" s="158"/>
    </row>
    <row r="53" spans="1:13" x14ac:dyDescent="0.25">
      <c r="A53" s="162">
        <v>52</v>
      </c>
      <c r="B53" s="158" t="s">
        <v>443</v>
      </c>
      <c r="C53" s="158" t="s">
        <v>444</v>
      </c>
      <c r="D53" s="158" t="s">
        <v>0</v>
      </c>
      <c r="E53" s="158" t="s">
        <v>1</v>
      </c>
      <c r="F53" s="158" t="s">
        <v>445</v>
      </c>
      <c r="G53" s="158" t="s">
        <v>1257</v>
      </c>
      <c r="H53" s="158" t="s">
        <v>5</v>
      </c>
      <c r="I53" s="158" t="s">
        <v>446</v>
      </c>
      <c r="J53" s="158" t="s">
        <v>6</v>
      </c>
      <c r="K53" s="158" t="s">
        <v>708</v>
      </c>
      <c r="L53" s="158"/>
      <c r="M53" s="158"/>
    </row>
    <row r="54" spans="1:13" x14ac:dyDescent="0.25">
      <c r="A54" s="162">
        <v>53</v>
      </c>
      <c r="B54" s="158" t="s">
        <v>460</v>
      </c>
      <c r="C54" s="158" t="s">
        <v>461</v>
      </c>
      <c r="D54" s="158" t="s">
        <v>462</v>
      </c>
      <c r="E54" s="158" t="s">
        <v>1</v>
      </c>
      <c r="F54" s="158" t="s">
        <v>463</v>
      </c>
      <c r="G54" s="158" t="s">
        <v>1019</v>
      </c>
      <c r="H54" s="158" t="s">
        <v>30</v>
      </c>
      <c r="I54" s="158" t="s">
        <v>464</v>
      </c>
      <c r="J54" s="158" t="s">
        <v>32</v>
      </c>
      <c r="K54" s="158" t="s">
        <v>711</v>
      </c>
      <c r="L54" s="158"/>
      <c r="M54" s="158"/>
    </row>
    <row r="55" spans="1:13" x14ac:dyDescent="0.25">
      <c r="A55" s="162">
        <v>54</v>
      </c>
      <c r="B55" s="158" t="s">
        <v>165</v>
      </c>
      <c r="C55" s="158" t="s">
        <v>166</v>
      </c>
      <c r="D55" s="158" t="s">
        <v>27</v>
      </c>
      <c r="E55" s="158" t="s">
        <v>28</v>
      </c>
      <c r="F55" s="158" t="s">
        <v>167</v>
      </c>
      <c r="G55" s="158" t="s">
        <v>1019</v>
      </c>
      <c r="H55" s="158" t="s">
        <v>30</v>
      </c>
      <c r="I55" s="158" t="s">
        <v>168</v>
      </c>
      <c r="J55" s="158" t="s">
        <v>32</v>
      </c>
      <c r="K55" s="158" t="s">
        <v>712</v>
      </c>
      <c r="L55" s="158"/>
      <c r="M55" s="158"/>
    </row>
    <row r="56" spans="1:13" x14ac:dyDescent="0.25">
      <c r="A56" s="162">
        <v>55</v>
      </c>
      <c r="B56" s="158" t="s">
        <v>25</v>
      </c>
      <c r="C56" s="158" t="s">
        <v>26</v>
      </c>
      <c r="D56" s="158" t="s">
        <v>27</v>
      </c>
      <c r="E56" s="158" t="s">
        <v>28</v>
      </c>
      <c r="F56" s="158" t="s">
        <v>29</v>
      </c>
      <c r="G56" s="158" t="s">
        <v>1019</v>
      </c>
      <c r="H56" s="158" t="s">
        <v>30</v>
      </c>
      <c r="I56" s="158" t="s">
        <v>31</v>
      </c>
      <c r="J56" s="158" t="s">
        <v>32</v>
      </c>
      <c r="K56" s="158" t="s">
        <v>714</v>
      </c>
      <c r="L56" s="158"/>
      <c r="M56" s="158"/>
    </row>
    <row r="57" spans="1:13" x14ac:dyDescent="0.25">
      <c r="A57" s="162">
        <v>56</v>
      </c>
      <c r="B57" s="158" t="s">
        <v>54</v>
      </c>
      <c r="C57" s="158" t="s">
        <v>55</v>
      </c>
      <c r="D57" s="158" t="s">
        <v>0</v>
      </c>
      <c r="E57" s="158" t="s">
        <v>1</v>
      </c>
      <c r="F57" s="158" t="s">
        <v>56</v>
      </c>
      <c r="G57" s="158" t="s">
        <v>1257</v>
      </c>
      <c r="H57" s="158" t="s">
        <v>5</v>
      </c>
      <c r="I57" s="158" t="s">
        <v>57</v>
      </c>
      <c r="J57" s="158" t="s">
        <v>6</v>
      </c>
      <c r="K57" s="158" t="s">
        <v>717</v>
      </c>
      <c r="L57" s="158"/>
      <c r="M57" s="158"/>
    </row>
    <row r="58" spans="1:13" x14ac:dyDescent="0.25">
      <c r="A58" s="162">
        <v>57</v>
      </c>
      <c r="B58" s="158" t="s">
        <v>50</v>
      </c>
      <c r="C58" s="158" t="s">
        <v>51</v>
      </c>
      <c r="D58" s="158" t="s">
        <v>52</v>
      </c>
      <c r="E58" s="158" t="s">
        <v>43</v>
      </c>
      <c r="F58" s="158" t="s">
        <v>94</v>
      </c>
      <c r="G58" s="158" t="s">
        <v>1136</v>
      </c>
      <c r="H58" s="158" t="s">
        <v>5</v>
      </c>
      <c r="I58" s="158" t="s">
        <v>95</v>
      </c>
      <c r="J58" s="158" t="s">
        <v>6</v>
      </c>
      <c r="K58" s="158" t="s">
        <v>724</v>
      </c>
      <c r="L58" s="158"/>
      <c r="M58" s="158"/>
    </row>
    <row r="59" spans="1:13" x14ac:dyDescent="0.25">
      <c r="A59" s="162">
        <v>58</v>
      </c>
      <c r="B59" s="158" t="s">
        <v>110</v>
      </c>
      <c r="C59" s="158" t="s">
        <v>111</v>
      </c>
      <c r="D59" s="158" t="s">
        <v>112</v>
      </c>
      <c r="E59" s="158" t="s">
        <v>43</v>
      </c>
      <c r="F59" s="158" t="s">
        <v>113</v>
      </c>
      <c r="G59" s="158" t="s">
        <v>1019</v>
      </c>
      <c r="H59" s="158" t="s">
        <v>3</v>
      </c>
      <c r="I59" s="158" t="s">
        <v>114</v>
      </c>
      <c r="J59" s="158" t="s">
        <v>53</v>
      </c>
      <c r="K59" s="158" t="s">
        <v>727</v>
      </c>
      <c r="L59" s="158"/>
      <c r="M59" s="158"/>
    </row>
    <row r="60" spans="1:13" x14ac:dyDescent="0.25">
      <c r="A60" s="162">
        <v>59</v>
      </c>
      <c r="B60" s="158" t="s">
        <v>120</v>
      </c>
      <c r="C60" s="158" t="s">
        <v>121</v>
      </c>
      <c r="D60" s="158" t="s">
        <v>122</v>
      </c>
      <c r="E60" s="158" t="s">
        <v>43</v>
      </c>
      <c r="F60" s="158" t="s">
        <v>123</v>
      </c>
      <c r="G60" s="158" t="s">
        <v>1019</v>
      </c>
      <c r="H60" s="158" t="s">
        <v>3</v>
      </c>
      <c r="I60" s="158" t="s">
        <v>124</v>
      </c>
      <c r="J60" s="158" t="s">
        <v>125</v>
      </c>
      <c r="K60" s="158" t="s">
        <v>728</v>
      </c>
      <c r="L60" s="158"/>
      <c r="M60" s="158"/>
    </row>
    <row r="61" spans="1:13" x14ac:dyDescent="0.25">
      <c r="A61" s="162">
        <v>60</v>
      </c>
      <c r="B61" s="158" t="s">
        <v>797</v>
      </c>
      <c r="C61" s="158" t="s">
        <v>798</v>
      </c>
      <c r="D61" s="158" t="s">
        <v>799</v>
      </c>
      <c r="E61" s="158" t="s">
        <v>1</v>
      </c>
      <c r="F61" s="158" t="s">
        <v>800</v>
      </c>
      <c r="G61" s="158" t="s">
        <v>1257</v>
      </c>
      <c r="H61" s="158" t="s">
        <v>8</v>
      </c>
      <c r="I61" s="158" t="s">
        <v>801</v>
      </c>
      <c r="J61" s="158" t="s">
        <v>9</v>
      </c>
      <c r="K61" s="158" t="s">
        <v>802</v>
      </c>
      <c r="L61" s="158"/>
      <c r="M61" s="158"/>
    </row>
    <row r="62" spans="1:13" x14ac:dyDescent="0.25">
      <c r="A62" s="162">
        <v>61</v>
      </c>
      <c r="B62" s="158" t="s">
        <v>882</v>
      </c>
      <c r="C62" s="158" t="s">
        <v>97</v>
      </c>
      <c r="D62" s="158" t="s">
        <v>173</v>
      </c>
      <c r="E62" s="158" t="s">
        <v>43</v>
      </c>
      <c r="F62" s="158" t="s">
        <v>883</v>
      </c>
      <c r="G62" s="158" t="s">
        <v>960</v>
      </c>
      <c r="H62" s="158" t="s">
        <v>8</v>
      </c>
      <c r="I62" s="158" t="s">
        <v>884</v>
      </c>
      <c r="J62" s="158" t="s">
        <v>9</v>
      </c>
      <c r="K62" s="158" t="s">
        <v>885</v>
      </c>
      <c r="L62" s="158"/>
      <c r="M62" s="158"/>
    </row>
    <row r="63" spans="1:13" x14ac:dyDescent="0.25">
      <c r="A63" s="162">
        <v>62</v>
      </c>
      <c r="B63" s="158" t="s">
        <v>174</v>
      </c>
      <c r="C63" s="158" t="s">
        <v>175</v>
      </c>
      <c r="D63" s="158" t="s">
        <v>0</v>
      </c>
      <c r="E63" s="158" t="s">
        <v>1</v>
      </c>
      <c r="F63" s="158" t="s">
        <v>176</v>
      </c>
      <c r="G63" s="158" t="s">
        <v>1257</v>
      </c>
      <c r="H63" s="158" t="s">
        <v>8</v>
      </c>
      <c r="I63" s="158" t="s">
        <v>177</v>
      </c>
      <c r="J63" s="158" t="s">
        <v>9</v>
      </c>
      <c r="K63" s="158" t="s">
        <v>736</v>
      </c>
      <c r="L63" s="158"/>
      <c r="M63" s="158"/>
    </row>
    <row r="64" spans="1:13" x14ac:dyDescent="0.25">
      <c r="A64" s="162">
        <v>63</v>
      </c>
      <c r="B64" s="158" t="s">
        <v>174</v>
      </c>
      <c r="C64" s="158" t="s">
        <v>175</v>
      </c>
      <c r="D64" s="158" t="s">
        <v>0</v>
      </c>
      <c r="E64" s="158" t="s">
        <v>1</v>
      </c>
      <c r="F64" s="158" t="s">
        <v>472</v>
      </c>
      <c r="G64" s="158" t="s">
        <v>1050</v>
      </c>
      <c r="H64" s="158" t="s">
        <v>473</v>
      </c>
      <c r="I64" s="158" t="s">
        <v>474</v>
      </c>
      <c r="J64" s="158" t="s">
        <v>475</v>
      </c>
      <c r="K64" s="158" t="s">
        <v>737</v>
      </c>
      <c r="L64" s="158"/>
      <c r="M64" s="158"/>
    </row>
    <row r="65" spans="1:13" x14ac:dyDescent="0.25">
      <c r="A65" s="162">
        <v>64</v>
      </c>
      <c r="B65" s="158" t="s">
        <v>179</v>
      </c>
      <c r="C65" s="158" t="s">
        <v>180</v>
      </c>
      <c r="D65" s="158" t="s">
        <v>181</v>
      </c>
      <c r="E65" s="158" t="s">
        <v>43</v>
      </c>
      <c r="F65" s="158" t="s">
        <v>182</v>
      </c>
      <c r="G65" s="158" t="s">
        <v>1136</v>
      </c>
      <c r="H65" s="158" t="s">
        <v>8</v>
      </c>
      <c r="I65" s="158" t="s">
        <v>183</v>
      </c>
      <c r="J65" s="158" t="s">
        <v>9</v>
      </c>
      <c r="K65" s="158" t="s">
        <v>738</v>
      </c>
      <c r="L65" s="158"/>
      <c r="M65" s="158"/>
    </row>
    <row r="66" spans="1:13" x14ac:dyDescent="0.25">
      <c r="A66" s="162">
        <v>65</v>
      </c>
      <c r="B66" s="158" t="s">
        <v>467</v>
      </c>
      <c r="C66" s="158" t="s">
        <v>468</v>
      </c>
      <c r="D66" s="158" t="s">
        <v>0</v>
      </c>
      <c r="E66" s="158" t="s">
        <v>1</v>
      </c>
      <c r="F66" s="158" t="s">
        <v>477</v>
      </c>
      <c r="G66" s="158" t="s">
        <v>1019</v>
      </c>
      <c r="H66" s="158" t="s">
        <v>30</v>
      </c>
      <c r="I66" s="158" t="s">
        <v>478</v>
      </c>
      <c r="J66" s="158" t="s">
        <v>32</v>
      </c>
      <c r="K66" s="158" t="s">
        <v>740</v>
      </c>
      <c r="L66" s="158"/>
      <c r="M66" s="158"/>
    </row>
    <row r="67" spans="1:13" x14ac:dyDescent="0.25">
      <c r="A67" s="162">
        <v>66</v>
      </c>
      <c r="B67" s="158" t="s">
        <v>54</v>
      </c>
      <c r="C67" s="158" t="s">
        <v>55</v>
      </c>
      <c r="D67" s="158" t="s">
        <v>0</v>
      </c>
      <c r="E67" s="158" t="s">
        <v>1</v>
      </c>
      <c r="F67" s="158" t="s">
        <v>480</v>
      </c>
      <c r="G67" s="158" t="s">
        <v>1050</v>
      </c>
      <c r="H67" s="158" t="s">
        <v>473</v>
      </c>
      <c r="I67" s="158" t="s">
        <v>481</v>
      </c>
      <c r="J67" s="158" t="s">
        <v>475</v>
      </c>
      <c r="K67" s="158" t="s">
        <v>744</v>
      </c>
      <c r="L67" s="158"/>
      <c r="M67" s="158"/>
    </row>
    <row r="68" spans="1:13" x14ac:dyDescent="0.25">
      <c r="A68" s="162">
        <v>67</v>
      </c>
      <c r="B68" s="158" t="s">
        <v>206</v>
      </c>
      <c r="C68" s="158" t="s">
        <v>207</v>
      </c>
      <c r="D68" s="158" t="s">
        <v>173</v>
      </c>
      <c r="E68" s="158" t="s">
        <v>43</v>
      </c>
      <c r="F68" s="158" t="s">
        <v>208</v>
      </c>
      <c r="G68" s="158" t="s">
        <v>1019</v>
      </c>
      <c r="H68" s="158" t="s">
        <v>3</v>
      </c>
      <c r="I68" s="158" t="s">
        <v>209</v>
      </c>
      <c r="J68" s="158" t="s">
        <v>53</v>
      </c>
      <c r="K68" s="158" t="s">
        <v>745</v>
      </c>
      <c r="L68" s="158"/>
      <c r="M68" s="158"/>
    </row>
    <row r="69" spans="1:13" x14ac:dyDescent="0.25">
      <c r="A69" s="162">
        <v>68</v>
      </c>
      <c r="B69" s="158" t="s">
        <v>224</v>
      </c>
      <c r="C69" s="158" t="s">
        <v>225</v>
      </c>
      <c r="D69" s="158" t="s">
        <v>0</v>
      </c>
      <c r="E69" s="158" t="s">
        <v>1</v>
      </c>
      <c r="F69" s="158" t="s">
        <v>226</v>
      </c>
      <c r="G69" s="158" t="s">
        <v>1019</v>
      </c>
      <c r="H69" s="158" t="s">
        <v>3</v>
      </c>
      <c r="I69" s="158" t="s">
        <v>227</v>
      </c>
      <c r="J69" s="158" t="s">
        <v>53</v>
      </c>
      <c r="K69" s="158" t="s">
        <v>748</v>
      </c>
      <c r="L69" s="158"/>
      <c r="M69" s="158"/>
    </row>
    <row r="70" spans="1:13" x14ac:dyDescent="0.25">
      <c r="A70" s="162">
        <v>69</v>
      </c>
      <c r="B70" s="158" t="s">
        <v>54</v>
      </c>
      <c r="C70" s="158" t="s">
        <v>55</v>
      </c>
      <c r="D70" s="158" t="s">
        <v>0</v>
      </c>
      <c r="E70" s="158" t="s">
        <v>1</v>
      </c>
      <c r="F70" s="158" t="s">
        <v>229</v>
      </c>
      <c r="G70" s="158" t="s">
        <v>1019</v>
      </c>
      <c r="H70" s="158" t="s">
        <v>3</v>
      </c>
      <c r="I70" s="158" t="s">
        <v>230</v>
      </c>
      <c r="J70" s="158" t="s">
        <v>53</v>
      </c>
      <c r="K70" s="158" t="s">
        <v>749</v>
      </c>
      <c r="L70" s="158"/>
      <c r="M70" s="158"/>
    </row>
    <row r="71" spans="1:13" x14ac:dyDescent="0.25">
      <c r="A71" s="162">
        <v>70</v>
      </c>
      <c r="B71" s="158" t="s">
        <v>232</v>
      </c>
      <c r="C71" s="158" t="s">
        <v>233</v>
      </c>
      <c r="D71" s="158" t="s">
        <v>234</v>
      </c>
      <c r="E71" s="158" t="s">
        <v>1</v>
      </c>
      <c r="F71" s="158" t="s">
        <v>235</v>
      </c>
      <c r="G71" s="158" t="s">
        <v>666</v>
      </c>
      <c r="H71" s="158" t="s">
        <v>3</v>
      </c>
      <c r="I71" s="158" t="s">
        <v>236</v>
      </c>
      <c r="J71" s="158" t="s">
        <v>53</v>
      </c>
      <c r="K71" s="158" t="s">
        <v>750</v>
      </c>
      <c r="L71" s="158"/>
      <c r="M71" s="158"/>
    </row>
    <row r="72" spans="1:13" x14ac:dyDescent="0.25">
      <c r="A72" s="162">
        <v>71</v>
      </c>
      <c r="B72" s="158" t="s">
        <v>278</v>
      </c>
      <c r="C72" s="158" t="s">
        <v>279</v>
      </c>
      <c r="D72" s="158" t="s">
        <v>66</v>
      </c>
      <c r="E72" s="158" t="s">
        <v>1</v>
      </c>
      <c r="F72" s="158" t="s">
        <v>280</v>
      </c>
      <c r="G72" s="158" t="s">
        <v>1019</v>
      </c>
      <c r="H72" s="158" t="s">
        <v>3</v>
      </c>
      <c r="I72" s="158" t="s">
        <v>281</v>
      </c>
      <c r="J72" s="158" t="s">
        <v>53</v>
      </c>
      <c r="K72" s="158" t="s">
        <v>756</v>
      </c>
      <c r="L72" s="158"/>
      <c r="M72" s="158"/>
    </row>
  </sheetData>
  <sortState ref="A2:K73">
    <sortCondition ref="A1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55" zoomScaleNormal="100" workbookViewId="0">
      <selection activeCell="D84" sqref="D84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6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6" t="s">
        <v>1072</v>
      </c>
      <c r="C2" s="156" t="s">
        <v>1073</v>
      </c>
      <c r="D2" s="156" t="s">
        <v>122</v>
      </c>
      <c r="E2" s="156" t="s">
        <v>43</v>
      </c>
      <c r="F2" s="156" t="s">
        <v>221</v>
      </c>
      <c r="G2" s="156" t="s">
        <v>1131</v>
      </c>
      <c r="H2" s="156" t="s">
        <v>3</v>
      </c>
      <c r="I2" s="156" t="s">
        <v>222</v>
      </c>
      <c r="J2" s="156" t="s">
        <v>53</v>
      </c>
      <c r="K2" s="156" t="s">
        <v>1074</v>
      </c>
      <c r="L2" s="156"/>
      <c r="M2" s="156"/>
    </row>
    <row r="3" spans="1:13" x14ac:dyDescent="0.25">
      <c r="A3" s="156">
        <v>2</v>
      </c>
      <c r="B3" s="156" t="s">
        <v>1146</v>
      </c>
      <c r="C3" s="156" t="s">
        <v>1147</v>
      </c>
      <c r="D3" s="156" t="s">
        <v>1142</v>
      </c>
      <c r="E3" s="156" t="s">
        <v>1</v>
      </c>
      <c r="F3" s="156" t="s">
        <v>1148</v>
      </c>
      <c r="G3" s="156" t="s">
        <v>1136</v>
      </c>
      <c r="H3" s="156" t="s">
        <v>1013</v>
      </c>
      <c r="I3" s="156" t="s">
        <v>1149</v>
      </c>
      <c r="J3" s="156" t="s">
        <v>960</v>
      </c>
      <c r="K3" s="156" t="s">
        <v>1150</v>
      </c>
      <c r="L3" s="156"/>
      <c r="M3" s="156"/>
    </row>
    <row r="4" spans="1:13" x14ac:dyDescent="0.25">
      <c r="A4" s="156">
        <v>3</v>
      </c>
      <c r="B4" s="156" t="s">
        <v>196</v>
      </c>
      <c r="C4" s="156" t="s">
        <v>104</v>
      </c>
      <c r="D4" s="156" t="s">
        <v>197</v>
      </c>
      <c r="E4" s="156" t="s">
        <v>198</v>
      </c>
      <c r="F4" s="156" t="s">
        <v>1168</v>
      </c>
      <c r="G4" s="156" t="s">
        <v>1136</v>
      </c>
      <c r="H4" s="156" t="s">
        <v>1013</v>
      </c>
      <c r="I4" s="156" t="s">
        <v>1169</v>
      </c>
      <c r="J4" s="156" t="s">
        <v>960</v>
      </c>
      <c r="K4" s="156" t="s">
        <v>1170</v>
      </c>
      <c r="L4" s="156"/>
      <c r="M4" s="156"/>
    </row>
    <row r="5" spans="1:13" x14ac:dyDescent="0.25">
      <c r="A5" s="156">
        <v>4</v>
      </c>
      <c r="B5" s="156" t="s">
        <v>196</v>
      </c>
      <c r="C5" s="156" t="s">
        <v>104</v>
      </c>
      <c r="D5" s="156" t="s">
        <v>197</v>
      </c>
      <c r="E5" s="156" t="s">
        <v>198</v>
      </c>
      <c r="F5" s="156" t="s">
        <v>1107</v>
      </c>
      <c r="G5" s="156" t="s">
        <v>1136</v>
      </c>
      <c r="H5" s="156" t="s">
        <v>1013</v>
      </c>
      <c r="I5" s="156" t="s">
        <v>1108</v>
      </c>
      <c r="J5" s="156" t="s">
        <v>960</v>
      </c>
      <c r="K5" s="156" t="s">
        <v>1109</v>
      </c>
      <c r="L5" s="156"/>
      <c r="M5" s="156"/>
    </row>
    <row r="6" spans="1:13" x14ac:dyDescent="0.25">
      <c r="A6" s="156">
        <v>5</v>
      </c>
      <c r="B6" s="156" t="s">
        <v>355</v>
      </c>
      <c r="C6" s="156" t="s">
        <v>356</v>
      </c>
      <c r="D6" s="156" t="s">
        <v>0</v>
      </c>
      <c r="E6" s="156" t="s">
        <v>1</v>
      </c>
      <c r="F6" s="156" t="s">
        <v>357</v>
      </c>
      <c r="G6" s="156" t="s">
        <v>1019</v>
      </c>
      <c r="H6" s="156" t="s">
        <v>294</v>
      </c>
      <c r="I6" s="156" t="s">
        <v>358</v>
      </c>
      <c r="J6" s="156" t="s">
        <v>289</v>
      </c>
      <c r="K6" s="156" t="s">
        <v>690</v>
      </c>
      <c r="L6" s="156"/>
      <c r="M6" s="156"/>
    </row>
    <row r="7" spans="1:13" x14ac:dyDescent="0.25">
      <c r="A7" s="156">
        <v>6</v>
      </c>
      <c r="B7" s="156" t="s">
        <v>120</v>
      </c>
      <c r="C7" s="156" t="s">
        <v>121</v>
      </c>
      <c r="D7" s="156" t="s">
        <v>122</v>
      </c>
      <c r="E7" s="156" t="s">
        <v>43</v>
      </c>
      <c r="F7" s="156" t="s">
        <v>123</v>
      </c>
      <c r="G7" s="156" t="s">
        <v>1019</v>
      </c>
      <c r="H7" s="156" t="s">
        <v>3</v>
      </c>
      <c r="I7" s="156" t="s">
        <v>124</v>
      </c>
      <c r="J7" s="156" t="s">
        <v>125</v>
      </c>
      <c r="K7" s="156" t="s">
        <v>728</v>
      </c>
      <c r="L7" s="156"/>
      <c r="M7" s="156"/>
    </row>
    <row r="8" spans="1:13" x14ac:dyDescent="0.25">
      <c r="A8" s="156">
        <v>7</v>
      </c>
      <c r="B8" s="156" t="s">
        <v>425</v>
      </c>
      <c r="C8" s="156" t="s">
        <v>426</v>
      </c>
      <c r="D8" s="156" t="s">
        <v>427</v>
      </c>
      <c r="E8" s="156" t="s">
        <v>28</v>
      </c>
      <c r="F8" s="156" t="s">
        <v>428</v>
      </c>
      <c r="G8" s="156" t="s">
        <v>1019</v>
      </c>
      <c r="H8" s="156" t="s">
        <v>287</v>
      </c>
      <c r="I8" s="156" t="s">
        <v>429</v>
      </c>
      <c r="J8" s="156" t="s">
        <v>289</v>
      </c>
      <c r="K8" s="156" t="s">
        <v>659</v>
      </c>
      <c r="L8" s="156"/>
      <c r="M8" s="156"/>
    </row>
    <row r="9" spans="1:13" x14ac:dyDescent="0.25">
      <c r="A9" s="156">
        <v>8</v>
      </c>
      <c r="B9" s="156" t="s">
        <v>1110</v>
      </c>
      <c r="C9" s="156" t="s">
        <v>408</v>
      </c>
      <c r="D9" s="156" t="s">
        <v>1111</v>
      </c>
      <c r="E9" s="156" t="s">
        <v>912</v>
      </c>
      <c r="F9" s="156" t="s">
        <v>1112</v>
      </c>
      <c r="G9" s="156" t="s">
        <v>1136</v>
      </c>
      <c r="H9" s="156" t="s">
        <v>1013</v>
      </c>
      <c r="I9" s="156" t="s">
        <v>1113</v>
      </c>
      <c r="J9" s="156" t="s">
        <v>960</v>
      </c>
      <c r="K9" s="156" t="s">
        <v>1114</v>
      </c>
      <c r="L9" s="156"/>
      <c r="M9" s="156"/>
    </row>
    <row r="10" spans="1:13" x14ac:dyDescent="0.25">
      <c r="A10" s="156">
        <v>9</v>
      </c>
      <c r="B10" s="156" t="s">
        <v>766</v>
      </c>
      <c r="C10" s="156" t="s">
        <v>767</v>
      </c>
      <c r="D10" s="156" t="s">
        <v>577</v>
      </c>
      <c r="E10" s="156" t="s">
        <v>7</v>
      </c>
      <c r="F10" s="156" t="s">
        <v>1040</v>
      </c>
      <c r="G10" s="156" t="s">
        <v>1050</v>
      </c>
      <c r="H10" s="156" t="s">
        <v>781</v>
      </c>
      <c r="I10" s="156" t="s">
        <v>1042</v>
      </c>
      <c r="J10" s="156" t="s">
        <v>1043</v>
      </c>
      <c r="K10" s="156" t="s">
        <v>1044</v>
      </c>
      <c r="L10" s="156"/>
      <c r="M10" s="156"/>
    </row>
    <row r="11" spans="1:13" x14ac:dyDescent="0.25">
      <c r="A11" s="156">
        <v>10</v>
      </c>
      <c r="B11" s="156" t="s">
        <v>766</v>
      </c>
      <c r="C11" s="156" t="s">
        <v>767</v>
      </c>
      <c r="D11" s="156" t="s">
        <v>577</v>
      </c>
      <c r="E11" s="156" t="s">
        <v>7</v>
      </c>
      <c r="F11" s="156" t="s">
        <v>768</v>
      </c>
      <c r="G11" s="156" t="s">
        <v>960</v>
      </c>
      <c r="H11" s="156" t="s">
        <v>8</v>
      </c>
      <c r="I11" s="156" t="s">
        <v>769</v>
      </c>
      <c r="J11" s="156" t="s">
        <v>9</v>
      </c>
      <c r="K11" s="156" t="s">
        <v>770</v>
      </c>
      <c r="L11" s="156"/>
      <c r="M11" s="156"/>
    </row>
    <row r="12" spans="1:13" x14ac:dyDescent="0.25">
      <c r="A12" s="156">
        <v>11</v>
      </c>
      <c r="B12" s="156" t="s">
        <v>54</v>
      </c>
      <c r="C12" s="156" t="s">
        <v>55</v>
      </c>
      <c r="D12" s="156" t="s">
        <v>0</v>
      </c>
      <c r="E12" s="156" t="s">
        <v>1</v>
      </c>
      <c r="F12" s="156" t="s">
        <v>480</v>
      </c>
      <c r="G12" s="156" t="s">
        <v>1050</v>
      </c>
      <c r="H12" s="156" t="s">
        <v>473</v>
      </c>
      <c r="I12" s="156" t="s">
        <v>481</v>
      </c>
      <c r="J12" s="156" t="s">
        <v>475</v>
      </c>
      <c r="K12" s="156" t="s">
        <v>744</v>
      </c>
      <c r="L12" s="156"/>
      <c r="M12" s="156"/>
    </row>
    <row r="13" spans="1:13" x14ac:dyDescent="0.25">
      <c r="A13" s="156">
        <v>12</v>
      </c>
      <c r="B13" s="156" t="s">
        <v>54</v>
      </c>
      <c r="C13" s="156" t="s">
        <v>55</v>
      </c>
      <c r="D13" s="156" t="s">
        <v>0</v>
      </c>
      <c r="E13" s="156" t="s">
        <v>1</v>
      </c>
      <c r="F13" s="156" t="s">
        <v>56</v>
      </c>
      <c r="G13" s="156" t="s">
        <v>1257</v>
      </c>
      <c r="H13" s="156" t="s">
        <v>5</v>
      </c>
      <c r="I13" s="156" t="s">
        <v>57</v>
      </c>
      <c r="J13" s="156" t="s">
        <v>6</v>
      </c>
      <c r="K13" s="156" t="s">
        <v>717</v>
      </c>
      <c r="L13" s="156"/>
      <c r="M13" s="156"/>
    </row>
    <row r="14" spans="1:13" x14ac:dyDescent="0.25">
      <c r="A14" s="156">
        <v>13</v>
      </c>
      <c r="B14" s="156" t="s">
        <v>54</v>
      </c>
      <c r="C14" s="156" t="s">
        <v>55</v>
      </c>
      <c r="D14" s="156" t="s">
        <v>0</v>
      </c>
      <c r="E14" s="156" t="s">
        <v>1</v>
      </c>
      <c r="F14" s="156" t="s">
        <v>229</v>
      </c>
      <c r="G14" s="156" t="s">
        <v>1019</v>
      </c>
      <c r="H14" s="156" t="s">
        <v>3</v>
      </c>
      <c r="I14" s="156" t="s">
        <v>230</v>
      </c>
      <c r="J14" s="156" t="s">
        <v>53</v>
      </c>
      <c r="K14" s="156" t="s">
        <v>749</v>
      </c>
      <c r="L14" s="156"/>
      <c r="M14" s="156"/>
    </row>
    <row r="15" spans="1:13" x14ac:dyDescent="0.25">
      <c r="A15" s="156">
        <v>14</v>
      </c>
      <c r="B15" s="156" t="s">
        <v>443</v>
      </c>
      <c r="C15" s="156" t="s">
        <v>444</v>
      </c>
      <c r="D15" s="156" t="s">
        <v>0</v>
      </c>
      <c r="E15" s="156" t="s">
        <v>1</v>
      </c>
      <c r="F15" s="156" t="s">
        <v>445</v>
      </c>
      <c r="G15" s="156" t="s">
        <v>1257</v>
      </c>
      <c r="H15" s="156" t="s">
        <v>5</v>
      </c>
      <c r="I15" s="156" t="s">
        <v>446</v>
      </c>
      <c r="J15" s="156" t="s">
        <v>6</v>
      </c>
      <c r="K15" s="156" t="s">
        <v>708</v>
      </c>
      <c r="L15" s="156"/>
      <c r="M15" s="156"/>
    </row>
    <row r="16" spans="1:13" x14ac:dyDescent="0.25">
      <c r="A16" s="156">
        <v>15</v>
      </c>
      <c r="B16" s="156" t="s">
        <v>1181</v>
      </c>
      <c r="C16" s="156" t="s">
        <v>1182</v>
      </c>
      <c r="D16" s="156" t="s">
        <v>1183</v>
      </c>
      <c r="E16" s="156" t="s">
        <v>48</v>
      </c>
      <c r="F16" s="156" t="s">
        <v>1184</v>
      </c>
      <c r="G16" s="156" t="s">
        <v>1136</v>
      </c>
      <c r="H16" s="156" t="s">
        <v>1013</v>
      </c>
      <c r="I16" s="156" t="s">
        <v>1185</v>
      </c>
      <c r="J16" s="156" t="s">
        <v>960</v>
      </c>
      <c r="K16" s="156" t="s">
        <v>1186</v>
      </c>
      <c r="L16" s="156"/>
      <c r="M16" s="156"/>
    </row>
    <row r="17" spans="1:13" x14ac:dyDescent="0.25">
      <c r="A17" s="156">
        <v>16</v>
      </c>
      <c r="B17" s="156" t="s">
        <v>1194</v>
      </c>
      <c r="C17" s="156" t="s">
        <v>1195</v>
      </c>
      <c r="D17" s="156" t="s">
        <v>1196</v>
      </c>
      <c r="E17" s="156" t="s">
        <v>28</v>
      </c>
      <c r="F17" s="156" t="s">
        <v>1197</v>
      </c>
      <c r="G17" s="156" t="s">
        <v>1257</v>
      </c>
      <c r="H17" s="156" t="s">
        <v>1013</v>
      </c>
      <c r="I17" s="156" t="s">
        <v>1198</v>
      </c>
      <c r="J17" s="156" t="s">
        <v>960</v>
      </c>
      <c r="K17" s="156" t="s">
        <v>1214</v>
      </c>
      <c r="L17" s="156"/>
      <c r="M17" s="156"/>
    </row>
    <row r="18" spans="1:13" x14ac:dyDescent="0.25">
      <c r="A18" s="156">
        <v>17</v>
      </c>
      <c r="B18" s="156" t="s">
        <v>590</v>
      </c>
      <c r="C18" s="156" t="s">
        <v>591</v>
      </c>
      <c r="D18" s="156" t="s">
        <v>592</v>
      </c>
      <c r="E18" s="156" t="s">
        <v>43</v>
      </c>
      <c r="F18" s="156" t="s">
        <v>593</v>
      </c>
      <c r="G18" s="156" t="s">
        <v>1131</v>
      </c>
      <c r="H18" s="156" t="s">
        <v>30</v>
      </c>
      <c r="I18" s="156" t="s">
        <v>594</v>
      </c>
      <c r="J18" s="156" t="s">
        <v>32</v>
      </c>
      <c r="K18" s="156" t="s">
        <v>669</v>
      </c>
      <c r="L18" s="156"/>
      <c r="M18" s="156"/>
    </row>
    <row r="19" spans="1:13" x14ac:dyDescent="0.25">
      <c r="A19" s="156">
        <v>18</v>
      </c>
      <c r="B19" s="156" t="s">
        <v>291</v>
      </c>
      <c r="C19" s="156" t="s">
        <v>292</v>
      </c>
      <c r="D19" s="156" t="s">
        <v>0</v>
      </c>
      <c r="E19" s="156" t="s">
        <v>1</v>
      </c>
      <c r="F19" s="156" t="s">
        <v>293</v>
      </c>
      <c r="G19" s="156" t="s">
        <v>1019</v>
      </c>
      <c r="H19" s="156" t="s">
        <v>294</v>
      </c>
      <c r="I19" s="156" t="s">
        <v>295</v>
      </c>
      <c r="J19" s="156" t="s">
        <v>289</v>
      </c>
      <c r="K19" s="156" t="s">
        <v>679</v>
      </c>
      <c r="L19" s="156"/>
      <c r="M19" s="156"/>
    </row>
    <row r="20" spans="1:13" x14ac:dyDescent="0.25">
      <c r="A20" s="156">
        <v>19</v>
      </c>
      <c r="B20" s="156" t="s">
        <v>1176</v>
      </c>
      <c r="C20" s="156" t="s">
        <v>1177</v>
      </c>
      <c r="D20" s="156" t="s">
        <v>173</v>
      </c>
      <c r="E20" s="156" t="s">
        <v>43</v>
      </c>
      <c r="F20" s="156" t="s">
        <v>1178</v>
      </c>
      <c r="G20" s="156" t="s">
        <v>1136</v>
      </c>
      <c r="H20" s="156" t="s">
        <v>1013</v>
      </c>
      <c r="I20" s="156" t="s">
        <v>1179</v>
      </c>
      <c r="J20" s="156" t="s">
        <v>960</v>
      </c>
      <c r="K20" s="156" t="s">
        <v>1180</v>
      </c>
      <c r="L20" s="156"/>
      <c r="M20" s="156"/>
    </row>
    <row r="21" spans="1:13" x14ac:dyDescent="0.25">
      <c r="A21" s="156">
        <v>20</v>
      </c>
      <c r="B21" s="156" t="s">
        <v>566</v>
      </c>
      <c r="C21" s="156" t="s">
        <v>556</v>
      </c>
      <c r="D21" s="156" t="s">
        <v>0</v>
      </c>
      <c r="E21" s="156" t="s">
        <v>1</v>
      </c>
      <c r="F21" s="156" t="s">
        <v>557</v>
      </c>
      <c r="G21" s="156" t="s">
        <v>1019</v>
      </c>
      <c r="H21" s="156" t="s">
        <v>287</v>
      </c>
      <c r="I21" s="156" t="s">
        <v>558</v>
      </c>
      <c r="J21" s="156" t="s">
        <v>289</v>
      </c>
      <c r="K21" s="156" t="s">
        <v>673</v>
      </c>
      <c r="L21" s="156"/>
      <c r="M21" s="156"/>
    </row>
    <row r="22" spans="1:13" x14ac:dyDescent="0.25">
      <c r="A22" s="156">
        <v>21</v>
      </c>
      <c r="B22" s="156" t="s">
        <v>64</v>
      </c>
      <c r="C22" s="156" t="s">
        <v>65</v>
      </c>
      <c r="D22" s="156" t="s">
        <v>66</v>
      </c>
      <c r="E22" s="156" t="s">
        <v>1</v>
      </c>
      <c r="F22" s="156" t="s">
        <v>67</v>
      </c>
      <c r="G22" s="156" t="s">
        <v>1019</v>
      </c>
      <c r="H22" s="156" t="s">
        <v>30</v>
      </c>
      <c r="I22" s="156" t="s">
        <v>68</v>
      </c>
      <c r="J22" s="156" t="s">
        <v>32</v>
      </c>
      <c r="K22" s="156" t="s">
        <v>959</v>
      </c>
      <c r="L22" s="156"/>
      <c r="M22" s="156"/>
    </row>
    <row r="23" spans="1:13" x14ac:dyDescent="0.25">
      <c r="A23" s="156">
        <v>22</v>
      </c>
      <c r="B23" s="156" t="s">
        <v>50</v>
      </c>
      <c r="C23" s="156" t="s">
        <v>51</v>
      </c>
      <c r="D23" s="156" t="s">
        <v>52</v>
      </c>
      <c r="E23" s="156" t="s">
        <v>43</v>
      </c>
      <c r="F23" s="156" t="s">
        <v>94</v>
      </c>
      <c r="G23" s="156" t="s">
        <v>1136</v>
      </c>
      <c r="H23" s="156" t="s">
        <v>5</v>
      </c>
      <c r="I23" s="156" t="s">
        <v>95</v>
      </c>
      <c r="J23" s="156" t="s">
        <v>6</v>
      </c>
      <c r="K23" s="156" t="s">
        <v>724</v>
      </c>
      <c r="L23" s="156"/>
      <c r="M23" s="156"/>
    </row>
    <row r="24" spans="1:13" x14ac:dyDescent="0.25">
      <c r="A24" s="156">
        <v>23</v>
      </c>
      <c r="B24" s="156" t="s">
        <v>50</v>
      </c>
      <c r="C24" s="156" t="s">
        <v>51</v>
      </c>
      <c r="D24" s="156" t="s">
        <v>52</v>
      </c>
      <c r="E24" s="156" t="s">
        <v>43</v>
      </c>
      <c r="F24" s="156" t="s">
        <v>1085</v>
      </c>
      <c r="G24" s="156" t="s">
        <v>1136</v>
      </c>
      <c r="H24" s="156" t="s">
        <v>1013</v>
      </c>
      <c r="I24" s="156" t="s">
        <v>1086</v>
      </c>
      <c r="J24" s="156" t="s">
        <v>960</v>
      </c>
      <c r="K24" s="156" t="s">
        <v>1087</v>
      </c>
      <c r="L24" s="156"/>
      <c r="M24" s="156"/>
    </row>
    <row r="25" spans="1:13" x14ac:dyDescent="0.25">
      <c r="A25" s="156">
        <v>24</v>
      </c>
      <c r="B25" s="156" t="s">
        <v>50</v>
      </c>
      <c r="C25" s="156" t="s">
        <v>51</v>
      </c>
      <c r="D25" s="156" t="s">
        <v>52</v>
      </c>
      <c r="E25" s="156" t="s">
        <v>43</v>
      </c>
      <c r="F25" s="156" t="s">
        <v>246</v>
      </c>
      <c r="G25" s="156" t="s">
        <v>1019</v>
      </c>
      <c r="H25" s="156" t="s">
        <v>3</v>
      </c>
      <c r="I25" s="156" t="s">
        <v>247</v>
      </c>
      <c r="J25" s="156" t="s">
        <v>125</v>
      </c>
      <c r="K25" s="156" t="s">
        <v>1127</v>
      </c>
      <c r="L25" s="156"/>
      <c r="M25" s="156"/>
    </row>
    <row r="26" spans="1:13" x14ac:dyDescent="0.25">
      <c r="A26" s="156">
        <v>25</v>
      </c>
      <c r="B26" s="157" t="s">
        <v>1467</v>
      </c>
      <c r="C26" s="157" t="s">
        <v>378</v>
      </c>
      <c r="D26" s="157"/>
      <c r="E26" s="157"/>
      <c r="F26" s="157" t="s">
        <v>540</v>
      </c>
      <c r="G26" s="157" t="s">
        <v>1019</v>
      </c>
      <c r="H26" s="157" t="s">
        <v>294</v>
      </c>
      <c r="I26" s="157" t="s">
        <v>541</v>
      </c>
      <c r="J26" s="157" t="s">
        <v>289</v>
      </c>
      <c r="K26" s="157" t="s">
        <v>677</v>
      </c>
      <c r="L26" s="156"/>
      <c r="M26" s="156"/>
    </row>
    <row r="27" spans="1:13" x14ac:dyDescent="0.25">
      <c r="A27" s="156">
        <v>26</v>
      </c>
      <c r="B27" s="156" t="s">
        <v>242</v>
      </c>
      <c r="C27" s="156" t="s">
        <v>243</v>
      </c>
      <c r="D27" s="156" t="s">
        <v>957</v>
      </c>
      <c r="E27" s="156" t="s">
        <v>43</v>
      </c>
      <c r="F27" s="156" t="s">
        <v>244</v>
      </c>
      <c r="G27" s="156" t="s">
        <v>1019</v>
      </c>
      <c r="H27" s="156" t="s">
        <v>3</v>
      </c>
      <c r="I27" s="156" t="s">
        <v>245</v>
      </c>
      <c r="J27" s="156" t="s">
        <v>125</v>
      </c>
      <c r="K27" s="156" t="s">
        <v>958</v>
      </c>
      <c r="L27" s="156"/>
      <c r="M27" s="156"/>
    </row>
    <row r="28" spans="1:13" x14ac:dyDescent="0.25">
      <c r="A28" s="156">
        <v>27</v>
      </c>
      <c r="B28" s="156" t="s">
        <v>273</v>
      </c>
      <c r="C28" s="156" t="s">
        <v>274</v>
      </c>
      <c r="D28" s="156" t="s">
        <v>0</v>
      </c>
      <c r="E28" s="156" t="s">
        <v>1</v>
      </c>
      <c r="F28" s="156" t="s">
        <v>275</v>
      </c>
      <c r="G28" s="156" t="s">
        <v>1019</v>
      </c>
      <c r="H28" s="156" t="s">
        <v>3</v>
      </c>
      <c r="I28" s="156" t="s">
        <v>276</v>
      </c>
      <c r="J28" s="156" t="s">
        <v>53</v>
      </c>
      <c r="K28" s="156" t="s">
        <v>1069</v>
      </c>
      <c r="L28" s="156"/>
      <c r="M28" s="156"/>
    </row>
    <row r="29" spans="1:13" x14ac:dyDescent="0.25">
      <c r="A29" s="156">
        <v>28</v>
      </c>
      <c r="B29" s="156" t="s">
        <v>403</v>
      </c>
      <c r="C29" s="156" t="s">
        <v>60</v>
      </c>
      <c r="D29" s="156" t="s">
        <v>27</v>
      </c>
      <c r="E29" s="156" t="s">
        <v>28</v>
      </c>
      <c r="F29" s="156" t="s">
        <v>404</v>
      </c>
      <c r="G29" s="156" t="s">
        <v>1019</v>
      </c>
      <c r="H29" s="156" t="s">
        <v>287</v>
      </c>
      <c r="I29" s="156" t="s">
        <v>405</v>
      </c>
      <c r="J29" s="156" t="s">
        <v>289</v>
      </c>
      <c r="K29" s="156" t="s">
        <v>701</v>
      </c>
      <c r="L29" s="156"/>
      <c r="M29" s="156"/>
    </row>
    <row r="30" spans="1:13" x14ac:dyDescent="0.25">
      <c r="A30" s="156">
        <v>29</v>
      </c>
      <c r="B30" s="156" t="s">
        <v>102</v>
      </c>
      <c r="C30" s="156" t="s">
        <v>141</v>
      </c>
      <c r="D30" s="156" t="s">
        <v>42</v>
      </c>
      <c r="E30" s="156" t="s">
        <v>43</v>
      </c>
      <c r="F30" s="156" t="s">
        <v>142</v>
      </c>
      <c r="G30" s="156" t="s">
        <v>1019</v>
      </c>
      <c r="H30" s="156" t="s">
        <v>3</v>
      </c>
      <c r="I30" s="156" t="s">
        <v>143</v>
      </c>
      <c r="J30" s="156" t="s">
        <v>53</v>
      </c>
      <c r="K30" s="156" t="s">
        <v>1070</v>
      </c>
      <c r="L30" s="156"/>
      <c r="M30" s="156"/>
    </row>
    <row r="31" spans="1:13" x14ac:dyDescent="0.25">
      <c r="A31" s="156">
        <v>30</v>
      </c>
      <c r="B31" s="156" t="s">
        <v>137</v>
      </c>
      <c r="C31" s="156" t="s">
        <v>138</v>
      </c>
      <c r="D31" s="156" t="s">
        <v>0</v>
      </c>
      <c r="E31" s="156" t="s">
        <v>1</v>
      </c>
      <c r="F31" s="156" t="s">
        <v>139</v>
      </c>
      <c r="G31" s="156" t="s">
        <v>1019</v>
      </c>
      <c r="H31" s="156" t="s">
        <v>3</v>
      </c>
      <c r="I31" s="156" t="s">
        <v>140</v>
      </c>
      <c r="J31" s="156" t="s">
        <v>53</v>
      </c>
      <c r="K31" s="156" t="s">
        <v>699</v>
      </c>
      <c r="L31" s="156"/>
      <c r="M31" s="156"/>
    </row>
    <row r="32" spans="1:13" x14ac:dyDescent="0.25">
      <c r="A32" s="156">
        <v>31</v>
      </c>
      <c r="B32" s="156" t="s">
        <v>71</v>
      </c>
      <c r="C32" s="156" t="s">
        <v>72</v>
      </c>
      <c r="D32" s="156" t="s">
        <v>73</v>
      </c>
      <c r="E32" s="156" t="s">
        <v>28</v>
      </c>
      <c r="F32" s="156" t="s">
        <v>74</v>
      </c>
      <c r="G32" s="156" t="s">
        <v>1019</v>
      </c>
      <c r="H32" s="156" t="s">
        <v>30</v>
      </c>
      <c r="I32" s="156" t="s">
        <v>75</v>
      </c>
      <c r="J32" s="156" t="s">
        <v>32</v>
      </c>
      <c r="K32" s="156" t="s">
        <v>1058</v>
      </c>
      <c r="L32" s="156"/>
      <c r="M32" s="156"/>
    </row>
    <row r="33" spans="1:13" x14ac:dyDescent="0.25">
      <c r="A33" s="156">
        <v>32</v>
      </c>
      <c r="B33" s="156" t="s">
        <v>803</v>
      </c>
      <c r="C33" s="156" t="s">
        <v>804</v>
      </c>
      <c r="D33" s="156" t="s">
        <v>17</v>
      </c>
      <c r="E33" s="156" t="s">
        <v>7</v>
      </c>
      <c r="F33" s="156" t="s">
        <v>805</v>
      </c>
      <c r="G33" s="156" t="s">
        <v>1136</v>
      </c>
      <c r="H33" s="156" t="s">
        <v>5</v>
      </c>
      <c r="I33" s="156" t="s">
        <v>806</v>
      </c>
      <c r="J33" s="156" t="s">
        <v>6</v>
      </c>
      <c r="K33" s="156" t="s">
        <v>996</v>
      </c>
      <c r="L33" s="156"/>
      <c r="M33" s="156"/>
    </row>
    <row r="34" spans="1:13" x14ac:dyDescent="0.25">
      <c r="A34" s="156">
        <v>33</v>
      </c>
      <c r="B34" s="156" t="s">
        <v>803</v>
      </c>
      <c r="C34" s="156" t="s">
        <v>804</v>
      </c>
      <c r="D34" s="156" t="s">
        <v>17</v>
      </c>
      <c r="E34" s="156" t="s">
        <v>7</v>
      </c>
      <c r="F34" s="156" t="s">
        <v>1121</v>
      </c>
      <c r="G34" s="156" t="s">
        <v>1136</v>
      </c>
      <c r="H34" s="156" t="s">
        <v>1013</v>
      </c>
      <c r="I34" s="156" t="s">
        <v>1122</v>
      </c>
      <c r="J34" s="156" t="s">
        <v>960</v>
      </c>
      <c r="K34" s="156" t="s">
        <v>1465</v>
      </c>
      <c r="L34" s="156"/>
      <c r="M34" s="156"/>
    </row>
    <row r="35" spans="1:13" x14ac:dyDescent="0.25">
      <c r="A35" s="156">
        <v>34</v>
      </c>
      <c r="B35" s="156" t="s">
        <v>431</v>
      </c>
      <c r="C35" s="156" t="s">
        <v>172</v>
      </c>
      <c r="D35" s="156" t="s">
        <v>432</v>
      </c>
      <c r="E35" s="156" t="s">
        <v>28</v>
      </c>
      <c r="F35" s="156" t="s">
        <v>433</v>
      </c>
      <c r="G35" s="156" t="s">
        <v>1019</v>
      </c>
      <c r="H35" s="156" t="s">
        <v>294</v>
      </c>
      <c r="I35" s="156" t="s">
        <v>434</v>
      </c>
      <c r="J35" s="156" t="s">
        <v>289</v>
      </c>
      <c r="K35" s="156" t="s">
        <v>704</v>
      </c>
      <c r="L35" s="156"/>
      <c r="M35" s="156"/>
    </row>
    <row r="36" spans="1:13" x14ac:dyDescent="0.25">
      <c r="A36" s="156">
        <v>35</v>
      </c>
      <c r="B36" s="156" t="s">
        <v>797</v>
      </c>
      <c r="C36" s="156" t="s">
        <v>798</v>
      </c>
      <c r="D36" s="156" t="s">
        <v>799</v>
      </c>
      <c r="E36" s="156" t="s">
        <v>1</v>
      </c>
      <c r="F36" s="156" t="s">
        <v>800</v>
      </c>
      <c r="G36" s="156" t="s">
        <v>1257</v>
      </c>
      <c r="H36" s="156" t="s">
        <v>8</v>
      </c>
      <c r="I36" s="156" t="s">
        <v>801</v>
      </c>
      <c r="J36" s="156" t="s">
        <v>9</v>
      </c>
      <c r="K36" s="156" t="s">
        <v>802</v>
      </c>
      <c r="L36" s="156"/>
      <c r="M36" s="156"/>
    </row>
    <row r="37" spans="1:13" x14ac:dyDescent="0.25">
      <c r="A37" s="156">
        <v>36</v>
      </c>
      <c r="B37" s="156" t="s">
        <v>117</v>
      </c>
      <c r="C37" s="156" t="s">
        <v>1210</v>
      </c>
      <c r="D37" s="156" t="s">
        <v>648</v>
      </c>
      <c r="E37" s="156" t="s">
        <v>1</v>
      </c>
      <c r="F37" s="156" t="s">
        <v>1211</v>
      </c>
      <c r="G37" s="156" t="s">
        <v>1019</v>
      </c>
      <c r="H37" s="156" t="s">
        <v>3</v>
      </c>
      <c r="I37" s="156" t="s">
        <v>1212</v>
      </c>
      <c r="J37" s="156" t="s">
        <v>53</v>
      </c>
      <c r="K37" s="156" t="s">
        <v>1213</v>
      </c>
      <c r="L37" s="156"/>
      <c r="M37" s="156"/>
    </row>
    <row r="38" spans="1:13" x14ac:dyDescent="0.25">
      <c r="A38" s="156">
        <v>37</v>
      </c>
      <c r="B38" s="156" t="s">
        <v>278</v>
      </c>
      <c r="C38" s="156" t="s">
        <v>279</v>
      </c>
      <c r="D38" s="156" t="s">
        <v>66</v>
      </c>
      <c r="E38" s="156" t="s">
        <v>1</v>
      </c>
      <c r="F38" s="156" t="s">
        <v>280</v>
      </c>
      <c r="G38" s="156" t="s">
        <v>1019</v>
      </c>
      <c r="H38" s="156" t="s">
        <v>3</v>
      </c>
      <c r="I38" s="156" t="s">
        <v>281</v>
      </c>
      <c r="J38" s="156" t="s">
        <v>53</v>
      </c>
      <c r="K38" s="156" t="s">
        <v>756</v>
      </c>
      <c r="L38" s="156"/>
      <c r="M38" s="156"/>
    </row>
    <row r="39" spans="1:13" x14ac:dyDescent="0.25">
      <c r="A39" s="156">
        <v>38</v>
      </c>
      <c r="B39" s="156" t="s">
        <v>49</v>
      </c>
      <c r="C39" s="156" t="s">
        <v>97</v>
      </c>
      <c r="D39" s="156" t="s">
        <v>66</v>
      </c>
      <c r="E39" s="156" t="s">
        <v>1</v>
      </c>
      <c r="F39" s="156" t="s">
        <v>391</v>
      </c>
      <c r="G39" s="156" t="s">
        <v>1019</v>
      </c>
      <c r="H39" s="156" t="s">
        <v>294</v>
      </c>
      <c r="I39" s="156" t="s">
        <v>392</v>
      </c>
      <c r="J39" s="156" t="s">
        <v>289</v>
      </c>
      <c r="K39" s="156" t="s">
        <v>921</v>
      </c>
      <c r="L39" s="156"/>
      <c r="M39" s="156"/>
    </row>
    <row r="40" spans="1:13" x14ac:dyDescent="0.25">
      <c r="A40" s="156">
        <v>39</v>
      </c>
      <c r="B40" s="156" t="s">
        <v>179</v>
      </c>
      <c r="C40" s="156" t="s">
        <v>180</v>
      </c>
      <c r="D40" s="156" t="s">
        <v>181</v>
      </c>
      <c r="E40" s="156" t="s">
        <v>43</v>
      </c>
      <c r="F40" s="156" t="s">
        <v>182</v>
      </c>
      <c r="G40" s="156" t="s">
        <v>1136</v>
      </c>
      <c r="H40" s="156" t="s">
        <v>8</v>
      </c>
      <c r="I40" s="156" t="s">
        <v>183</v>
      </c>
      <c r="J40" s="156" t="s">
        <v>9</v>
      </c>
      <c r="K40" s="156" t="s">
        <v>738</v>
      </c>
      <c r="L40" s="156"/>
      <c r="M40" s="156"/>
    </row>
    <row r="41" spans="1:13" x14ac:dyDescent="0.25">
      <c r="A41" s="156">
        <v>40</v>
      </c>
      <c r="B41" s="156" t="s">
        <v>174</v>
      </c>
      <c r="C41" s="156" t="s">
        <v>175</v>
      </c>
      <c r="D41" s="156" t="s">
        <v>0</v>
      </c>
      <c r="E41" s="156" t="s">
        <v>1</v>
      </c>
      <c r="F41" s="156" t="s">
        <v>472</v>
      </c>
      <c r="G41" s="156" t="s">
        <v>1050</v>
      </c>
      <c r="H41" s="156" t="s">
        <v>473</v>
      </c>
      <c r="I41" s="156" t="s">
        <v>474</v>
      </c>
      <c r="J41" s="156" t="s">
        <v>475</v>
      </c>
      <c r="K41" s="156" t="s">
        <v>737</v>
      </c>
      <c r="L41" s="156"/>
      <c r="M41" s="156"/>
    </row>
    <row r="42" spans="1:13" x14ac:dyDescent="0.25">
      <c r="A42" s="156">
        <v>41</v>
      </c>
      <c r="B42" s="156" t="s">
        <v>174</v>
      </c>
      <c r="C42" s="156" t="s">
        <v>175</v>
      </c>
      <c r="D42" s="156" t="s">
        <v>0</v>
      </c>
      <c r="E42" s="156" t="s">
        <v>1</v>
      </c>
      <c r="F42" s="156" t="s">
        <v>176</v>
      </c>
      <c r="G42" s="156" t="s">
        <v>1257</v>
      </c>
      <c r="H42" s="156" t="s">
        <v>8</v>
      </c>
      <c r="I42" s="156" t="s">
        <v>177</v>
      </c>
      <c r="J42" s="156" t="s">
        <v>9</v>
      </c>
      <c r="K42" s="156" t="s">
        <v>736</v>
      </c>
      <c r="L42" s="156"/>
      <c r="M42" s="156"/>
    </row>
    <row r="43" spans="1:13" x14ac:dyDescent="0.25">
      <c r="A43" s="156">
        <v>42</v>
      </c>
      <c r="B43" s="156" t="s">
        <v>174</v>
      </c>
      <c r="C43" s="156" t="s">
        <v>175</v>
      </c>
      <c r="D43" s="156" t="s">
        <v>0</v>
      </c>
      <c r="E43" s="156" t="s">
        <v>1</v>
      </c>
      <c r="F43" s="156" t="s">
        <v>1232</v>
      </c>
      <c r="G43" s="156" t="s">
        <v>1257</v>
      </c>
      <c r="H43" s="156" t="s">
        <v>1013</v>
      </c>
      <c r="I43" s="156" t="s">
        <v>1234</v>
      </c>
      <c r="J43" s="156" t="s">
        <v>960</v>
      </c>
      <c r="K43" s="156" t="s">
        <v>1457</v>
      </c>
      <c r="L43" s="156"/>
      <c r="M43" s="156"/>
    </row>
    <row r="44" spans="1:13" x14ac:dyDescent="0.25">
      <c r="A44" s="156">
        <v>43</v>
      </c>
      <c r="B44" s="156" t="s">
        <v>366</v>
      </c>
      <c r="C44" s="156" t="s">
        <v>367</v>
      </c>
      <c r="D44" s="156" t="s">
        <v>368</v>
      </c>
      <c r="E44" s="156" t="s">
        <v>43</v>
      </c>
      <c r="F44" s="156" t="s">
        <v>1100</v>
      </c>
      <c r="G44" s="156" t="s">
        <v>1257</v>
      </c>
      <c r="H44" s="156" t="s">
        <v>1013</v>
      </c>
      <c r="I44" s="156" t="s">
        <v>1101</v>
      </c>
      <c r="J44" s="156" t="s">
        <v>960</v>
      </c>
      <c r="K44" s="156" t="s">
        <v>1258</v>
      </c>
      <c r="L44" s="156"/>
      <c r="M44" s="156"/>
    </row>
    <row r="45" spans="1:13" x14ac:dyDescent="0.25">
      <c r="A45" s="156">
        <v>44</v>
      </c>
      <c r="B45" s="156" t="s">
        <v>366</v>
      </c>
      <c r="C45" s="156" t="s">
        <v>367</v>
      </c>
      <c r="D45" s="156" t="s">
        <v>368</v>
      </c>
      <c r="E45" s="156" t="s">
        <v>43</v>
      </c>
      <c r="F45" s="156" t="s">
        <v>369</v>
      </c>
      <c r="G45" s="156" t="s">
        <v>1019</v>
      </c>
      <c r="H45" s="156" t="s">
        <v>294</v>
      </c>
      <c r="I45" s="156" t="s">
        <v>370</v>
      </c>
      <c r="J45" s="156" t="s">
        <v>289</v>
      </c>
      <c r="K45" s="156" t="s">
        <v>1240</v>
      </c>
      <c r="L45" s="156"/>
      <c r="M45" s="156"/>
    </row>
    <row r="46" spans="1:13" x14ac:dyDescent="0.25">
      <c r="A46" s="156">
        <v>45</v>
      </c>
      <c r="B46" s="156" t="s">
        <v>101</v>
      </c>
      <c r="C46" s="156" t="s">
        <v>102</v>
      </c>
      <c r="D46" s="156" t="s">
        <v>103</v>
      </c>
      <c r="E46" s="156" t="s">
        <v>43</v>
      </c>
      <c r="F46" s="156" t="s">
        <v>169</v>
      </c>
      <c r="G46" s="156" t="s">
        <v>1136</v>
      </c>
      <c r="H46" s="156" t="s">
        <v>8</v>
      </c>
      <c r="I46" s="156" t="s">
        <v>170</v>
      </c>
      <c r="J46" s="156" t="s">
        <v>9</v>
      </c>
      <c r="K46" s="156" t="s">
        <v>735</v>
      </c>
      <c r="L46" s="156"/>
      <c r="M46" s="156"/>
    </row>
    <row r="47" spans="1:13" x14ac:dyDescent="0.25">
      <c r="A47" s="156">
        <v>46</v>
      </c>
      <c r="B47" s="156" t="s">
        <v>206</v>
      </c>
      <c r="C47" s="156" t="s">
        <v>207</v>
      </c>
      <c r="D47" s="156" t="s">
        <v>173</v>
      </c>
      <c r="E47" s="156" t="s">
        <v>43</v>
      </c>
      <c r="F47" s="156" t="s">
        <v>208</v>
      </c>
      <c r="G47" s="156" t="s">
        <v>1019</v>
      </c>
      <c r="H47" s="156" t="s">
        <v>3</v>
      </c>
      <c r="I47" s="156" t="s">
        <v>209</v>
      </c>
      <c r="J47" s="156" t="s">
        <v>53</v>
      </c>
      <c r="K47" s="156" t="s">
        <v>745</v>
      </c>
      <c r="L47" s="156"/>
      <c r="M47" s="156"/>
    </row>
    <row r="48" spans="1:13" x14ac:dyDescent="0.25">
      <c r="A48" s="156">
        <v>47</v>
      </c>
      <c r="B48" s="157" t="s">
        <v>1468</v>
      </c>
      <c r="C48" s="157" t="s">
        <v>97</v>
      </c>
      <c r="D48" s="157"/>
      <c r="E48" s="157"/>
      <c r="F48" s="157" t="s">
        <v>572</v>
      </c>
      <c r="G48" s="157" t="s">
        <v>1019</v>
      </c>
      <c r="H48" s="157" t="s">
        <v>287</v>
      </c>
      <c r="I48" s="157" t="s">
        <v>573</v>
      </c>
      <c r="J48" s="157" t="s">
        <v>289</v>
      </c>
      <c r="K48" s="157" t="s">
        <v>665</v>
      </c>
      <c r="L48" s="156"/>
      <c r="M48" s="156"/>
    </row>
    <row r="49" spans="1:13" x14ac:dyDescent="0.25">
      <c r="A49" s="156">
        <v>48</v>
      </c>
      <c r="B49" s="156" t="s">
        <v>467</v>
      </c>
      <c r="C49" s="156" t="s">
        <v>468</v>
      </c>
      <c r="D49" s="156" t="s">
        <v>0</v>
      </c>
      <c r="E49" s="156" t="s">
        <v>1</v>
      </c>
      <c r="F49" s="156" t="s">
        <v>477</v>
      </c>
      <c r="G49" s="156" t="s">
        <v>1019</v>
      </c>
      <c r="H49" s="156" t="s">
        <v>30</v>
      </c>
      <c r="I49" s="156" t="s">
        <v>478</v>
      </c>
      <c r="J49" s="156" t="s">
        <v>32</v>
      </c>
      <c r="K49" s="156" t="s">
        <v>740</v>
      </c>
      <c r="L49" s="156"/>
      <c r="M49" s="156"/>
    </row>
    <row r="50" spans="1:13" x14ac:dyDescent="0.25">
      <c r="A50" s="156">
        <v>49</v>
      </c>
      <c r="B50" s="156" t="s">
        <v>232</v>
      </c>
      <c r="C50" s="156" t="s">
        <v>233</v>
      </c>
      <c r="D50" s="156" t="s">
        <v>234</v>
      </c>
      <c r="E50" s="156" t="s">
        <v>1</v>
      </c>
      <c r="F50" s="156" t="s">
        <v>235</v>
      </c>
      <c r="G50" s="156" t="s">
        <v>666</v>
      </c>
      <c r="H50" s="156" t="s">
        <v>3</v>
      </c>
      <c r="I50" s="156" t="s">
        <v>236</v>
      </c>
      <c r="J50" s="156" t="s">
        <v>53</v>
      </c>
      <c r="K50" s="156" t="s">
        <v>750</v>
      </c>
      <c r="L50" s="156"/>
      <c r="M50" s="156"/>
    </row>
    <row r="51" spans="1:13" x14ac:dyDescent="0.25">
      <c r="A51" s="156">
        <v>50</v>
      </c>
      <c r="B51" s="156" t="s">
        <v>190</v>
      </c>
      <c r="C51" s="156" t="s">
        <v>191</v>
      </c>
      <c r="D51" s="156" t="s">
        <v>192</v>
      </c>
      <c r="E51" s="156" t="s">
        <v>28</v>
      </c>
      <c r="F51" s="156" t="s">
        <v>193</v>
      </c>
      <c r="G51" s="156" t="s">
        <v>1019</v>
      </c>
      <c r="H51" s="156" t="s">
        <v>30</v>
      </c>
      <c r="I51" s="156" t="s">
        <v>194</v>
      </c>
      <c r="J51" s="156" t="s">
        <v>32</v>
      </c>
      <c r="K51" s="156" t="s">
        <v>1081</v>
      </c>
      <c r="L51" s="156"/>
      <c r="M51" s="156"/>
    </row>
    <row r="52" spans="1:13" x14ac:dyDescent="0.25">
      <c r="A52" s="156">
        <v>51</v>
      </c>
      <c r="B52" s="156" t="s">
        <v>317</v>
      </c>
      <c r="C52" s="156" t="s">
        <v>279</v>
      </c>
      <c r="D52" s="156" t="s">
        <v>318</v>
      </c>
      <c r="E52" s="156" t="s">
        <v>28</v>
      </c>
      <c r="F52" s="156" t="s">
        <v>319</v>
      </c>
      <c r="G52" s="156" t="s">
        <v>1019</v>
      </c>
      <c r="H52" s="156" t="s">
        <v>287</v>
      </c>
      <c r="I52" s="156" t="s">
        <v>320</v>
      </c>
      <c r="J52" s="156" t="s">
        <v>289</v>
      </c>
      <c r="K52" s="156" t="s">
        <v>758</v>
      </c>
      <c r="L52" s="156"/>
      <c r="M52" s="156"/>
    </row>
    <row r="53" spans="1:13" x14ac:dyDescent="0.25">
      <c r="A53" s="156">
        <v>52</v>
      </c>
      <c r="B53" s="156" t="s">
        <v>165</v>
      </c>
      <c r="C53" s="156" t="s">
        <v>166</v>
      </c>
      <c r="D53" s="156" t="s">
        <v>27</v>
      </c>
      <c r="E53" s="156" t="s">
        <v>28</v>
      </c>
      <c r="F53" s="156" t="s">
        <v>167</v>
      </c>
      <c r="G53" s="156" t="s">
        <v>1019</v>
      </c>
      <c r="H53" s="156" t="s">
        <v>30</v>
      </c>
      <c r="I53" s="156" t="s">
        <v>168</v>
      </c>
      <c r="J53" s="156" t="s">
        <v>32</v>
      </c>
      <c r="K53" s="156" t="s">
        <v>712</v>
      </c>
      <c r="L53" s="156"/>
      <c r="M53" s="156"/>
    </row>
    <row r="54" spans="1:13" x14ac:dyDescent="0.25">
      <c r="A54" s="156">
        <v>53</v>
      </c>
      <c r="B54" s="156" t="s">
        <v>333</v>
      </c>
      <c r="C54" s="156" t="s">
        <v>334</v>
      </c>
      <c r="D54" s="156" t="s">
        <v>335</v>
      </c>
      <c r="E54" s="156" t="s">
        <v>48</v>
      </c>
      <c r="F54" s="156" t="s">
        <v>336</v>
      </c>
      <c r="G54" s="156" t="s">
        <v>666</v>
      </c>
      <c r="H54" s="156" t="s">
        <v>287</v>
      </c>
      <c r="I54" s="156" t="s">
        <v>337</v>
      </c>
      <c r="J54" s="156" t="s">
        <v>289</v>
      </c>
      <c r="K54" s="156" t="s">
        <v>686</v>
      </c>
      <c r="L54" s="156"/>
      <c r="M54" s="156"/>
    </row>
    <row r="55" spans="1:13" x14ac:dyDescent="0.25">
      <c r="A55" s="156">
        <v>54</v>
      </c>
      <c r="B55" s="156" t="s">
        <v>224</v>
      </c>
      <c r="C55" s="156" t="s">
        <v>225</v>
      </c>
      <c r="D55" s="156" t="s">
        <v>0</v>
      </c>
      <c r="E55" s="156" t="s">
        <v>1</v>
      </c>
      <c r="F55" s="156" t="s">
        <v>226</v>
      </c>
      <c r="G55" s="156" t="s">
        <v>1019</v>
      </c>
      <c r="H55" s="156" t="s">
        <v>3</v>
      </c>
      <c r="I55" s="156" t="s">
        <v>227</v>
      </c>
      <c r="J55" s="156" t="s">
        <v>53</v>
      </c>
      <c r="K55" s="156" t="s">
        <v>748</v>
      </c>
      <c r="L55" s="156"/>
      <c r="M55" s="156"/>
    </row>
    <row r="56" spans="1:13" x14ac:dyDescent="0.25">
      <c r="A56" s="156">
        <v>55</v>
      </c>
      <c r="B56" s="156" t="s">
        <v>460</v>
      </c>
      <c r="C56" s="156" t="s">
        <v>461</v>
      </c>
      <c r="D56" s="156" t="s">
        <v>462</v>
      </c>
      <c r="E56" s="156" t="s">
        <v>1</v>
      </c>
      <c r="F56" s="156" t="s">
        <v>463</v>
      </c>
      <c r="G56" s="156" t="s">
        <v>1019</v>
      </c>
      <c r="H56" s="156" t="s">
        <v>30</v>
      </c>
      <c r="I56" s="156" t="s">
        <v>464</v>
      </c>
      <c r="J56" s="156" t="s">
        <v>32</v>
      </c>
      <c r="K56" s="156" t="s">
        <v>711</v>
      </c>
      <c r="L56" s="156"/>
      <c r="M56" s="156"/>
    </row>
    <row r="57" spans="1:13" x14ac:dyDescent="0.25">
      <c r="A57" s="156">
        <v>56</v>
      </c>
      <c r="B57" s="156" t="s">
        <v>262</v>
      </c>
      <c r="C57" s="156" t="s">
        <v>1141</v>
      </c>
      <c r="D57" s="156" t="s">
        <v>1142</v>
      </c>
      <c r="E57" s="156" t="s">
        <v>1</v>
      </c>
      <c r="F57" s="156" t="s">
        <v>1143</v>
      </c>
      <c r="G57" s="156" t="s">
        <v>1136</v>
      </c>
      <c r="H57" s="156" t="s">
        <v>1013</v>
      </c>
      <c r="I57" s="156" t="s">
        <v>1144</v>
      </c>
      <c r="J57" s="156" t="s">
        <v>960</v>
      </c>
      <c r="K57" s="156" t="s">
        <v>1145</v>
      </c>
      <c r="L57" s="156"/>
      <c r="M57" s="156"/>
    </row>
    <row r="58" spans="1:13" x14ac:dyDescent="0.25">
      <c r="A58" s="156">
        <v>57</v>
      </c>
      <c r="B58" s="156" t="s">
        <v>262</v>
      </c>
      <c r="C58" s="156" t="s">
        <v>399</v>
      </c>
      <c r="D58" s="156" t="s">
        <v>0</v>
      </c>
      <c r="E58" s="156" t="s">
        <v>1</v>
      </c>
      <c r="F58" s="156" t="s">
        <v>1103</v>
      </c>
      <c r="G58" s="156" t="s">
        <v>1136</v>
      </c>
      <c r="H58" s="156" t="s">
        <v>1013</v>
      </c>
      <c r="I58" s="156" t="s">
        <v>1104</v>
      </c>
      <c r="J58" s="156" t="s">
        <v>960</v>
      </c>
      <c r="K58" s="156" t="s">
        <v>1206</v>
      </c>
      <c r="L58" s="156"/>
      <c r="M58" s="156"/>
    </row>
    <row r="59" spans="1:13" x14ac:dyDescent="0.25">
      <c r="A59" s="156">
        <v>58</v>
      </c>
      <c r="B59" s="156" t="s">
        <v>262</v>
      </c>
      <c r="C59" s="156" t="s">
        <v>263</v>
      </c>
      <c r="D59" s="156" t="s">
        <v>264</v>
      </c>
      <c r="E59" s="156" t="s">
        <v>1</v>
      </c>
      <c r="F59" s="156" t="s">
        <v>265</v>
      </c>
      <c r="G59" s="156" t="s">
        <v>1019</v>
      </c>
      <c r="H59" s="156" t="s">
        <v>3</v>
      </c>
      <c r="I59" s="156" t="s">
        <v>266</v>
      </c>
      <c r="J59" s="156" t="s">
        <v>53</v>
      </c>
      <c r="K59" s="156" t="s">
        <v>1057</v>
      </c>
      <c r="L59" s="156"/>
      <c r="M59" s="156"/>
    </row>
    <row r="60" spans="1:13" x14ac:dyDescent="0.25">
      <c r="A60" s="156">
        <v>59</v>
      </c>
      <c r="B60" s="156" t="s">
        <v>262</v>
      </c>
      <c r="C60" s="156" t="s">
        <v>399</v>
      </c>
      <c r="D60" s="156" t="s">
        <v>0</v>
      </c>
      <c r="E60" s="156" t="s">
        <v>1</v>
      </c>
      <c r="F60" s="156" t="s">
        <v>400</v>
      </c>
      <c r="G60" s="156" t="s">
        <v>1019</v>
      </c>
      <c r="H60" s="156" t="s">
        <v>294</v>
      </c>
      <c r="I60" s="156" t="s">
        <v>401</v>
      </c>
      <c r="J60" s="156" t="s">
        <v>289</v>
      </c>
      <c r="K60" s="156" t="s">
        <v>700</v>
      </c>
      <c r="L60" s="156"/>
      <c r="M60" s="156"/>
    </row>
    <row r="61" spans="1:13" x14ac:dyDescent="0.25">
      <c r="A61" s="156">
        <v>60</v>
      </c>
      <c r="B61" s="156" t="s">
        <v>1187</v>
      </c>
      <c r="C61" s="156" t="s">
        <v>1188</v>
      </c>
      <c r="D61" s="156" t="s">
        <v>1189</v>
      </c>
      <c r="E61" s="156" t="s">
        <v>43</v>
      </c>
      <c r="F61" s="156" t="s">
        <v>1190</v>
      </c>
      <c r="G61" s="156" t="s">
        <v>1136</v>
      </c>
      <c r="H61" s="156" t="s">
        <v>1013</v>
      </c>
      <c r="I61" s="156" t="s">
        <v>1191</v>
      </c>
      <c r="J61" s="156" t="s">
        <v>960</v>
      </c>
      <c r="K61" s="156" t="s">
        <v>1192</v>
      </c>
      <c r="L61" s="156"/>
      <c r="M61" s="156"/>
    </row>
    <row r="62" spans="1:13" x14ac:dyDescent="0.25">
      <c r="A62" s="156">
        <v>61</v>
      </c>
      <c r="B62" s="156" t="s">
        <v>1115</v>
      </c>
      <c r="C62" s="156" t="s">
        <v>1116</v>
      </c>
      <c r="D62" s="156" t="s">
        <v>1117</v>
      </c>
      <c r="E62" s="156" t="s">
        <v>1</v>
      </c>
      <c r="F62" s="156" t="s">
        <v>1118</v>
      </c>
      <c r="G62" s="156" t="s">
        <v>1136</v>
      </c>
      <c r="H62" s="156" t="s">
        <v>1013</v>
      </c>
      <c r="I62" s="156" t="s">
        <v>1119</v>
      </c>
      <c r="J62" s="156" t="s">
        <v>960</v>
      </c>
      <c r="K62" s="156" t="s">
        <v>1120</v>
      </c>
      <c r="L62" s="156"/>
      <c r="M62" s="156"/>
    </row>
    <row r="63" spans="1:13" x14ac:dyDescent="0.25">
      <c r="A63" s="156">
        <v>62</v>
      </c>
      <c r="B63" s="156" t="s">
        <v>1215</v>
      </c>
      <c r="C63" s="156" t="s">
        <v>1216</v>
      </c>
      <c r="D63" s="156" t="s">
        <v>0</v>
      </c>
      <c r="E63" s="156" t="s">
        <v>1</v>
      </c>
      <c r="F63" s="156" t="s">
        <v>1218</v>
      </c>
      <c r="G63" s="156" t="s">
        <v>1257</v>
      </c>
      <c r="H63" s="156" t="s">
        <v>1013</v>
      </c>
      <c r="I63" s="156" t="s">
        <v>1219</v>
      </c>
      <c r="J63" s="156" t="s">
        <v>960</v>
      </c>
      <c r="K63" s="156" t="s">
        <v>1242</v>
      </c>
      <c r="L63" s="156"/>
      <c r="M63" s="156"/>
    </row>
    <row r="64" spans="1:13" x14ac:dyDescent="0.25">
      <c r="A64" s="156">
        <v>63</v>
      </c>
      <c r="B64" s="156" t="s">
        <v>116</v>
      </c>
      <c r="C64" s="156" t="s">
        <v>117</v>
      </c>
      <c r="D64" s="156" t="s">
        <v>648</v>
      </c>
      <c r="E64" s="156" t="s">
        <v>1</v>
      </c>
      <c r="F64" s="156" t="s">
        <v>118</v>
      </c>
      <c r="G64" s="156" t="s">
        <v>1019</v>
      </c>
      <c r="H64" s="156" t="s">
        <v>3</v>
      </c>
      <c r="I64" s="156" t="s">
        <v>119</v>
      </c>
      <c r="J64" s="156" t="s">
        <v>53</v>
      </c>
      <c r="K64" s="156" t="s">
        <v>1167</v>
      </c>
      <c r="L64" s="156"/>
      <c r="M64" s="156"/>
    </row>
    <row r="65" spans="1:13" x14ac:dyDescent="0.25">
      <c r="A65" s="156">
        <v>64</v>
      </c>
      <c r="B65" s="156" t="s">
        <v>238</v>
      </c>
      <c r="C65" s="156" t="s">
        <v>239</v>
      </c>
      <c r="D65" s="156" t="s">
        <v>0</v>
      </c>
      <c r="E65" s="156" t="s">
        <v>1</v>
      </c>
      <c r="F65" s="156" t="s">
        <v>240</v>
      </c>
      <c r="G65" s="156" t="s">
        <v>1019</v>
      </c>
      <c r="H65" s="156" t="s">
        <v>3</v>
      </c>
      <c r="I65" s="156" t="s">
        <v>241</v>
      </c>
      <c r="J65" s="156" t="s">
        <v>53</v>
      </c>
      <c r="K65" s="156" t="s">
        <v>691</v>
      </c>
      <c r="L65" s="156"/>
      <c r="M65" s="156"/>
    </row>
    <row r="66" spans="1:13" x14ac:dyDescent="0.25">
      <c r="A66" s="156">
        <v>65</v>
      </c>
      <c r="B66" s="156" t="s">
        <v>25</v>
      </c>
      <c r="C66" s="156" t="s">
        <v>26</v>
      </c>
      <c r="D66" s="156" t="s">
        <v>27</v>
      </c>
      <c r="E66" s="156" t="s">
        <v>28</v>
      </c>
      <c r="F66" s="156" t="s">
        <v>29</v>
      </c>
      <c r="G66" s="156" t="s">
        <v>1019</v>
      </c>
      <c r="H66" s="156" t="s">
        <v>30</v>
      </c>
      <c r="I66" s="156" t="s">
        <v>31</v>
      </c>
      <c r="J66" s="156" t="s">
        <v>32</v>
      </c>
      <c r="K66" s="156" t="s">
        <v>714</v>
      </c>
      <c r="L66" s="156"/>
      <c r="M66" s="156"/>
    </row>
    <row r="67" spans="1:13" x14ac:dyDescent="0.25">
      <c r="A67" s="156">
        <v>66</v>
      </c>
      <c r="B67" s="156" t="s">
        <v>651</v>
      </c>
      <c r="C67" s="156" t="s">
        <v>652</v>
      </c>
      <c r="D67" s="156" t="s">
        <v>653</v>
      </c>
      <c r="E67" s="156" t="s">
        <v>1</v>
      </c>
      <c r="F67" s="156" t="s">
        <v>654</v>
      </c>
      <c r="G67" s="156" t="s">
        <v>1019</v>
      </c>
      <c r="H67" s="156" t="s">
        <v>294</v>
      </c>
      <c r="I67" s="156" t="s">
        <v>655</v>
      </c>
      <c r="J67" s="156" t="s">
        <v>289</v>
      </c>
      <c r="K67" s="156" t="s">
        <v>656</v>
      </c>
      <c r="L67" s="156"/>
      <c r="M67" s="156"/>
    </row>
    <row r="68" spans="1:13" s="66" customFormat="1" x14ac:dyDescent="0.25">
      <c r="A68" s="66">
        <v>67</v>
      </c>
      <c r="B68" s="66" t="s">
        <v>361</v>
      </c>
      <c r="C68" s="66" t="s">
        <v>362</v>
      </c>
      <c r="D68" s="66" t="s">
        <v>0</v>
      </c>
      <c r="E68" s="66" t="s">
        <v>1</v>
      </c>
      <c r="F68" s="66" t="s">
        <v>886</v>
      </c>
      <c r="G68" s="66" t="s">
        <v>1019</v>
      </c>
      <c r="H68" s="66" t="s">
        <v>3</v>
      </c>
      <c r="I68" s="66" t="s">
        <v>861</v>
      </c>
      <c r="J68" s="66" t="s">
        <v>516</v>
      </c>
      <c r="K68" s="66" t="s">
        <v>896</v>
      </c>
    </row>
    <row r="69" spans="1:13" s="66" customFormat="1" x14ac:dyDescent="0.25">
      <c r="A69" s="66">
        <v>68</v>
      </c>
      <c r="B69" s="66" t="s">
        <v>110</v>
      </c>
      <c r="C69" s="66" t="s">
        <v>111</v>
      </c>
      <c r="D69" s="66" t="s">
        <v>112</v>
      </c>
      <c r="E69" s="66" t="s">
        <v>43</v>
      </c>
      <c r="F69" s="66" t="s">
        <v>113</v>
      </c>
      <c r="G69" s="66" t="s">
        <v>1019</v>
      </c>
      <c r="H69" s="66" t="s">
        <v>3</v>
      </c>
      <c r="I69" s="66" t="s">
        <v>114</v>
      </c>
      <c r="J69" s="66" t="s">
        <v>53</v>
      </c>
      <c r="K69" s="66" t="s">
        <v>727</v>
      </c>
    </row>
    <row r="70" spans="1:13" s="66" customFormat="1" x14ac:dyDescent="0.25">
      <c r="A70" s="66">
        <v>69</v>
      </c>
      <c r="B70" s="57" t="s">
        <v>1341</v>
      </c>
      <c r="C70" s="57" t="s">
        <v>323</v>
      </c>
      <c r="D70" s="57" t="s">
        <v>66</v>
      </c>
      <c r="E70" s="57" t="s">
        <v>1</v>
      </c>
      <c r="F70" s="57" t="s">
        <v>324</v>
      </c>
      <c r="G70" s="57" t="s">
        <v>1019</v>
      </c>
      <c r="H70" s="57" t="s">
        <v>287</v>
      </c>
      <c r="I70" s="57" t="s">
        <v>325</v>
      </c>
      <c r="J70" s="57" t="s">
        <v>289</v>
      </c>
      <c r="K70" s="57" t="s">
        <v>956</v>
      </c>
      <c r="L70" s="57"/>
      <c r="M70" s="57"/>
    </row>
    <row r="71" spans="1:13" s="66" customFormat="1" x14ac:dyDescent="0.25">
      <c r="A71" s="66">
        <v>70</v>
      </c>
      <c r="B71" s="57" t="s">
        <v>291</v>
      </c>
      <c r="C71" s="57" t="s">
        <v>292</v>
      </c>
      <c r="D71" s="57" t="s">
        <v>462</v>
      </c>
      <c r="E71" s="57" t="s">
        <v>1</v>
      </c>
      <c r="F71" s="57" t="s">
        <v>422</v>
      </c>
      <c r="G71" s="57" t="s">
        <v>1019</v>
      </c>
      <c r="H71" s="57" t="s">
        <v>3</v>
      </c>
      <c r="I71" s="57" t="s">
        <v>423</v>
      </c>
      <c r="J71" s="57" t="s">
        <v>2</v>
      </c>
      <c r="K71" s="57" t="s">
        <v>983</v>
      </c>
      <c r="L71" s="57"/>
      <c r="M71" s="57"/>
    </row>
    <row r="72" spans="1:13" s="66" customFormat="1" x14ac:dyDescent="0.25">
      <c r="A72" s="66">
        <v>71</v>
      </c>
      <c r="B72" s="57" t="s">
        <v>145</v>
      </c>
      <c r="C72" s="57" t="s">
        <v>97</v>
      </c>
      <c r="D72" s="57" t="s">
        <v>1046</v>
      </c>
      <c r="E72" s="57" t="s">
        <v>1</v>
      </c>
      <c r="F72" s="57" t="s">
        <v>147</v>
      </c>
      <c r="G72" s="57" t="s">
        <v>1019</v>
      </c>
      <c r="H72" s="57" t="s">
        <v>3</v>
      </c>
      <c r="I72" s="57" t="s">
        <v>148</v>
      </c>
      <c r="J72" s="57" t="s">
        <v>53</v>
      </c>
      <c r="K72" s="57" t="s">
        <v>1047</v>
      </c>
      <c r="L72" s="57"/>
      <c r="M72" s="57"/>
    </row>
    <row r="73" spans="1:13" s="66" customFormat="1" x14ac:dyDescent="0.25">
      <c r="A73" s="66">
        <v>72</v>
      </c>
      <c r="B73" s="57" t="s">
        <v>268</v>
      </c>
      <c r="C73" s="57" t="s">
        <v>269</v>
      </c>
      <c r="D73" s="57" t="s">
        <v>66</v>
      </c>
      <c r="E73" s="57" t="s">
        <v>1</v>
      </c>
      <c r="F73" s="57" t="s">
        <v>270</v>
      </c>
      <c r="G73" s="57" t="s">
        <v>1019</v>
      </c>
      <c r="H73" s="57" t="s">
        <v>3</v>
      </c>
      <c r="I73" s="57" t="s">
        <v>271</v>
      </c>
      <c r="J73" s="57" t="s">
        <v>53</v>
      </c>
      <c r="K73" s="57" t="s">
        <v>1466</v>
      </c>
      <c r="L73" s="57"/>
      <c r="M73" s="57"/>
    </row>
    <row r="74" spans="1:13" s="66" customFormat="1" x14ac:dyDescent="0.25">
      <c r="A74" s="66">
        <v>73</v>
      </c>
      <c r="B74" s="57" t="s">
        <v>608</v>
      </c>
      <c r="C74" s="57" t="s">
        <v>378</v>
      </c>
      <c r="D74" s="57" t="s">
        <v>27</v>
      </c>
      <c r="E74" s="57" t="s">
        <v>28</v>
      </c>
      <c r="F74" s="57" t="s">
        <v>609</v>
      </c>
      <c r="G74" s="57" t="s">
        <v>1019</v>
      </c>
      <c r="H74" s="57" t="s">
        <v>294</v>
      </c>
      <c r="I74" s="57" t="s">
        <v>610</v>
      </c>
      <c r="J74" s="57" t="s">
        <v>289</v>
      </c>
      <c r="K74" s="57" t="s">
        <v>663</v>
      </c>
      <c r="L74" s="57"/>
      <c r="M74" s="57"/>
    </row>
    <row r="75" spans="1:13" s="66" customFormat="1" x14ac:dyDescent="0.25">
      <c r="A75" s="66">
        <v>74</v>
      </c>
      <c r="B75" s="57" t="s">
        <v>311</v>
      </c>
      <c r="C75" s="57" t="s">
        <v>312</v>
      </c>
      <c r="D75" s="57" t="s">
        <v>313</v>
      </c>
      <c r="E75" s="57" t="s">
        <v>43</v>
      </c>
      <c r="F75" s="57" t="s">
        <v>314</v>
      </c>
      <c r="G75" s="57" t="s">
        <v>1019</v>
      </c>
      <c r="H75" s="57" t="s">
        <v>294</v>
      </c>
      <c r="I75" s="57" t="s">
        <v>315</v>
      </c>
      <c r="J75" s="57" t="s">
        <v>289</v>
      </c>
      <c r="K75" s="57" t="s">
        <v>683</v>
      </c>
      <c r="L75" s="57"/>
      <c r="M75" s="57"/>
    </row>
    <row r="76" spans="1:13" s="66" customFormat="1" x14ac:dyDescent="0.25"/>
    <row r="77" spans="1:13" s="66" customFormat="1" x14ac:dyDescent="0.25"/>
    <row r="78" spans="1:13" s="66" customFormat="1" x14ac:dyDescent="0.25"/>
    <row r="79" spans="1:13" s="66" customFormat="1" x14ac:dyDescent="0.25"/>
    <row r="80" spans="1:13" s="66" customFormat="1" x14ac:dyDescent="0.25"/>
    <row r="81" s="66" customFormat="1" x14ac:dyDescent="0.25"/>
  </sheetData>
  <sortState ref="A2:K8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40" workbookViewId="0">
      <selection activeCell="M73" sqref="M73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9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9" t="s">
        <v>803</v>
      </c>
      <c r="C2" s="159" t="s">
        <v>804</v>
      </c>
      <c r="D2" s="159" t="s">
        <v>17</v>
      </c>
      <c r="E2" s="159" t="s">
        <v>7</v>
      </c>
      <c r="F2" s="159" t="s">
        <v>1121</v>
      </c>
      <c r="G2" s="159" t="s">
        <v>1136</v>
      </c>
      <c r="H2" s="159" t="s">
        <v>1013</v>
      </c>
      <c r="I2" s="159" t="s">
        <v>1122</v>
      </c>
      <c r="J2" s="159" t="s">
        <v>960</v>
      </c>
      <c r="K2" s="159" t="s">
        <v>1465</v>
      </c>
      <c r="L2" s="159"/>
      <c r="M2" s="159"/>
    </row>
    <row r="3" spans="1:13" x14ac:dyDescent="0.25">
      <c r="A3" s="159">
        <v>2</v>
      </c>
      <c r="B3" s="159" t="s">
        <v>174</v>
      </c>
      <c r="C3" s="159" t="s">
        <v>175</v>
      </c>
      <c r="D3" s="159" t="s">
        <v>0</v>
      </c>
      <c r="E3" s="159" t="s">
        <v>1</v>
      </c>
      <c r="F3" s="159" t="s">
        <v>1232</v>
      </c>
      <c r="G3" s="159" t="s">
        <v>1257</v>
      </c>
      <c r="H3" s="159" t="s">
        <v>1013</v>
      </c>
      <c r="I3" s="159" t="s">
        <v>1234</v>
      </c>
      <c r="J3" s="159" t="s">
        <v>960</v>
      </c>
      <c r="K3" s="159" t="s">
        <v>1457</v>
      </c>
      <c r="L3" s="159"/>
      <c r="M3" s="159"/>
    </row>
    <row r="4" spans="1:13" x14ac:dyDescent="0.25">
      <c r="A4" s="159">
        <v>3</v>
      </c>
      <c r="B4" s="159" t="s">
        <v>366</v>
      </c>
      <c r="C4" s="159" t="s">
        <v>367</v>
      </c>
      <c r="D4" s="159" t="s">
        <v>368</v>
      </c>
      <c r="E4" s="159" t="s">
        <v>43</v>
      </c>
      <c r="F4" s="159" t="s">
        <v>369</v>
      </c>
      <c r="G4" s="159" t="s">
        <v>1019</v>
      </c>
      <c r="H4" s="159" t="s">
        <v>294</v>
      </c>
      <c r="I4" s="159" t="s">
        <v>370</v>
      </c>
      <c r="J4" s="159" t="s">
        <v>289</v>
      </c>
      <c r="K4" s="159" t="s">
        <v>1240</v>
      </c>
      <c r="L4" s="159"/>
      <c r="M4" s="159"/>
    </row>
    <row r="5" spans="1:13" x14ac:dyDescent="0.25">
      <c r="A5" s="162">
        <v>4</v>
      </c>
      <c r="B5" s="159" t="s">
        <v>366</v>
      </c>
      <c r="C5" s="159" t="s">
        <v>367</v>
      </c>
      <c r="D5" s="159" t="s">
        <v>368</v>
      </c>
      <c r="E5" s="159" t="s">
        <v>43</v>
      </c>
      <c r="F5" s="159" t="s">
        <v>1100</v>
      </c>
      <c r="G5" s="159" t="s">
        <v>1257</v>
      </c>
      <c r="H5" s="159" t="s">
        <v>1013</v>
      </c>
      <c r="I5" s="159" t="s">
        <v>1101</v>
      </c>
      <c r="J5" s="159" t="s">
        <v>960</v>
      </c>
      <c r="K5" s="159" t="s">
        <v>1258</v>
      </c>
      <c r="L5" s="159"/>
      <c r="M5" s="159"/>
    </row>
    <row r="6" spans="1:13" x14ac:dyDescent="0.25">
      <c r="A6" s="162">
        <v>5</v>
      </c>
      <c r="B6" s="159" t="s">
        <v>1215</v>
      </c>
      <c r="C6" s="159" t="s">
        <v>1216</v>
      </c>
      <c r="D6" s="159" t="s">
        <v>0</v>
      </c>
      <c r="E6" s="159" t="s">
        <v>1</v>
      </c>
      <c r="F6" s="159" t="s">
        <v>1218</v>
      </c>
      <c r="G6" s="159" t="s">
        <v>1257</v>
      </c>
      <c r="H6" s="159" t="s">
        <v>1013</v>
      </c>
      <c r="I6" s="159" t="s">
        <v>1219</v>
      </c>
      <c r="J6" s="159" t="s">
        <v>960</v>
      </c>
      <c r="K6" s="159" t="s">
        <v>1242</v>
      </c>
      <c r="L6" s="159"/>
      <c r="M6" s="159"/>
    </row>
    <row r="7" spans="1:13" x14ac:dyDescent="0.25">
      <c r="A7" s="162">
        <v>6</v>
      </c>
      <c r="B7" s="159" t="s">
        <v>1194</v>
      </c>
      <c r="C7" s="159" t="s">
        <v>1195</v>
      </c>
      <c r="D7" s="159" t="s">
        <v>1196</v>
      </c>
      <c r="E7" s="159" t="s">
        <v>28</v>
      </c>
      <c r="F7" s="159" t="s">
        <v>1197</v>
      </c>
      <c r="G7" s="159" t="s">
        <v>1257</v>
      </c>
      <c r="H7" s="159" t="s">
        <v>1013</v>
      </c>
      <c r="I7" s="159" t="s">
        <v>1198</v>
      </c>
      <c r="J7" s="159" t="s">
        <v>960</v>
      </c>
      <c r="K7" s="159" t="s">
        <v>1214</v>
      </c>
      <c r="L7" s="159"/>
      <c r="M7" s="159"/>
    </row>
    <row r="8" spans="1:13" x14ac:dyDescent="0.25">
      <c r="A8" s="162">
        <v>7</v>
      </c>
      <c r="B8" s="159" t="s">
        <v>117</v>
      </c>
      <c r="C8" s="159" t="s">
        <v>1210</v>
      </c>
      <c r="D8" s="159" t="s">
        <v>648</v>
      </c>
      <c r="E8" s="159" t="s">
        <v>1</v>
      </c>
      <c r="F8" s="159" t="s">
        <v>1211</v>
      </c>
      <c r="G8" s="159" t="s">
        <v>1019</v>
      </c>
      <c r="H8" s="159" t="s">
        <v>3</v>
      </c>
      <c r="I8" s="159" t="s">
        <v>1212</v>
      </c>
      <c r="J8" s="159" t="s">
        <v>53</v>
      </c>
      <c r="K8" s="159" t="s">
        <v>1213</v>
      </c>
      <c r="L8" s="159"/>
      <c r="M8" s="159"/>
    </row>
    <row r="9" spans="1:13" x14ac:dyDescent="0.25">
      <c r="A9" s="162">
        <v>8</v>
      </c>
      <c r="B9" s="159" t="s">
        <v>262</v>
      </c>
      <c r="C9" s="159" t="s">
        <v>399</v>
      </c>
      <c r="D9" s="159" t="s">
        <v>0</v>
      </c>
      <c r="E9" s="159" t="s">
        <v>1</v>
      </c>
      <c r="F9" s="159" t="s">
        <v>1103</v>
      </c>
      <c r="G9" s="159" t="s">
        <v>1136</v>
      </c>
      <c r="H9" s="159" t="s">
        <v>1013</v>
      </c>
      <c r="I9" s="159" t="s">
        <v>1104</v>
      </c>
      <c r="J9" s="159" t="s">
        <v>960</v>
      </c>
      <c r="K9" s="159" t="s">
        <v>1206</v>
      </c>
      <c r="L9" s="159"/>
      <c r="M9" s="159"/>
    </row>
    <row r="10" spans="1:13" x14ac:dyDescent="0.25">
      <c r="A10" s="162">
        <v>9</v>
      </c>
      <c r="B10" s="159" t="s">
        <v>174</v>
      </c>
      <c r="C10" s="159" t="s">
        <v>175</v>
      </c>
      <c r="D10" s="159" t="s">
        <v>0</v>
      </c>
      <c r="E10" s="159" t="s">
        <v>1</v>
      </c>
      <c r="F10" s="159" t="s">
        <v>855</v>
      </c>
      <c r="G10" s="159" t="s">
        <v>1019</v>
      </c>
      <c r="H10" s="159" t="s">
        <v>828</v>
      </c>
      <c r="I10" s="159" t="s">
        <v>856</v>
      </c>
      <c r="J10" s="159" t="s">
        <v>827</v>
      </c>
      <c r="K10" s="159" t="s">
        <v>1166</v>
      </c>
      <c r="L10" s="159"/>
      <c r="M10" s="159"/>
    </row>
    <row r="11" spans="1:13" x14ac:dyDescent="0.25">
      <c r="A11" s="162">
        <v>10</v>
      </c>
      <c r="B11" s="159" t="s">
        <v>116</v>
      </c>
      <c r="C11" s="159" t="s">
        <v>117</v>
      </c>
      <c r="D11" s="159" t="s">
        <v>648</v>
      </c>
      <c r="E11" s="159" t="s">
        <v>1</v>
      </c>
      <c r="F11" s="159" t="s">
        <v>118</v>
      </c>
      <c r="G11" s="159" t="s">
        <v>1019</v>
      </c>
      <c r="H11" s="159" t="s">
        <v>3</v>
      </c>
      <c r="I11" s="159" t="s">
        <v>119</v>
      </c>
      <c r="J11" s="159" t="s">
        <v>53</v>
      </c>
      <c r="K11" s="159" t="s">
        <v>1167</v>
      </c>
      <c r="L11" s="159"/>
      <c r="M11" s="159"/>
    </row>
    <row r="12" spans="1:13" x14ac:dyDescent="0.25">
      <c r="A12" s="162">
        <v>11</v>
      </c>
      <c r="B12" s="159" t="s">
        <v>196</v>
      </c>
      <c r="C12" s="159" t="s">
        <v>104</v>
      </c>
      <c r="D12" s="159" t="s">
        <v>197</v>
      </c>
      <c r="E12" s="159" t="s">
        <v>198</v>
      </c>
      <c r="F12" s="159" t="s">
        <v>1168</v>
      </c>
      <c r="G12" s="159" t="s">
        <v>1136</v>
      </c>
      <c r="H12" s="159" t="s">
        <v>1013</v>
      </c>
      <c r="I12" s="159" t="s">
        <v>1169</v>
      </c>
      <c r="J12" s="159" t="s">
        <v>960</v>
      </c>
      <c r="K12" s="159" t="s">
        <v>1170</v>
      </c>
      <c r="L12" s="159"/>
      <c r="M12" s="159"/>
    </row>
    <row r="13" spans="1:13" x14ac:dyDescent="0.25">
      <c r="A13" s="162">
        <v>12</v>
      </c>
      <c r="B13" s="159" t="s">
        <v>1176</v>
      </c>
      <c r="C13" s="159" t="s">
        <v>1177</v>
      </c>
      <c r="D13" s="159" t="s">
        <v>173</v>
      </c>
      <c r="E13" s="159" t="s">
        <v>43</v>
      </c>
      <c r="F13" s="159" t="s">
        <v>1178</v>
      </c>
      <c r="G13" s="159" t="s">
        <v>1136</v>
      </c>
      <c r="H13" s="159" t="s">
        <v>1013</v>
      </c>
      <c r="I13" s="159" t="s">
        <v>1179</v>
      </c>
      <c r="J13" s="159" t="s">
        <v>960</v>
      </c>
      <c r="K13" s="159" t="s">
        <v>1180</v>
      </c>
      <c r="L13" s="159"/>
      <c r="M13" s="159"/>
    </row>
    <row r="14" spans="1:13" x14ac:dyDescent="0.25">
      <c r="A14" s="162">
        <v>13</v>
      </c>
      <c r="B14" s="159" t="s">
        <v>1181</v>
      </c>
      <c r="C14" s="159" t="s">
        <v>1182</v>
      </c>
      <c r="D14" s="159" t="s">
        <v>1183</v>
      </c>
      <c r="E14" s="159" t="s">
        <v>48</v>
      </c>
      <c r="F14" s="159" t="s">
        <v>1184</v>
      </c>
      <c r="G14" s="159" t="s">
        <v>1136</v>
      </c>
      <c r="H14" s="159" t="s">
        <v>1013</v>
      </c>
      <c r="I14" s="159" t="s">
        <v>1185</v>
      </c>
      <c r="J14" s="159" t="s">
        <v>960</v>
      </c>
      <c r="K14" s="159" t="s">
        <v>1186</v>
      </c>
      <c r="L14" s="159"/>
      <c r="M14" s="159"/>
    </row>
    <row r="15" spans="1:13" x14ac:dyDescent="0.25">
      <c r="A15" s="162">
        <v>14</v>
      </c>
      <c r="B15" s="159" t="s">
        <v>1187</v>
      </c>
      <c r="C15" s="159" t="s">
        <v>1188</v>
      </c>
      <c r="D15" s="159" t="s">
        <v>1189</v>
      </c>
      <c r="E15" s="159" t="s">
        <v>43</v>
      </c>
      <c r="F15" s="159" t="s">
        <v>1190</v>
      </c>
      <c r="G15" s="159" t="s">
        <v>1136</v>
      </c>
      <c r="H15" s="159" t="s">
        <v>1013</v>
      </c>
      <c r="I15" s="159" t="s">
        <v>1191</v>
      </c>
      <c r="J15" s="159" t="s">
        <v>960</v>
      </c>
      <c r="K15" s="159" t="s">
        <v>1192</v>
      </c>
      <c r="L15" s="159"/>
      <c r="M15" s="159"/>
    </row>
    <row r="16" spans="1:13" x14ac:dyDescent="0.25">
      <c r="A16" s="162">
        <v>15</v>
      </c>
      <c r="B16" s="159" t="s">
        <v>262</v>
      </c>
      <c r="C16" s="159" t="s">
        <v>1141</v>
      </c>
      <c r="D16" s="159" t="s">
        <v>1142</v>
      </c>
      <c r="E16" s="159" t="s">
        <v>1</v>
      </c>
      <c r="F16" s="159" t="s">
        <v>1143</v>
      </c>
      <c r="G16" s="159" t="s">
        <v>1136</v>
      </c>
      <c r="H16" s="159" t="s">
        <v>1013</v>
      </c>
      <c r="I16" s="159" t="s">
        <v>1144</v>
      </c>
      <c r="J16" s="159" t="s">
        <v>960</v>
      </c>
      <c r="K16" s="159" t="s">
        <v>1145</v>
      </c>
      <c r="L16" s="159"/>
      <c r="M16" s="159"/>
    </row>
    <row r="17" spans="1:13" x14ac:dyDescent="0.25">
      <c r="A17" s="162">
        <v>16</v>
      </c>
      <c r="B17" s="159" t="s">
        <v>1146</v>
      </c>
      <c r="C17" s="159" t="s">
        <v>1147</v>
      </c>
      <c r="D17" s="159" t="s">
        <v>1142</v>
      </c>
      <c r="E17" s="159" t="s">
        <v>1</v>
      </c>
      <c r="F17" s="159" t="s">
        <v>1148</v>
      </c>
      <c r="G17" s="159" t="s">
        <v>1136</v>
      </c>
      <c r="H17" s="159" t="s">
        <v>1013</v>
      </c>
      <c r="I17" s="159" t="s">
        <v>1149</v>
      </c>
      <c r="J17" s="159" t="s">
        <v>960</v>
      </c>
      <c r="K17" s="159" t="s">
        <v>1150</v>
      </c>
      <c r="L17" s="159"/>
      <c r="M17" s="159"/>
    </row>
    <row r="18" spans="1:13" x14ac:dyDescent="0.25">
      <c r="A18" s="162">
        <v>17</v>
      </c>
      <c r="B18" s="159" t="s">
        <v>50</v>
      </c>
      <c r="C18" s="159" t="s">
        <v>51</v>
      </c>
      <c r="D18" s="159" t="s">
        <v>52</v>
      </c>
      <c r="E18" s="159" t="s">
        <v>43</v>
      </c>
      <c r="F18" s="159" t="s">
        <v>1085</v>
      </c>
      <c r="G18" s="159" t="s">
        <v>1136</v>
      </c>
      <c r="H18" s="159" t="s">
        <v>1013</v>
      </c>
      <c r="I18" s="159" t="s">
        <v>1086</v>
      </c>
      <c r="J18" s="159" t="s">
        <v>960</v>
      </c>
      <c r="K18" s="159" t="s">
        <v>1087</v>
      </c>
      <c r="L18" s="159"/>
      <c r="M18" s="159"/>
    </row>
    <row r="19" spans="1:13" x14ac:dyDescent="0.25">
      <c r="A19" s="162">
        <v>18</v>
      </c>
      <c r="B19" s="159" t="s">
        <v>196</v>
      </c>
      <c r="C19" s="159" t="s">
        <v>104</v>
      </c>
      <c r="D19" s="159" t="s">
        <v>197</v>
      </c>
      <c r="E19" s="159" t="s">
        <v>198</v>
      </c>
      <c r="F19" s="159" t="s">
        <v>1107</v>
      </c>
      <c r="G19" s="159" t="s">
        <v>1136</v>
      </c>
      <c r="H19" s="159" t="s">
        <v>1013</v>
      </c>
      <c r="I19" s="159" t="s">
        <v>1108</v>
      </c>
      <c r="J19" s="159" t="s">
        <v>960</v>
      </c>
      <c r="K19" s="159" t="s">
        <v>1109</v>
      </c>
      <c r="L19" s="159"/>
      <c r="M19" s="159"/>
    </row>
    <row r="20" spans="1:13" x14ac:dyDescent="0.25">
      <c r="A20" s="162">
        <v>19</v>
      </c>
      <c r="B20" s="159" t="s">
        <v>1110</v>
      </c>
      <c r="C20" s="159" t="s">
        <v>408</v>
      </c>
      <c r="D20" s="159" t="s">
        <v>1111</v>
      </c>
      <c r="E20" s="159" t="s">
        <v>912</v>
      </c>
      <c r="F20" s="159" t="s">
        <v>1112</v>
      </c>
      <c r="G20" s="159" t="s">
        <v>1136</v>
      </c>
      <c r="H20" s="159" t="s">
        <v>1013</v>
      </c>
      <c r="I20" s="159" t="s">
        <v>1113</v>
      </c>
      <c r="J20" s="159" t="s">
        <v>960</v>
      </c>
      <c r="K20" s="159" t="s">
        <v>1114</v>
      </c>
      <c r="L20" s="159"/>
      <c r="M20" s="159"/>
    </row>
    <row r="21" spans="1:13" x14ac:dyDescent="0.25">
      <c r="A21" s="162">
        <v>20</v>
      </c>
      <c r="B21" s="159" t="s">
        <v>1115</v>
      </c>
      <c r="C21" s="159" t="s">
        <v>1116</v>
      </c>
      <c r="D21" s="159" t="s">
        <v>1117</v>
      </c>
      <c r="E21" s="159" t="s">
        <v>1</v>
      </c>
      <c r="F21" s="159" t="s">
        <v>1118</v>
      </c>
      <c r="G21" s="159" t="s">
        <v>1136</v>
      </c>
      <c r="H21" s="159" t="s">
        <v>1013</v>
      </c>
      <c r="I21" s="159" t="s">
        <v>1119</v>
      </c>
      <c r="J21" s="159" t="s">
        <v>960</v>
      </c>
      <c r="K21" s="159" t="s">
        <v>1120</v>
      </c>
      <c r="L21" s="159"/>
      <c r="M21" s="159"/>
    </row>
    <row r="22" spans="1:13" x14ac:dyDescent="0.25">
      <c r="A22" s="162">
        <v>21</v>
      </c>
      <c r="B22" s="159" t="s">
        <v>50</v>
      </c>
      <c r="C22" s="159" t="s">
        <v>51</v>
      </c>
      <c r="D22" s="159" t="s">
        <v>52</v>
      </c>
      <c r="E22" s="159" t="s">
        <v>43</v>
      </c>
      <c r="F22" s="159" t="s">
        <v>246</v>
      </c>
      <c r="G22" s="159" t="s">
        <v>1019</v>
      </c>
      <c r="H22" s="159" t="s">
        <v>3</v>
      </c>
      <c r="I22" s="159" t="s">
        <v>247</v>
      </c>
      <c r="J22" s="159" t="s">
        <v>125</v>
      </c>
      <c r="K22" s="159" t="s">
        <v>1127</v>
      </c>
      <c r="L22" s="159"/>
      <c r="M22" s="159"/>
    </row>
    <row r="23" spans="1:13" x14ac:dyDescent="0.25">
      <c r="A23" s="162">
        <v>22</v>
      </c>
      <c r="B23" s="159" t="s">
        <v>1072</v>
      </c>
      <c r="C23" s="159" t="s">
        <v>1073</v>
      </c>
      <c r="D23" s="159" t="s">
        <v>122</v>
      </c>
      <c r="E23" s="159" t="s">
        <v>43</v>
      </c>
      <c r="F23" s="159" t="s">
        <v>221</v>
      </c>
      <c r="G23" s="159" t="s">
        <v>1131</v>
      </c>
      <c r="H23" s="159" t="s">
        <v>3</v>
      </c>
      <c r="I23" s="159" t="s">
        <v>222</v>
      </c>
      <c r="J23" s="159" t="s">
        <v>53</v>
      </c>
      <c r="K23" s="159" t="s">
        <v>1074</v>
      </c>
      <c r="L23" s="159"/>
      <c r="M23" s="159"/>
    </row>
    <row r="24" spans="1:13" x14ac:dyDescent="0.25">
      <c r="A24" s="162">
        <v>23</v>
      </c>
      <c r="B24" s="159" t="s">
        <v>190</v>
      </c>
      <c r="C24" s="159" t="s">
        <v>191</v>
      </c>
      <c r="D24" s="159" t="s">
        <v>192</v>
      </c>
      <c r="E24" s="159" t="s">
        <v>28</v>
      </c>
      <c r="F24" s="159" t="s">
        <v>193</v>
      </c>
      <c r="G24" s="159" t="s">
        <v>1019</v>
      </c>
      <c r="H24" s="159" t="s">
        <v>30</v>
      </c>
      <c r="I24" s="159" t="s">
        <v>194</v>
      </c>
      <c r="J24" s="159" t="s">
        <v>32</v>
      </c>
      <c r="K24" s="159" t="s">
        <v>1081</v>
      </c>
      <c r="L24" s="159"/>
      <c r="M24" s="159"/>
    </row>
    <row r="25" spans="1:13" x14ac:dyDescent="0.25">
      <c r="A25" s="162">
        <v>24</v>
      </c>
      <c r="B25" s="159" t="s">
        <v>262</v>
      </c>
      <c r="C25" s="159" t="s">
        <v>263</v>
      </c>
      <c r="D25" s="159" t="s">
        <v>264</v>
      </c>
      <c r="E25" s="159" t="s">
        <v>1</v>
      </c>
      <c r="F25" s="159" t="s">
        <v>265</v>
      </c>
      <c r="G25" s="159" t="s">
        <v>1019</v>
      </c>
      <c r="H25" s="159" t="s">
        <v>3</v>
      </c>
      <c r="I25" s="159" t="s">
        <v>266</v>
      </c>
      <c r="J25" s="159" t="s">
        <v>53</v>
      </c>
      <c r="K25" s="159" t="s">
        <v>1057</v>
      </c>
      <c r="L25" s="159"/>
      <c r="M25" s="159"/>
    </row>
    <row r="26" spans="1:13" x14ac:dyDescent="0.25">
      <c r="A26" s="162">
        <v>25</v>
      </c>
      <c r="B26" s="159" t="s">
        <v>71</v>
      </c>
      <c r="C26" s="159" t="s">
        <v>72</v>
      </c>
      <c r="D26" s="159" t="s">
        <v>73</v>
      </c>
      <c r="E26" s="159" t="s">
        <v>28</v>
      </c>
      <c r="F26" s="159" t="s">
        <v>74</v>
      </c>
      <c r="G26" s="159" t="s">
        <v>1019</v>
      </c>
      <c r="H26" s="159" t="s">
        <v>30</v>
      </c>
      <c r="I26" s="159" t="s">
        <v>75</v>
      </c>
      <c r="J26" s="159" t="s">
        <v>32</v>
      </c>
      <c r="K26" s="159" t="s">
        <v>1058</v>
      </c>
      <c r="L26" s="159"/>
      <c r="M26" s="159"/>
    </row>
    <row r="27" spans="1:13" x14ac:dyDescent="0.25">
      <c r="A27" s="162">
        <v>26</v>
      </c>
      <c r="B27" s="159" t="s">
        <v>273</v>
      </c>
      <c r="C27" s="159" t="s">
        <v>274</v>
      </c>
      <c r="D27" s="159" t="s">
        <v>0</v>
      </c>
      <c r="E27" s="159" t="s">
        <v>1</v>
      </c>
      <c r="F27" s="159" t="s">
        <v>275</v>
      </c>
      <c r="G27" s="159" t="s">
        <v>1019</v>
      </c>
      <c r="H27" s="159" t="s">
        <v>3</v>
      </c>
      <c r="I27" s="159" t="s">
        <v>276</v>
      </c>
      <c r="J27" s="159" t="s">
        <v>53</v>
      </c>
      <c r="K27" s="159" t="s">
        <v>1069</v>
      </c>
      <c r="L27" s="159"/>
      <c r="M27" s="159"/>
    </row>
    <row r="28" spans="1:13" x14ac:dyDescent="0.25">
      <c r="A28" s="162">
        <v>27</v>
      </c>
      <c r="B28" s="159" t="s">
        <v>102</v>
      </c>
      <c r="C28" s="159" t="s">
        <v>141</v>
      </c>
      <c r="D28" s="159" t="s">
        <v>42</v>
      </c>
      <c r="E28" s="159" t="s">
        <v>43</v>
      </c>
      <c r="F28" s="159" t="s">
        <v>142</v>
      </c>
      <c r="G28" s="159" t="s">
        <v>1019</v>
      </c>
      <c r="H28" s="159" t="s">
        <v>3</v>
      </c>
      <c r="I28" s="159" t="s">
        <v>143</v>
      </c>
      <c r="J28" s="159" t="s">
        <v>53</v>
      </c>
      <c r="K28" s="159" t="s">
        <v>1070</v>
      </c>
      <c r="L28" s="159"/>
      <c r="M28" s="159"/>
    </row>
    <row r="29" spans="1:13" x14ac:dyDescent="0.25">
      <c r="A29" s="162">
        <v>28</v>
      </c>
      <c r="B29" s="159" t="s">
        <v>766</v>
      </c>
      <c r="C29" s="159" t="s">
        <v>767</v>
      </c>
      <c r="D29" s="159" t="s">
        <v>577</v>
      </c>
      <c r="E29" s="159" t="s">
        <v>7</v>
      </c>
      <c r="F29" s="159" t="s">
        <v>1040</v>
      </c>
      <c r="G29" s="159" t="s">
        <v>1050</v>
      </c>
      <c r="H29" s="159" t="s">
        <v>781</v>
      </c>
      <c r="I29" s="159" t="s">
        <v>1042</v>
      </c>
      <c r="J29" s="159" t="s">
        <v>1043</v>
      </c>
      <c r="K29" s="159" t="s">
        <v>1044</v>
      </c>
      <c r="L29" s="159"/>
      <c r="M29" s="159"/>
    </row>
    <row r="30" spans="1:13" x14ac:dyDescent="0.25">
      <c r="A30" s="162">
        <v>29</v>
      </c>
      <c r="B30" s="159" t="s">
        <v>145</v>
      </c>
      <c r="C30" s="159" t="s">
        <v>97</v>
      </c>
      <c r="D30" s="159" t="s">
        <v>1046</v>
      </c>
      <c r="E30" s="159" t="s">
        <v>1</v>
      </c>
      <c r="F30" s="159" t="s">
        <v>147</v>
      </c>
      <c r="G30" s="159" t="s">
        <v>1019</v>
      </c>
      <c r="H30" s="159" t="s">
        <v>3</v>
      </c>
      <c r="I30" s="159" t="s">
        <v>148</v>
      </c>
      <c r="J30" s="159" t="s">
        <v>53</v>
      </c>
      <c r="K30" s="159" t="s">
        <v>1047</v>
      </c>
      <c r="L30" s="159"/>
      <c r="M30" s="159"/>
    </row>
    <row r="31" spans="1:13" x14ac:dyDescent="0.25">
      <c r="A31" s="162">
        <v>30</v>
      </c>
      <c r="B31" s="159" t="s">
        <v>803</v>
      </c>
      <c r="C31" s="159" t="s">
        <v>804</v>
      </c>
      <c r="D31" s="159" t="s">
        <v>17</v>
      </c>
      <c r="E31" s="159" t="s">
        <v>7</v>
      </c>
      <c r="F31" s="159" t="s">
        <v>805</v>
      </c>
      <c r="G31" s="159" t="s">
        <v>1136</v>
      </c>
      <c r="H31" s="159" t="s">
        <v>5</v>
      </c>
      <c r="I31" s="159" t="s">
        <v>806</v>
      </c>
      <c r="J31" s="159" t="s">
        <v>6</v>
      </c>
      <c r="K31" s="159" t="s">
        <v>996</v>
      </c>
      <c r="L31" s="159"/>
      <c r="M31" s="159"/>
    </row>
    <row r="32" spans="1:13" x14ac:dyDescent="0.25">
      <c r="A32" s="162">
        <v>31</v>
      </c>
      <c r="B32" s="159" t="s">
        <v>982</v>
      </c>
      <c r="C32" s="159" t="s">
        <v>292</v>
      </c>
      <c r="D32" s="159" t="s">
        <v>462</v>
      </c>
      <c r="E32" s="159" t="s">
        <v>1</v>
      </c>
      <c r="F32" s="159" t="s">
        <v>422</v>
      </c>
      <c r="G32" s="159" t="s">
        <v>1019</v>
      </c>
      <c r="H32" s="159" t="s">
        <v>3</v>
      </c>
      <c r="I32" s="159" t="s">
        <v>423</v>
      </c>
      <c r="J32" s="159" t="s">
        <v>2</v>
      </c>
      <c r="K32" s="159" t="s">
        <v>983</v>
      </c>
      <c r="L32" s="159"/>
      <c r="M32" s="159"/>
    </row>
    <row r="33" spans="1:13" x14ac:dyDescent="0.25">
      <c r="A33" s="162">
        <v>32</v>
      </c>
      <c r="B33" s="159" t="s">
        <v>64</v>
      </c>
      <c r="C33" s="159" t="s">
        <v>65</v>
      </c>
      <c r="D33" s="159" t="s">
        <v>66</v>
      </c>
      <c r="E33" s="159" t="s">
        <v>1</v>
      </c>
      <c r="F33" s="159" t="s">
        <v>67</v>
      </c>
      <c r="G33" s="159" t="s">
        <v>1019</v>
      </c>
      <c r="H33" s="159" t="s">
        <v>30</v>
      </c>
      <c r="I33" s="159" t="s">
        <v>68</v>
      </c>
      <c r="J33" s="159" t="s">
        <v>32</v>
      </c>
      <c r="K33" s="159" t="s">
        <v>959</v>
      </c>
      <c r="L33" s="159"/>
      <c r="M33" s="159"/>
    </row>
    <row r="34" spans="1:13" x14ac:dyDescent="0.25">
      <c r="A34" s="162">
        <v>33</v>
      </c>
      <c r="B34" s="159" t="s">
        <v>242</v>
      </c>
      <c r="C34" s="159" t="s">
        <v>243</v>
      </c>
      <c r="D34" s="159" t="s">
        <v>957</v>
      </c>
      <c r="E34" s="159" t="s">
        <v>43</v>
      </c>
      <c r="F34" s="159" t="s">
        <v>244</v>
      </c>
      <c r="G34" s="159" t="s">
        <v>1019</v>
      </c>
      <c r="H34" s="159" t="s">
        <v>3</v>
      </c>
      <c r="I34" s="159" t="s">
        <v>245</v>
      </c>
      <c r="J34" s="159" t="s">
        <v>125</v>
      </c>
      <c r="K34" s="159" t="s">
        <v>958</v>
      </c>
      <c r="L34" s="159"/>
      <c r="M34" s="159"/>
    </row>
    <row r="35" spans="1:13" x14ac:dyDescent="0.25">
      <c r="A35" s="162">
        <v>34</v>
      </c>
      <c r="B35" s="159" t="s">
        <v>322</v>
      </c>
      <c r="C35" s="159" t="s">
        <v>323</v>
      </c>
      <c r="D35" s="159" t="s">
        <v>66</v>
      </c>
      <c r="E35" s="159" t="s">
        <v>1</v>
      </c>
      <c r="F35" s="159" t="s">
        <v>324</v>
      </c>
      <c r="G35" s="159" t="s">
        <v>1019</v>
      </c>
      <c r="H35" s="159" t="s">
        <v>287</v>
      </c>
      <c r="I35" s="159" t="s">
        <v>325</v>
      </c>
      <c r="J35" s="159" t="s">
        <v>289</v>
      </c>
      <c r="K35" s="159" t="s">
        <v>956</v>
      </c>
      <c r="L35" s="159"/>
      <c r="M35" s="159"/>
    </row>
    <row r="36" spans="1:13" x14ac:dyDescent="0.25">
      <c r="A36" s="162">
        <v>35</v>
      </c>
      <c r="B36" s="159" t="s">
        <v>49</v>
      </c>
      <c r="C36" s="159" t="s">
        <v>97</v>
      </c>
      <c r="D36" s="159" t="s">
        <v>66</v>
      </c>
      <c r="E36" s="159" t="s">
        <v>1</v>
      </c>
      <c r="F36" s="159" t="s">
        <v>391</v>
      </c>
      <c r="G36" s="159" t="s">
        <v>1019</v>
      </c>
      <c r="H36" s="159" t="s">
        <v>294</v>
      </c>
      <c r="I36" s="159" t="s">
        <v>392</v>
      </c>
      <c r="J36" s="159" t="s">
        <v>289</v>
      </c>
      <c r="K36" s="159" t="s">
        <v>921</v>
      </c>
      <c r="L36" s="159"/>
      <c r="M36" s="159"/>
    </row>
    <row r="37" spans="1:13" x14ac:dyDescent="0.25">
      <c r="A37" s="162">
        <v>36</v>
      </c>
      <c r="B37" s="159" t="s">
        <v>361</v>
      </c>
      <c r="C37" s="159" t="s">
        <v>362</v>
      </c>
      <c r="D37" s="159" t="s">
        <v>0</v>
      </c>
      <c r="E37" s="159" t="s">
        <v>1</v>
      </c>
      <c r="F37" s="159" t="s">
        <v>886</v>
      </c>
      <c r="G37" s="159" t="s">
        <v>1019</v>
      </c>
      <c r="H37" s="159" t="s">
        <v>3</v>
      </c>
      <c r="I37" s="159" t="s">
        <v>861</v>
      </c>
      <c r="J37" s="159" t="s">
        <v>516</v>
      </c>
      <c r="K37" s="159" t="s">
        <v>896</v>
      </c>
      <c r="L37" s="159"/>
      <c r="M37" s="159"/>
    </row>
    <row r="38" spans="1:13" x14ac:dyDescent="0.25">
      <c r="A38" s="162">
        <v>37</v>
      </c>
      <c r="B38" s="159" t="s">
        <v>766</v>
      </c>
      <c r="C38" s="159" t="s">
        <v>767</v>
      </c>
      <c r="D38" s="159" t="s">
        <v>577</v>
      </c>
      <c r="E38" s="159" t="s">
        <v>7</v>
      </c>
      <c r="F38" s="159" t="s">
        <v>768</v>
      </c>
      <c r="G38" s="159" t="s">
        <v>960</v>
      </c>
      <c r="H38" s="159" t="s">
        <v>8</v>
      </c>
      <c r="I38" s="159" t="s">
        <v>769</v>
      </c>
      <c r="J38" s="159" t="s">
        <v>9</v>
      </c>
      <c r="K38" s="159" t="s">
        <v>770</v>
      </c>
      <c r="L38" s="159"/>
      <c r="M38" s="159"/>
    </row>
    <row r="39" spans="1:13" x14ac:dyDescent="0.25">
      <c r="A39" s="162">
        <v>38</v>
      </c>
      <c r="B39" s="159" t="s">
        <v>530</v>
      </c>
      <c r="C39" s="159" t="s">
        <v>531</v>
      </c>
      <c r="D39" s="159" t="s">
        <v>36</v>
      </c>
      <c r="E39" s="159" t="s">
        <v>1</v>
      </c>
      <c r="F39" s="159" t="s">
        <v>532</v>
      </c>
      <c r="G39" s="159" t="s">
        <v>1019</v>
      </c>
      <c r="H39" s="159" t="s">
        <v>294</v>
      </c>
      <c r="I39" s="159" t="s">
        <v>533</v>
      </c>
      <c r="J39" s="159" t="s">
        <v>516</v>
      </c>
      <c r="K39" s="159" t="s">
        <v>764</v>
      </c>
      <c r="L39" s="159"/>
      <c r="M39" s="159"/>
    </row>
    <row r="40" spans="1:13" x14ac:dyDescent="0.25">
      <c r="A40" s="162">
        <v>39</v>
      </c>
      <c r="B40" s="159" t="s">
        <v>651</v>
      </c>
      <c r="C40" s="159" t="s">
        <v>652</v>
      </c>
      <c r="D40" s="159" t="s">
        <v>653</v>
      </c>
      <c r="E40" s="159" t="s">
        <v>1</v>
      </c>
      <c r="F40" s="159" t="s">
        <v>654</v>
      </c>
      <c r="G40" s="159" t="s">
        <v>1019</v>
      </c>
      <c r="H40" s="159" t="s">
        <v>294</v>
      </c>
      <c r="I40" s="159" t="s">
        <v>655</v>
      </c>
      <c r="J40" s="159" t="s">
        <v>289</v>
      </c>
      <c r="K40" s="159" t="s">
        <v>656</v>
      </c>
      <c r="L40" s="159"/>
      <c r="M40" s="159"/>
    </row>
    <row r="41" spans="1:13" x14ac:dyDescent="0.25">
      <c r="A41" s="162">
        <v>40</v>
      </c>
      <c r="B41" s="159" t="s">
        <v>425</v>
      </c>
      <c r="C41" s="159" t="s">
        <v>426</v>
      </c>
      <c r="D41" s="159" t="s">
        <v>427</v>
      </c>
      <c r="E41" s="159" t="s">
        <v>28</v>
      </c>
      <c r="F41" s="159" t="s">
        <v>428</v>
      </c>
      <c r="G41" s="159" t="s">
        <v>1019</v>
      </c>
      <c r="H41" s="159" t="s">
        <v>287</v>
      </c>
      <c r="I41" s="159" t="s">
        <v>429</v>
      </c>
      <c r="J41" s="159" t="s">
        <v>289</v>
      </c>
      <c r="K41" s="159" t="s">
        <v>659</v>
      </c>
      <c r="L41" s="159"/>
      <c r="M41" s="159"/>
    </row>
    <row r="42" spans="1:13" x14ac:dyDescent="0.25">
      <c r="A42" s="162">
        <v>41</v>
      </c>
      <c r="B42" s="159" t="s">
        <v>608</v>
      </c>
      <c r="C42" s="159" t="s">
        <v>378</v>
      </c>
      <c r="D42" s="159" t="s">
        <v>27</v>
      </c>
      <c r="E42" s="159" t="s">
        <v>28</v>
      </c>
      <c r="F42" s="159" t="s">
        <v>609</v>
      </c>
      <c r="G42" s="159" t="s">
        <v>1019</v>
      </c>
      <c r="H42" s="159" t="s">
        <v>294</v>
      </c>
      <c r="I42" s="159" t="s">
        <v>610</v>
      </c>
      <c r="J42" s="159" t="s">
        <v>289</v>
      </c>
      <c r="K42" s="159" t="s">
        <v>663</v>
      </c>
      <c r="L42" s="159"/>
      <c r="M42" s="159"/>
    </row>
    <row r="43" spans="1:13" x14ac:dyDescent="0.25">
      <c r="A43" s="162">
        <v>42</v>
      </c>
      <c r="B43" s="159" t="s">
        <v>1467</v>
      </c>
      <c r="C43" s="159" t="s">
        <v>378</v>
      </c>
      <c r="D43" s="159"/>
      <c r="E43" s="159"/>
      <c r="F43" s="159" t="s">
        <v>572</v>
      </c>
      <c r="G43" s="159" t="s">
        <v>1019</v>
      </c>
      <c r="H43" s="159" t="s">
        <v>287</v>
      </c>
      <c r="I43" s="159" t="s">
        <v>573</v>
      </c>
      <c r="J43" s="159" t="s">
        <v>289</v>
      </c>
      <c r="K43" s="159" t="s">
        <v>665</v>
      </c>
      <c r="L43" s="159"/>
      <c r="M43" s="159"/>
    </row>
    <row r="44" spans="1:13" x14ac:dyDescent="0.25">
      <c r="A44" s="162">
        <v>43</v>
      </c>
      <c r="B44" s="159" t="s">
        <v>590</v>
      </c>
      <c r="C44" s="159" t="s">
        <v>591</v>
      </c>
      <c r="D44" s="159" t="s">
        <v>592</v>
      </c>
      <c r="E44" s="159" t="s">
        <v>43</v>
      </c>
      <c r="F44" s="159" t="s">
        <v>593</v>
      </c>
      <c r="G44" s="159" t="s">
        <v>1131</v>
      </c>
      <c r="H44" s="159" t="s">
        <v>30</v>
      </c>
      <c r="I44" s="159" t="s">
        <v>594</v>
      </c>
      <c r="J44" s="159" t="s">
        <v>32</v>
      </c>
      <c r="K44" s="159" t="s">
        <v>669</v>
      </c>
      <c r="L44" s="159"/>
      <c r="M44" s="159"/>
    </row>
    <row r="45" spans="1:13" x14ac:dyDescent="0.25">
      <c r="A45" s="162">
        <v>44</v>
      </c>
      <c r="B45" s="159" t="s">
        <v>566</v>
      </c>
      <c r="C45" s="159" t="s">
        <v>556</v>
      </c>
      <c r="D45" s="159" t="s">
        <v>0</v>
      </c>
      <c r="E45" s="159" t="s">
        <v>1</v>
      </c>
      <c r="F45" s="159" t="s">
        <v>557</v>
      </c>
      <c r="G45" s="159" t="s">
        <v>1019</v>
      </c>
      <c r="H45" s="159" t="s">
        <v>287</v>
      </c>
      <c r="I45" s="159" t="s">
        <v>558</v>
      </c>
      <c r="J45" s="159" t="s">
        <v>289</v>
      </c>
      <c r="K45" s="159" t="s">
        <v>673</v>
      </c>
      <c r="L45" s="159"/>
      <c r="M45" s="159"/>
    </row>
    <row r="46" spans="1:13" x14ac:dyDescent="0.25">
      <c r="A46" s="162">
        <v>45</v>
      </c>
      <c r="B46" s="159" t="s">
        <v>1468</v>
      </c>
      <c r="C46" s="159" t="s">
        <v>97</v>
      </c>
      <c r="D46" s="159"/>
      <c r="E46" s="159"/>
      <c r="F46" s="159" t="s">
        <v>540</v>
      </c>
      <c r="G46" s="159" t="s">
        <v>1019</v>
      </c>
      <c r="H46" s="159" t="s">
        <v>294</v>
      </c>
      <c r="I46" s="159" t="s">
        <v>541</v>
      </c>
      <c r="J46" s="159" t="s">
        <v>289</v>
      </c>
      <c r="K46" s="159" t="s">
        <v>677</v>
      </c>
      <c r="L46" s="159"/>
      <c r="M46" s="159"/>
    </row>
    <row r="47" spans="1:13" x14ac:dyDescent="0.25">
      <c r="A47" s="162">
        <v>46</v>
      </c>
      <c r="B47" s="159" t="s">
        <v>291</v>
      </c>
      <c r="C47" s="159" t="s">
        <v>292</v>
      </c>
      <c r="D47" s="159" t="s">
        <v>0</v>
      </c>
      <c r="E47" s="159" t="s">
        <v>1</v>
      </c>
      <c r="F47" s="159" t="s">
        <v>293</v>
      </c>
      <c r="G47" s="159" t="s">
        <v>1019</v>
      </c>
      <c r="H47" s="159" t="s">
        <v>294</v>
      </c>
      <c r="I47" s="159" t="s">
        <v>295</v>
      </c>
      <c r="J47" s="159" t="s">
        <v>289</v>
      </c>
      <c r="K47" s="159" t="s">
        <v>679</v>
      </c>
      <c r="L47" s="159"/>
      <c r="M47" s="159"/>
    </row>
    <row r="48" spans="1:13" x14ac:dyDescent="0.25">
      <c r="A48" s="162">
        <v>47</v>
      </c>
      <c r="B48" s="159" t="s">
        <v>311</v>
      </c>
      <c r="C48" s="159" t="s">
        <v>312</v>
      </c>
      <c r="D48" s="159" t="s">
        <v>313</v>
      </c>
      <c r="E48" s="159" t="s">
        <v>43</v>
      </c>
      <c r="F48" s="159" t="s">
        <v>314</v>
      </c>
      <c r="G48" s="159" t="s">
        <v>1019</v>
      </c>
      <c r="H48" s="159" t="s">
        <v>294</v>
      </c>
      <c r="I48" s="159" t="s">
        <v>315</v>
      </c>
      <c r="J48" s="159" t="s">
        <v>289</v>
      </c>
      <c r="K48" s="159" t="s">
        <v>683</v>
      </c>
      <c r="L48" s="159"/>
      <c r="M48" s="159"/>
    </row>
    <row r="49" spans="1:13" x14ac:dyDescent="0.25">
      <c r="A49" s="162">
        <v>48</v>
      </c>
      <c r="B49" s="159" t="s">
        <v>317</v>
      </c>
      <c r="C49" s="159" t="s">
        <v>279</v>
      </c>
      <c r="D49" s="159" t="s">
        <v>318</v>
      </c>
      <c r="E49" s="159" t="s">
        <v>28</v>
      </c>
      <c r="F49" s="159" t="s">
        <v>319</v>
      </c>
      <c r="G49" s="159" t="s">
        <v>1019</v>
      </c>
      <c r="H49" s="159" t="s">
        <v>287</v>
      </c>
      <c r="I49" s="159" t="s">
        <v>320</v>
      </c>
      <c r="J49" s="159" t="s">
        <v>289</v>
      </c>
      <c r="K49" s="159" t="s">
        <v>758</v>
      </c>
      <c r="L49" s="159"/>
      <c r="M49" s="159"/>
    </row>
    <row r="50" spans="1:13" x14ac:dyDescent="0.25">
      <c r="A50" s="162">
        <v>49</v>
      </c>
      <c r="B50" s="159" t="s">
        <v>333</v>
      </c>
      <c r="C50" s="159" t="s">
        <v>334</v>
      </c>
      <c r="D50" s="159" t="s">
        <v>335</v>
      </c>
      <c r="E50" s="159" t="s">
        <v>48</v>
      </c>
      <c r="F50" s="159" t="s">
        <v>336</v>
      </c>
      <c r="G50" s="159" t="s">
        <v>666</v>
      </c>
      <c r="H50" s="159" t="s">
        <v>287</v>
      </c>
      <c r="I50" s="159" t="s">
        <v>337</v>
      </c>
      <c r="J50" s="159" t="s">
        <v>289</v>
      </c>
      <c r="K50" s="159" t="s">
        <v>686</v>
      </c>
      <c r="L50" s="159"/>
      <c r="M50" s="159"/>
    </row>
    <row r="51" spans="1:13" x14ac:dyDescent="0.25">
      <c r="A51" s="162">
        <v>50</v>
      </c>
      <c r="B51" s="159" t="s">
        <v>355</v>
      </c>
      <c r="C51" s="159" t="s">
        <v>356</v>
      </c>
      <c r="D51" s="159" t="s">
        <v>0</v>
      </c>
      <c r="E51" s="159" t="s">
        <v>1</v>
      </c>
      <c r="F51" s="159" t="s">
        <v>357</v>
      </c>
      <c r="G51" s="159" t="s">
        <v>1019</v>
      </c>
      <c r="H51" s="159" t="s">
        <v>294</v>
      </c>
      <c r="I51" s="159" t="s">
        <v>358</v>
      </c>
      <c r="J51" s="159" t="s">
        <v>289</v>
      </c>
      <c r="K51" s="159" t="s">
        <v>690</v>
      </c>
      <c r="L51" s="159"/>
      <c r="M51" s="159"/>
    </row>
    <row r="52" spans="1:13" x14ac:dyDescent="0.25">
      <c r="A52" s="162">
        <v>51</v>
      </c>
      <c r="B52" s="159" t="s">
        <v>238</v>
      </c>
      <c r="C52" s="159" t="s">
        <v>239</v>
      </c>
      <c r="D52" s="159" t="s">
        <v>0</v>
      </c>
      <c r="E52" s="159" t="s">
        <v>1</v>
      </c>
      <c r="F52" s="159" t="s">
        <v>240</v>
      </c>
      <c r="G52" s="159" t="s">
        <v>1019</v>
      </c>
      <c r="H52" s="159" t="s">
        <v>3</v>
      </c>
      <c r="I52" s="159" t="s">
        <v>241</v>
      </c>
      <c r="J52" s="159" t="s">
        <v>53</v>
      </c>
      <c r="K52" s="159" t="s">
        <v>691</v>
      </c>
      <c r="L52" s="159"/>
      <c r="M52" s="159"/>
    </row>
    <row r="53" spans="1:13" x14ac:dyDescent="0.25">
      <c r="A53" s="162">
        <v>52</v>
      </c>
      <c r="B53" s="159" t="s">
        <v>137</v>
      </c>
      <c r="C53" s="159" t="s">
        <v>138</v>
      </c>
      <c r="D53" s="159" t="s">
        <v>0</v>
      </c>
      <c r="E53" s="159" t="s">
        <v>1</v>
      </c>
      <c r="F53" s="159" t="s">
        <v>139</v>
      </c>
      <c r="G53" s="159" t="s">
        <v>1019</v>
      </c>
      <c r="H53" s="159" t="s">
        <v>3</v>
      </c>
      <c r="I53" s="159" t="s">
        <v>140</v>
      </c>
      <c r="J53" s="159" t="s">
        <v>53</v>
      </c>
      <c r="K53" s="159" t="s">
        <v>699</v>
      </c>
      <c r="L53" s="159"/>
      <c r="M53" s="159"/>
    </row>
    <row r="54" spans="1:13" x14ac:dyDescent="0.25">
      <c r="A54" s="162">
        <v>53</v>
      </c>
      <c r="B54" s="159" t="s">
        <v>262</v>
      </c>
      <c r="C54" s="159" t="s">
        <v>399</v>
      </c>
      <c r="D54" s="159" t="s">
        <v>0</v>
      </c>
      <c r="E54" s="159" t="s">
        <v>1</v>
      </c>
      <c r="F54" s="159" t="s">
        <v>400</v>
      </c>
      <c r="G54" s="159" t="s">
        <v>1019</v>
      </c>
      <c r="H54" s="159" t="s">
        <v>294</v>
      </c>
      <c r="I54" s="159" t="s">
        <v>401</v>
      </c>
      <c r="J54" s="159" t="s">
        <v>289</v>
      </c>
      <c r="K54" s="159" t="s">
        <v>700</v>
      </c>
      <c r="L54" s="159"/>
      <c r="M54" s="159"/>
    </row>
    <row r="55" spans="1:13" x14ac:dyDescent="0.25">
      <c r="A55" s="162">
        <v>54</v>
      </c>
      <c r="B55" s="159" t="s">
        <v>403</v>
      </c>
      <c r="C55" s="159" t="s">
        <v>60</v>
      </c>
      <c r="D55" s="159" t="s">
        <v>27</v>
      </c>
      <c r="E55" s="159" t="s">
        <v>28</v>
      </c>
      <c r="F55" s="159" t="s">
        <v>404</v>
      </c>
      <c r="G55" s="159" t="s">
        <v>1019</v>
      </c>
      <c r="H55" s="159" t="s">
        <v>287</v>
      </c>
      <c r="I55" s="159" t="s">
        <v>405</v>
      </c>
      <c r="J55" s="159" t="s">
        <v>289</v>
      </c>
      <c r="K55" s="159" t="s">
        <v>701</v>
      </c>
      <c r="L55" s="159"/>
      <c r="M55" s="159"/>
    </row>
    <row r="56" spans="1:13" x14ac:dyDescent="0.25">
      <c r="A56" s="162">
        <v>55</v>
      </c>
      <c r="B56" s="159" t="s">
        <v>431</v>
      </c>
      <c r="C56" s="159" t="s">
        <v>172</v>
      </c>
      <c r="D56" s="159" t="s">
        <v>432</v>
      </c>
      <c r="E56" s="159" t="s">
        <v>28</v>
      </c>
      <c r="F56" s="159" t="s">
        <v>433</v>
      </c>
      <c r="G56" s="159" t="s">
        <v>1019</v>
      </c>
      <c r="H56" s="159" t="s">
        <v>294</v>
      </c>
      <c r="I56" s="159" t="s">
        <v>434</v>
      </c>
      <c r="J56" s="159" t="s">
        <v>289</v>
      </c>
      <c r="K56" s="159" t="s">
        <v>704</v>
      </c>
      <c r="L56" s="159"/>
      <c r="M56" s="159"/>
    </row>
    <row r="57" spans="1:13" x14ac:dyDescent="0.25">
      <c r="A57" s="162">
        <v>56</v>
      </c>
      <c r="B57" s="159" t="s">
        <v>443</v>
      </c>
      <c r="C57" s="159" t="s">
        <v>444</v>
      </c>
      <c r="D57" s="159" t="s">
        <v>0</v>
      </c>
      <c r="E57" s="159" t="s">
        <v>1</v>
      </c>
      <c r="F57" s="159" t="s">
        <v>445</v>
      </c>
      <c r="G57" s="159" t="s">
        <v>1257</v>
      </c>
      <c r="H57" s="159" t="s">
        <v>5</v>
      </c>
      <c r="I57" s="159" t="s">
        <v>446</v>
      </c>
      <c r="J57" s="159" t="s">
        <v>6</v>
      </c>
      <c r="K57" s="159" t="s">
        <v>708</v>
      </c>
      <c r="L57" s="159"/>
      <c r="M57" s="159"/>
    </row>
    <row r="58" spans="1:13" x14ac:dyDescent="0.25">
      <c r="A58" s="162">
        <v>57</v>
      </c>
      <c r="B58" s="159" t="s">
        <v>460</v>
      </c>
      <c r="C58" s="159" t="s">
        <v>461</v>
      </c>
      <c r="D58" s="159" t="s">
        <v>462</v>
      </c>
      <c r="E58" s="159" t="s">
        <v>1</v>
      </c>
      <c r="F58" s="159" t="s">
        <v>463</v>
      </c>
      <c r="G58" s="159" t="s">
        <v>1019</v>
      </c>
      <c r="H58" s="159" t="s">
        <v>30</v>
      </c>
      <c r="I58" s="159" t="s">
        <v>464</v>
      </c>
      <c r="J58" s="159" t="s">
        <v>32</v>
      </c>
      <c r="K58" s="159" t="s">
        <v>711</v>
      </c>
      <c r="L58" s="159"/>
      <c r="M58" s="159"/>
    </row>
    <row r="59" spans="1:13" x14ac:dyDescent="0.25">
      <c r="A59" s="162">
        <v>58</v>
      </c>
      <c r="B59" s="159" t="s">
        <v>165</v>
      </c>
      <c r="C59" s="159" t="s">
        <v>166</v>
      </c>
      <c r="D59" s="159" t="s">
        <v>27</v>
      </c>
      <c r="E59" s="159" t="s">
        <v>28</v>
      </c>
      <c r="F59" s="159" t="s">
        <v>167</v>
      </c>
      <c r="G59" s="159" t="s">
        <v>1019</v>
      </c>
      <c r="H59" s="159" t="s">
        <v>30</v>
      </c>
      <c r="I59" s="159" t="s">
        <v>168</v>
      </c>
      <c r="J59" s="159" t="s">
        <v>32</v>
      </c>
      <c r="K59" s="159" t="s">
        <v>712</v>
      </c>
      <c r="L59" s="159"/>
      <c r="M59" s="159"/>
    </row>
    <row r="60" spans="1:13" x14ac:dyDescent="0.25">
      <c r="A60" s="162">
        <v>59</v>
      </c>
      <c r="B60" s="159" t="s">
        <v>25</v>
      </c>
      <c r="C60" s="159" t="s">
        <v>26</v>
      </c>
      <c r="D60" s="159" t="s">
        <v>27</v>
      </c>
      <c r="E60" s="159" t="s">
        <v>28</v>
      </c>
      <c r="F60" s="159" t="s">
        <v>29</v>
      </c>
      <c r="G60" s="159" t="s">
        <v>1019</v>
      </c>
      <c r="H60" s="159" t="s">
        <v>30</v>
      </c>
      <c r="I60" s="159" t="s">
        <v>31</v>
      </c>
      <c r="J60" s="159" t="s">
        <v>32</v>
      </c>
      <c r="K60" s="159" t="s">
        <v>714</v>
      </c>
      <c r="L60" s="159"/>
      <c r="M60" s="159"/>
    </row>
    <row r="61" spans="1:13" x14ac:dyDescent="0.25">
      <c r="A61" s="162">
        <v>60</v>
      </c>
      <c r="B61" s="159" t="s">
        <v>54</v>
      </c>
      <c r="C61" s="159" t="s">
        <v>55</v>
      </c>
      <c r="D61" s="159" t="s">
        <v>0</v>
      </c>
      <c r="E61" s="159" t="s">
        <v>1</v>
      </c>
      <c r="F61" s="159" t="s">
        <v>56</v>
      </c>
      <c r="G61" s="159" t="s">
        <v>1257</v>
      </c>
      <c r="H61" s="159" t="s">
        <v>5</v>
      </c>
      <c r="I61" s="159" t="s">
        <v>57</v>
      </c>
      <c r="J61" s="159" t="s">
        <v>6</v>
      </c>
      <c r="K61" s="159" t="s">
        <v>717</v>
      </c>
      <c r="L61" s="159"/>
      <c r="M61" s="159"/>
    </row>
    <row r="62" spans="1:13" x14ac:dyDescent="0.25">
      <c r="A62" s="162">
        <v>61</v>
      </c>
      <c r="B62" s="159" t="s">
        <v>50</v>
      </c>
      <c r="C62" s="159" t="s">
        <v>51</v>
      </c>
      <c r="D62" s="159" t="s">
        <v>52</v>
      </c>
      <c r="E62" s="159" t="s">
        <v>43</v>
      </c>
      <c r="F62" s="159" t="s">
        <v>94</v>
      </c>
      <c r="G62" s="159" t="s">
        <v>1136</v>
      </c>
      <c r="H62" s="159" t="s">
        <v>5</v>
      </c>
      <c r="I62" s="159" t="s">
        <v>95</v>
      </c>
      <c r="J62" s="159" t="s">
        <v>6</v>
      </c>
      <c r="K62" s="159" t="s">
        <v>724</v>
      </c>
      <c r="L62" s="159"/>
      <c r="M62" s="159"/>
    </row>
    <row r="63" spans="1:13" x14ac:dyDescent="0.25">
      <c r="A63" s="162">
        <v>62</v>
      </c>
      <c r="B63" s="159" t="s">
        <v>110</v>
      </c>
      <c r="C63" s="159" t="s">
        <v>111</v>
      </c>
      <c r="D63" s="159" t="s">
        <v>112</v>
      </c>
      <c r="E63" s="159" t="s">
        <v>43</v>
      </c>
      <c r="F63" s="159" t="s">
        <v>113</v>
      </c>
      <c r="G63" s="159" t="s">
        <v>1019</v>
      </c>
      <c r="H63" s="159" t="s">
        <v>3</v>
      </c>
      <c r="I63" s="159" t="s">
        <v>114</v>
      </c>
      <c r="J63" s="159" t="s">
        <v>53</v>
      </c>
      <c r="K63" s="159" t="s">
        <v>727</v>
      </c>
      <c r="L63" s="159"/>
      <c r="M63" s="159"/>
    </row>
    <row r="64" spans="1:13" x14ac:dyDescent="0.25">
      <c r="A64" s="162">
        <v>63</v>
      </c>
      <c r="B64" s="159" t="s">
        <v>120</v>
      </c>
      <c r="C64" s="159" t="s">
        <v>121</v>
      </c>
      <c r="D64" s="159" t="s">
        <v>122</v>
      </c>
      <c r="E64" s="159" t="s">
        <v>43</v>
      </c>
      <c r="F64" s="159" t="s">
        <v>123</v>
      </c>
      <c r="G64" s="159" t="s">
        <v>1019</v>
      </c>
      <c r="H64" s="159" t="s">
        <v>3</v>
      </c>
      <c r="I64" s="159" t="s">
        <v>124</v>
      </c>
      <c r="J64" s="159" t="s">
        <v>125</v>
      </c>
      <c r="K64" s="159" t="s">
        <v>728</v>
      </c>
      <c r="L64" s="159"/>
      <c r="M64" s="159"/>
    </row>
    <row r="65" spans="1:13" x14ac:dyDescent="0.25">
      <c r="A65" s="162">
        <v>64</v>
      </c>
      <c r="B65" s="159" t="s">
        <v>797</v>
      </c>
      <c r="C65" s="159" t="s">
        <v>798</v>
      </c>
      <c r="D65" s="159" t="s">
        <v>799</v>
      </c>
      <c r="E65" s="159" t="s">
        <v>1</v>
      </c>
      <c r="F65" s="159" t="s">
        <v>800</v>
      </c>
      <c r="G65" s="159" t="s">
        <v>1257</v>
      </c>
      <c r="H65" s="159" t="s">
        <v>8</v>
      </c>
      <c r="I65" s="159" t="s">
        <v>801</v>
      </c>
      <c r="J65" s="159" t="s">
        <v>9</v>
      </c>
      <c r="K65" s="159" t="s">
        <v>802</v>
      </c>
      <c r="L65" s="159"/>
      <c r="M65" s="159"/>
    </row>
    <row r="66" spans="1:13" x14ac:dyDescent="0.25">
      <c r="A66" s="162">
        <v>65</v>
      </c>
      <c r="B66" s="159" t="s">
        <v>101</v>
      </c>
      <c r="C66" s="159" t="s">
        <v>102</v>
      </c>
      <c r="D66" s="159" t="s">
        <v>103</v>
      </c>
      <c r="E66" s="159" t="s">
        <v>43</v>
      </c>
      <c r="F66" s="159" t="s">
        <v>169</v>
      </c>
      <c r="G66" s="159" t="s">
        <v>1136</v>
      </c>
      <c r="H66" s="159" t="s">
        <v>8</v>
      </c>
      <c r="I66" s="159" t="s">
        <v>170</v>
      </c>
      <c r="J66" s="159" t="s">
        <v>9</v>
      </c>
      <c r="K66" s="159" t="s">
        <v>735</v>
      </c>
      <c r="L66" s="159"/>
      <c r="M66" s="159"/>
    </row>
    <row r="67" spans="1:13" x14ac:dyDescent="0.25">
      <c r="A67" s="162">
        <v>66</v>
      </c>
      <c r="B67" s="159" t="s">
        <v>174</v>
      </c>
      <c r="C67" s="159" t="s">
        <v>175</v>
      </c>
      <c r="D67" s="159" t="s">
        <v>0</v>
      </c>
      <c r="E67" s="159" t="s">
        <v>1</v>
      </c>
      <c r="F67" s="159" t="s">
        <v>176</v>
      </c>
      <c r="G67" s="159" t="s">
        <v>1257</v>
      </c>
      <c r="H67" s="159" t="s">
        <v>8</v>
      </c>
      <c r="I67" s="159" t="s">
        <v>177</v>
      </c>
      <c r="J67" s="159" t="s">
        <v>9</v>
      </c>
      <c r="K67" s="159" t="s">
        <v>736</v>
      </c>
      <c r="L67" s="159"/>
      <c r="M67" s="159"/>
    </row>
    <row r="68" spans="1:13" x14ac:dyDescent="0.25">
      <c r="A68" s="162">
        <v>67</v>
      </c>
      <c r="B68" s="159" t="s">
        <v>174</v>
      </c>
      <c r="C68" s="159" t="s">
        <v>175</v>
      </c>
      <c r="D68" s="159" t="s">
        <v>0</v>
      </c>
      <c r="E68" s="159" t="s">
        <v>1</v>
      </c>
      <c r="F68" s="159" t="s">
        <v>472</v>
      </c>
      <c r="G68" s="159" t="s">
        <v>1050</v>
      </c>
      <c r="H68" s="159" t="s">
        <v>473</v>
      </c>
      <c r="I68" s="159" t="s">
        <v>474</v>
      </c>
      <c r="J68" s="159" t="s">
        <v>475</v>
      </c>
      <c r="K68" s="159" t="s">
        <v>737</v>
      </c>
      <c r="L68" s="159"/>
      <c r="M68" s="159"/>
    </row>
    <row r="69" spans="1:13" x14ac:dyDescent="0.25">
      <c r="A69" s="162">
        <v>68</v>
      </c>
      <c r="B69" s="159" t="s">
        <v>179</v>
      </c>
      <c r="C69" s="159" t="s">
        <v>180</v>
      </c>
      <c r="D69" s="159" t="s">
        <v>181</v>
      </c>
      <c r="E69" s="159" t="s">
        <v>43</v>
      </c>
      <c r="F69" s="159" t="s">
        <v>182</v>
      </c>
      <c r="G69" s="159" t="s">
        <v>1136</v>
      </c>
      <c r="H69" s="159" t="s">
        <v>8</v>
      </c>
      <c r="I69" s="159" t="s">
        <v>183</v>
      </c>
      <c r="J69" s="159" t="s">
        <v>9</v>
      </c>
      <c r="K69" s="159" t="s">
        <v>738</v>
      </c>
      <c r="L69" s="159"/>
      <c r="M69" s="159"/>
    </row>
    <row r="70" spans="1:13" x14ac:dyDescent="0.25">
      <c r="A70" s="162">
        <v>69</v>
      </c>
      <c r="B70" s="159" t="s">
        <v>467</v>
      </c>
      <c r="C70" s="159" t="s">
        <v>468</v>
      </c>
      <c r="D70" s="159" t="s">
        <v>0</v>
      </c>
      <c r="E70" s="159" t="s">
        <v>1</v>
      </c>
      <c r="F70" s="159" t="s">
        <v>477</v>
      </c>
      <c r="G70" s="159" t="s">
        <v>1019</v>
      </c>
      <c r="H70" s="159" t="s">
        <v>30</v>
      </c>
      <c r="I70" s="159" t="s">
        <v>478</v>
      </c>
      <c r="J70" s="159" t="s">
        <v>32</v>
      </c>
      <c r="K70" s="159" t="s">
        <v>740</v>
      </c>
      <c r="L70" s="159"/>
      <c r="M70" s="159"/>
    </row>
    <row r="71" spans="1:13" x14ac:dyDescent="0.25">
      <c r="A71" s="162">
        <v>70</v>
      </c>
      <c r="B71" s="159" t="s">
        <v>54</v>
      </c>
      <c r="C71" s="159" t="s">
        <v>55</v>
      </c>
      <c r="D71" s="159" t="s">
        <v>0</v>
      </c>
      <c r="E71" s="159" t="s">
        <v>1</v>
      </c>
      <c r="F71" s="159" t="s">
        <v>480</v>
      </c>
      <c r="G71" s="159" t="s">
        <v>1050</v>
      </c>
      <c r="H71" s="159" t="s">
        <v>473</v>
      </c>
      <c r="I71" s="159" t="s">
        <v>481</v>
      </c>
      <c r="J71" s="159" t="s">
        <v>475</v>
      </c>
      <c r="K71" s="159" t="s">
        <v>744</v>
      </c>
      <c r="L71" s="159"/>
      <c r="M71" s="159"/>
    </row>
    <row r="72" spans="1:13" x14ac:dyDescent="0.25">
      <c r="A72" s="162">
        <v>71</v>
      </c>
      <c r="B72" s="159" t="s">
        <v>206</v>
      </c>
      <c r="C72" s="159" t="s">
        <v>207</v>
      </c>
      <c r="D72" s="159" t="s">
        <v>173</v>
      </c>
      <c r="E72" s="159" t="s">
        <v>43</v>
      </c>
      <c r="F72" s="159" t="s">
        <v>208</v>
      </c>
      <c r="G72" s="159" t="s">
        <v>1019</v>
      </c>
      <c r="H72" s="159" t="s">
        <v>3</v>
      </c>
      <c r="I72" s="159" t="s">
        <v>209</v>
      </c>
      <c r="J72" s="159" t="s">
        <v>53</v>
      </c>
      <c r="K72" s="159" t="s">
        <v>745</v>
      </c>
      <c r="L72" s="159"/>
      <c r="M72" s="159"/>
    </row>
    <row r="73" spans="1:13" x14ac:dyDescent="0.25">
      <c r="A73" s="162">
        <v>72</v>
      </c>
      <c r="B73" s="159" t="s">
        <v>224</v>
      </c>
      <c r="C73" s="159" t="s">
        <v>225</v>
      </c>
      <c r="D73" s="159" t="s">
        <v>0</v>
      </c>
      <c r="E73" s="159" t="s">
        <v>1</v>
      </c>
      <c r="F73" s="159" t="s">
        <v>226</v>
      </c>
      <c r="G73" s="159" t="s">
        <v>1019</v>
      </c>
      <c r="H73" s="159" t="s">
        <v>3</v>
      </c>
      <c r="I73" s="159" t="s">
        <v>227</v>
      </c>
      <c r="J73" s="159" t="s">
        <v>53</v>
      </c>
      <c r="K73" s="159" t="s">
        <v>748</v>
      </c>
      <c r="L73" s="159"/>
      <c r="M73" s="159"/>
    </row>
    <row r="74" spans="1:13" x14ac:dyDescent="0.25">
      <c r="A74" s="162">
        <v>73</v>
      </c>
      <c r="B74" s="159" t="s">
        <v>54</v>
      </c>
      <c r="C74" s="159" t="s">
        <v>55</v>
      </c>
      <c r="D74" s="159" t="s">
        <v>0</v>
      </c>
      <c r="E74" s="159" t="s">
        <v>1</v>
      </c>
      <c r="F74" s="159" t="s">
        <v>229</v>
      </c>
      <c r="G74" s="159" t="s">
        <v>1019</v>
      </c>
      <c r="H74" s="159" t="s">
        <v>3</v>
      </c>
      <c r="I74" s="159" t="s">
        <v>230</v>
      </c>
      <c r="J74" s="159" t="s">
        <v>53</v>
      </c>
      <c r="K74" s="159" t="s">
        <v>749</v>
      </c>
      <c r="L74" s="159"/>
      <c r="M74" s="159"/>
    </row>
    <row r="75" spans="1:13" x14ac:dyDescent="0.25">
      <c r="A75" s="162">
        <v>74</v>
      </c>
      <c r="B75" s="159" t="s">
        <v>232</v>
      </c>
      <c r="C75" s="159" t="s">
        <v>233</v>
      </c>
      <c r="D75" s="159" t="s">
        <v>234</v>
      </c>
      <c r="E75" s="159" t="s">
        <v>1</v>
      </c>
      <c r="F75" s="159" t="s">
        <v>235</v>
      </c>
      <c r="G75" s="159" t="s">
        <v>666</v>
      </c>
      <c r="H75" s="159" t="s">
        <v>3</v>
      </c>
      <c r="I75" s="159" t="s">
        <v>236</v>
      </c>
      <c r="J75" s="159" t="s">
        <v>53</v>
      </c>
      <c r="K75" s="159" t="s">
        <v>750</v>
      </c>
      <c r="L75" s="159"/>
      <c r="M75" s="159"/>
    </row>
    <row r="76" spans="1:13" x14ac:dyDescent="0.25">
      <c r="A76" s="162">
        <v>75</v>
      </c>
      <c r="B76" s="159" t="s">
        <v>278</v>
      </c>
      <c r="C76" s="159" t="s">
        <v>279</v>
      </c>
      <c r="D76" s="159" t="s">
        <v>66</v>
      </c>
      <c r="E76" s="159" t="s">
        <v>1</v>
      </c>
      <c r="F76" s="159" t="s">
        <v>280</v>
      </c>
      <c r="G76" s="159" t="s">
        <v>1019</v>
      </c>
      <c r="H76" s="159" t="s">
        <v>3</v>
      </c>
      <c r="I76" s="159" t="s">
        <v>281</v>
      </c>
      <c r="J76" s="159" t="s">
        <v>53</v>
      </c>
      <c r="K76" s="159" t="s">
        <v>756</v>
      </c>
      <c r="L76" s="159"/>
      <c r="M76" s="15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3" workbookViewId="0">
      <selection activeCell="N23" sqref="N23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162">
        <v>1</v>
      </c>
      <c r="B2" s="162" t="s">
        <v>803</v>
      </c>
      <c r="C2" s="162" t="s">
        <v>804</v>
      </c>
      <c r="D2" s="162" t="s">
        <v>17</v>
      </c>
      <c r="E2" s="162" t="s">
        <v>7</v>
      </c>
      <c r="F2" s="162" t="s">
        <v>1121</v>
      </c>
      <c r="G2" s="162" t="s">
        <v>1136</v>
      </c>
      <c r="H2" s="162" t="s">
        <v>1013</v>
      </c>
      <c r="I2" s="162" t="s">
        <v>1122</v>
      </c>
      <c r="J2" s="162" t="s">
        <v>960</v>
      </c>
      <c r="K2" s="162" t="s">
        <v>1465</v>
      </c>
    </row>
    <row r="3" spans="1:11" x14ac:dyDescent="0.25">
      <c r="A3" s="162">
        <v>2</v>
      </c>
      <c r="B3" s="162" t="s">
        <v>174</v>
      </c>
      <c r="C3" s="162" t="s">
        <v>175</v>
      </c>
      <c r="D3" s="162" t="s">
        <v>0</v>
      </c>
      <c r="E3" s="162" t="s">
        <v>1</v>
      </c>
      <c r="F3" s="162" t="s">
        <v>1232</v>
      </c>
      <c r="G3" s="162" t="s">
        <v>1257</v>
      </c>
      <c r="H3" s="162" t="s">
        <v>1013</v>
      </c>
      <c r="I3" s="162" t="s">
        <v>1234</v>
      </c>
      <c r="J3" s="162" t="s">
        <v>960</v>
      </c>
      <c r="K3" s="162" t="s">
        <v>1457</v>
      </c>
    </row>
    <row r="4" spans="1:11" x14ac:dyDescent="0.25">
      <c r="A4" s="162">
        <v>3</v>
      </c>
      <c r="B4" s="162" t="s">
        <v>1458</v>
      </c>
      <c r="C4" s="162" t="s">
        <v>1459</v>
      </c>
      <c r="D4" s="162" t="s">
        <v>42</v>
      </c>
      <c r="E4" s="162" t="s">
        <v>43</v>
      </c>
      <c r="F4" s="162" t="s">
        <v>1460</v>
      </c>
      <c r="G4" s="162" t="s">
        <v>1136</v>
      </c>
      <c r="H4" s="162" t="s">
        <v>1013</v>
      </c>
      <c r="I4" s="162" t="s">
        <v>1461</v>
      </c>
      <c r="J4" s="162" t="s">
        <v>960</v>
      </c>
      <c r="K4" s="162" t="s">
        <v>1462</v>
      </c>
    </row>
    <row r="5" spans="1:11" x14ac:dyDescent="0.25">
      <c r="A5" s="155">
        <v>4</v>
      </c>
      <c r="B5" s="155" t="s">
        <v>366</v>
      </c>
      <c r="C5" s="155" t="s">
        <v>367</v>
      </c>
      <c r="D5" s="155" t="s">
        <v>368</v>
      </c>
      <c r="E5" s="155" t="s">
        <v>43</v>
      </c>
      <c r="F5" s="155" t="s">
        <v>369</v>
      </c>
      <c r="G5" s="155" t="s">
        <v>1019</v>
      </c>
      <c r="H5" s="155" t="s">
        <v>294</v>
      </c>
      <c r="I5" s="155" t="s">
        <v>370</v>
      </c>
      <c r="J5" s="155" t="s">
        <v>289</v>
      </c>
      <c r="K5" s="155" t="s">
        <v>1240</v>
      </c>
    </row>
    <row r="6" spans="1:11" x14ac:dyDescent="0.25">
      <c r="A6" s="155">
        <v>5</v>
      </c>
      <c r="B6" s="155" t="s">
        <v>366</v>
      </c>
      <c r="C6" s="155" t="s">
        <v>367</v>
      </c>
      <c r="D6" s="155" t="s">
        <v>368</v>
      </c>
      <c r="E6" s="155" t="s">
        <v>43</v>
      </c>
      <c r="F6" s="155" t="s">
        <v>1100</v>
      </c>
      <c r="G6" s="155" t="s">
        <v>1257</v>
      </c>
      <c r="H6" s="155" t="s">
        <v>1013</v>
      </c>
      <c r="I6" s="155" t="s">
        <v>1101</v>
      </c>
      <c r="J6" s="155" t="s">
        <v>960</v>
      </c>
      <c r="K6" s="155" t="s">
        <v>1258</v>
      </c>
    </row>
    <row r="7" spans="1:11" x14ac:dyDescent="0.25">
      <c r="A7" s="155">
        <v>6</v>
      </c>
      <c r="B7" s="155" t="s">
        <v>1215</v>
      </c>
      <c r="C7" s="155" t="s">
        <v>1216</v>
      </c>
      <c r="D7" s="155" t="s">
        <v>0</v>
      </c>
      <c r="E7" s="155" t="s">
        <v>1</v>
      </c>
      <c r="F7" s="155" t="s">
        <v>1218</v>
      </c>
      <c r="G7" s="155" t="s">
        <v>1257</v>
      </c>
      <c r="H7" s="155" t="s">
        <v>1013</v>
      </c>
      <c r="I7" s="155" t="s">
        <v>1219</v>
      </c>
      <c r="J7" s="155" t="s">
        <v>960</v>
      </c>
      <c r="K7" s="155" t="s">
        <v>1242</v>
      </c>
    </row>
    <row r="8" spans="1:11" x14ac:dyDescent="0.25">
      <c r="A8" s="155">
        <v>7</v>
      </c>
      <c r="B8" s="155" t="s">
        <v>1194</v>
      </c>
      <c r="C8" s="155" t="s">
        <v>1195</v>
      </c>
      <c r="D8" s="155" t="s">
        <v>1196</v>
      </c>
      <c r="E8" s="155" t="s">
        <v>28</v>
      </c>
      <c r="F8" s="155" t="s">
        <v>1197</v>
      </c>
      <c r="G8" s="155" t="s">
        <v>1257</v>
      </c>
      <c r="H8" s="155" t="s">
        <v>1013</v>
      </c>
      <c r="I8" s="155" t="s">
        <v>1198</v>
      </c>
      <c r="J8" s="155" t="s">
        <v>960</v>
      </c>
      <c r="K8" s="155" t="s">
        <v>1214</v>
      </c>
    </row>
    <row r="9" spans="1:11" x14ac:dyDescent="0.25">
      <c r="A9" s="155">
        <v>8</v>
      </c>
      <c r="B9" s="155" t="s">
        <v>117</v>
      </c>
      <c r="C9" s="155" t="s">
        <v>1210</v>
      </c>
      <c r="D9" s="155" t="s">
        <v>648</v>
      </c>
      <c r="E9" s="155" t="s">
        <v>1</v>
      </c>
      <c r="F9" s="155" t="s">
        <v>1211</v>
      </c>
      <c r="G9" s="155" t="s">
        <v>1019</v>
      </c>
      <c r="H9" s="155" t="s">
        <v>3</v>
      </c>
      <c r="I9" s="155" t="s">
        <v>1212</v>
      </c>
      <c r="J9" s="155" t="s">
        <v>53</v>
      </c>
      <c r="K9" s="155" t="s">
        <v>1213</v>
      </c>
    </row>
    <row r="10" spans="1:11" x14ac:dyDescent="0.25">
      <c r="A10" s="155">
        <v>9</v>
      </c>
      <c r="B10" s="155" t="s">
        <v>262</v>
      </c>
      <c r="C10" s="155" t="s">
        <v>399</v>
      </c>
      <c r="D10" s="155" t="s">
        <v>0</v>
      </c>
      <c r="E10" s="155" t="s">
        <v>1</v>
      </c>
      <c r="F10" s="155" t="s">
        <v>1103</v>
      </c>
      <c r="G10" s="155" t="s">
        <v>1136</v>
      </c>
      <c r="H10" s="155" t="s">
        <v>1013</v>
      </c>
      <c r="I10" s="155" t="s">
        <v>1104</v>
      </c>
      <c r="J10" s="155" t="s">
        <v>960</v>
      </c>
      <c r="K10" s="155" t="s">
        <v>1206</v>
      </c>
    </row>
    <row r="11" spans="1:11" x14ac:dyDescent="0.25">
      <c r="A11" s="155">
        <v>10</v>
      </c>
      <c r="B11" s="155" t="s">
        <v>116</v>
      </c>
      <c r="C11" s="155" t="s">
        <v>117</v>
      </c>
      <c r="D11" s="155" t="s">
        <v>648</v>
      </c>
      <c r="E11" s="155" t="s">
        <v>1</v>
      </c>
      <c r="F11" s="155" t="s">
        <v>118</v>
      </c>
      <c r="G11" s="155" t="s">
        <v>1019</v>
      </c>
      <c r="H11" s="155" t="s">
        <v>3</v>
      </c>
      <c r="I11" s="155" t="s">
        <v>119</v>
      </c>
      <c r="J11" s="155" t="s">
        <v>53</v>
      </c>
      <c r="K11" s="155" t="s">
        <v>1167</v>
      </c>
    </row>
    <row r="12" spans="1:11" x14ac:dyDescent="0.25">
      <c r="A12" s="155">
        <v>11</v>
      </c>
      <c r="B12" s="155" t="s">
        <v>196</v>
      </c>
      <c r="C12" s="155" t="s">
        <v>104</v>
      </c>
      <c r="D12" s="155" t="s">
        <v>197</v>
      </c>
      <c r="E12" s="155" t="s">
        <v>198</v>
      </c>
      <c r="F12" s="155" t="s">
        <v>1168</v>
      </c>
      <c r="G12" s="155" t="s">
        <v>1136</v>
      </c>
      <c r="H12" s="155" t="s">
        <v>1013</v>
      </c>
      <c r="I12" s="155" t="s">
        <v>1169</v>
      </c>
      <c r="J12" s="155" t="s">
        <v>960</v>
      </c>
      <c r="K12" s="155" t="s">
        <v>1170</v>
      </c>
    </row>
    <row r="13" spans="1:11" x14ac:dyDescent="0.25">
      <c r="A13" s="155">
        <v>12</v>
      </c>
      <c r="B13" s="155" t="s">
        <v>1176</v>
      </c>
      <c r="C13" s="155" t="s">
        <v>1177</v>
      </c>
      <c r="D13" s="155" t="s">
        <v>173</v>
      </c>
      <c r="E13" s="155" t="s">
        <v>43</v>
      </c>
      <c r="F13" s="155" t="s">
        <v>1178</v>
      </c>
      <c r="G13" s="155" t="s">
        <v>1136</v>
      </c>
      <c r="H13" s="155" t="s">
        <v>1013</v>
      </c>
      <c r="I13" s="155" t="s">
        <v>1179</v>
      </c>
      <c r="J13" s="155" t="s">
        <v>960</v>
      </c>
      <c r="K13" s="155" t="s">
        <v>1180</v>
      </c>
    </row>
    <row r="14" spans="1:11" x14ac:dyDescent="0.25">
      <c r="A14" s="155">
        <v>13</v>
      </c>
      <c r="B14" s="155" t="s">
        <v>1181</v>
      </c>
      <c r="C14" s="155" t="s">
        <v>1182</v>
      </c>
      <c r="D14" s="155" t="s">
        <v>1183</v>
      </c>
      <c r="E14" s="155" t="s">
        <v>48</v>
      </c>
      <c r="F14" s="155" t="s">
        <v>1184</v>
      </c>
      <c r="G14" s="155" t="s">
        <v>1136</v>
      </c>
      <c r="H14" s="155" t="s">
        <v>1013</v>
      </c>
      <c r="I14" s="155" t="s">
        <v>1185</v>
      </c>
      <c r="J14" s="155" t="s">
        <v>960</v>
      </c>
      <c r="K14" s="155" t="s">
        <v>1186</v>
      </c>
    </row>
    <row r="15" spans="1:11" x14ac:dyDescent="0.25">
      <c r="A15" s="155">
        <v>14</v>
      </c>
      <c r="B15" s="155" t="s">
        <v>1187</v>
      </c>
      <c r="C15" s="155" t="s">
        <v>1188</v>
      </c>
      <c r="D15" s="155" t="s">
        <v>1189</v>
      </c>
      <c r="E15" s="155" t="s">
        <v>43</v>
      </c>
      <c r="F15" s="155" t="s">
        <v>1190</v>
      </c>
      <c r="G15" s="155" t="s">
        <v>1136</v>
      </c>
      <c r="H15" s="155" t="s">
        <v>1013</v>
      </c>
      <c r="I15" s="155" t="s">
        <v>1191</v>
      </c>
      <c r="J15" s="155" t="s">
        <v>960</v>
      </c>
      <c r="K15" s="155" t="s">
        <v>1192</v>
      </c>
    </row>
    <row r="16" spans="1:11" x14ac:dyDescent="0.25">
      <c r="A16" s="155">
        <v>15</v>
      </c>
      <c r="B16" s="155" t="s">
        <v>262</v>
      </c>
      <c r="C16" s="155" t="s">
        <v>1141</v>
      </c>
      <c r="D16" s="155" t="s">
        <v>1142</v>
      </c>
      <c r="E16" s="155" t="s">
        <v>1</v>
      </c>
      <c r="F16" s="155" t="s">
        <v>1143</v>
      </c>
      <c r="G16" s="155" t="s">
        <v>1136</v>
      </c>
      <c r="H16" s="155" t="s">
        <v>1013</v>
      </c>
      <c r="I16" s="155" t="s">
        <v>1144</v>
      </c>
      <c r="J16" s="155" t="s">
        <v>960</v>
      </c>
      <c r="K16" s="155" t="s">
        <v>1145</v>
      </c>
    </row>
    <row r="17" spans="1:11" x14ac:dyDescent="0.25">
      <c r="A17" s="155">
        <v>16</v>
      </c>
      <c r="B17" s="155" t="s">
        <v>1146</v>
      </c>
      <c r="C17" s="155" t="s">
        <v>1147</v>
      </c>
      <c r="D17" s="155" t="s">
        <v>1142</v>
      </c>
      <c r="E17" s="155" t="s">
        <v>1</v>
      </c>
      <c r="F17" s="155" t="s">
        <v>1148</v>
      </c>
      <c r="G17" s="155" t="s">
        <v>1136</v>
      </c>
      <c r="H17" s="155" t="s">
        <v>1013</v>
      </c>
      <c r="I17" s="155" t="s">
        <v>1149</v>
      </c>
      <c r="J17" s="155" t="s">
        <v>960</v>
      </c>
      <c r="K17" s="155" t="s">
        <v>1150</v>
      </c>
    </row>
    <row r="18" spans="1:11" x14ac:dyDescent="0.25">
      <c r="A18" s="155">
        <v>17</v>
      </c>
      <c r="B18" s="155" t="s">
        <v>50</v>
      </c>
      <c r="C18" s="155" t="s">
        <v>51</v>
      </c>
      <c r="D18" s="155" t="s">
        <v>52</v>
      </c>
      <c r="E18" s="155" t="s">
        <v>43</v>
      </c>
      <c r="F18" s="155" t="s">
        <v>1085</v>
      </c>
      <c r="G18" s="155" t="s">
        <v>1136</v>
      </c>
      <c r="H18" s="155" t="s">
        <v>1013</v>
      </c>
      <c r="I18" s="155" t="s">
        <v>1086</v>
      </c>
      <c r="J18" s="155" t="s">
        <v>960</v>
      </c>
      <c r="K18" s="155" t="s">
        <v>1087</v>
      </c>
    </row>
    <row r="19" spans="1:11" x14ac:dyDescent="0.25">
      <c r="A19" s="155">
        <v>18</v>
      </c>
      <c r="B19" s="155" t="s">
        <v>196</v>
      </c>
      <c r="C19" s="155" t="s">
        <v>104</v>
      </c>
      <c r="D19" s="155" t="s">
        <v>197</v>
      </c>
      <c r="E19" s="155" t="s">
        <v>198</v>
      </c>
      <c r="F19" s="155" t="s">
        <v>1107</v>
      </c>
      <c r="G19" s="155" t="s">
        <v>1136</v>
      </c>
      <c r="H19" s="155" t="s">
        <v>1013</v>
      </c>
      <c r="I19" s="155" t="s">
        <v>1108</v>
      </c>
      <c r="J19" s="155" t="s">
        <v>960</v>
      </c>
      <c r="K19" s="155" t="s">
        <v>1109</v>
      </c>
    </row>
    <row r="20" spans="1:11" x14ac:dyDescent="0.25">
      <c r="A20" s="155">
        <v>19</v>
      </c>
      <c r="B20" s="155" t="s">
        <v>1110</v>
      </c>
      <c r="C20" s="155" t="s">
        <v>408</v>
      </c>
      <c r="D20" s="155" t="s">
        <v>1111</v>
      </c>
      <c r="E20" s="155" t="s">
        <v>912</v>
      </c>
      <c r="F20" s="155" t="s">
        <v>1112</v>
      </c>
      <c r="G20" s="155" t="s">
        <v>1136</v>
      </c>
      <c r="H20" s="155" t="s">
        <v>1013</v>
      </c>
      <c r="I20" s="155" t="s">
        <v>1113</v>
      </c>
      <c r="J20" s="155" t="s">
        <v>960</v>
      </c>
      <c r="K20" s="155" t="s">
        <v>1114</v>
      </c>
    </row>
    <row r="21" spans="1:11" x14ac:dyDescent="0.25">
      <c r="A21" s="155">
        <v>20</v>
      </c>
      <c r="B21" s="155" t="s">
        <v>1115</v>
      </c>
      <c r="C21" s="155" t="s">
        <v>1116</v>
      </c>
      <c r="D21" s="155" t="s">
        <v>1117</v>
      </c>
      <c r="E21" s="155" t="s">
        <v>1</v>
      </c>
      <c r="F21" s="155" t="s">
        <v>1118</v>
      </c>
      <c r="G21" s="155" t="s">
        <v>1136</v>
      </c>
      <c r="H21" s="155" t="s">
        <v>1013</v>
      </c>
      <c r="I21" s="155" t="s">
        <v>1119</v>
      </c>
      <c r="J21" s="155" t="s">
        <v>960</v>
      </c>
      <c r="K21" s="155" t="s">
        <v>1120</v>
      </c>
    </row>
    <row r="22" spans="1:11" x14ac:dyDescent="0.25">
      <c r="A22" s="155">
        <v>21</v>
      </c>
      <c r="B22" s="155" t="s">
        <v>50</v>
      </c>
      <c r="C22" s="155" t="s">
        <v>51</v>
      </c>
      <c r="D22" s="155" t="s">
        <v>52</v>
      </c>
      <c r="E22" s="155" t="s">
        <v>43</v>
      </c>
      <c r="F22" s="155" t="s">
        <v>246</v>
      </c>
      <c r="G22" s="155" t="s">
        <v>1019</v>
      </c>
      <c r="H22" s="155" t="s">
        <v>3</v>
      </c>
      <c r="I22" s="155" t="s">
        <v>247</v>
      </c>
      <c r="J22" s="155" t="s">
        <v>125</v>
      </c>
      <c r="K22" s="155" t="s">
        <v>1127</v>
      </c>
    </row>
    <row r="23" spans="1:11" x14ac:dyDescent="0.25">
      <c r="A23" s="155">
        <v>22</v>
      </c>
      <c r="B23" s="155" t="s">
        <v>1072</v>
      </c>
      <c r="C23" s="155" t="s">
        <v>1073</v>
      </c>
      <c r="D23" s="155" t="s">
        <v>122</v>
      </c>
      <c r="E23" s="155" t="s">
        <v>43</v>
      </c>
      <c r="F23" s="155" t="s">
        <v>221</v>
      </c>
      <c r="G23" s="155" t="s">
        <v>1131</v>
      </c>
      <c r="H23" s="155" t="s">
        <v>3</v>
      </c>
      <c r="I23" s="155" t="s">
        <v>222</v>
      </c>
      <c r="J23" s="155" t="s">
        <v>53</v>
      </c>
      <c r="K23" s="155" t="s">
        <v>1074</v>
      </c>
    </row>
    <row r="24" spans="1:11" x14ac:dyDescent="0.25">
      <c r="A24" s="155">
        <v>23</v>
      </c>
      <c r="B24" s="155" t="s">
        <v>262</v>
      </c>
      <c r="C24" s="155" t="s">
        <v>263</v>
      </c>
      <c r="D24" s="155" t="s">
        <v>264</v>
      </c>
      <c r="E24" s="155" t="s">
        <v>1</v>
      </c>
      <c r="F24" s="155" t="s">
        <v>265</v>
      </c>
      <c r="G24" s="155" t="s">
        <v>1019</v>
      </c>
      <c r="H24" s="155" t="s">
        <v>3</v>
      </c>
      <c r="I24" s="155" t="s">
        <v>266</v>
      </c>
      <c r="J24" s="155" t="s">
        <v>53</v>
      </c>
      <c r="K24" s="155" t="s">
        <v>1057</v>
      </c>
    </row>
    <row r="25" spans="1:11" x14ac:dyDescent="0.25">
      <c r="A25" s="155">
        <v>24</v>
      </c>
      <c r="B25" s="155" t="s">
        <v>71</v>
      </c>
      <c r="C25" s="155" t="s">
        <v>72</v>
      </c>
      <c r="D25" s="155" t="s">
        <v>73</v>
      </c>
      <c r="E25" s="155" t="s">
        <v>28</v>
      </c>
      <c r="F25" s="155" t="s">
        <v>74</v>
      </c>
      <c r="G25" s="155" t="s">
        <v>1019</v>
      </c>
      <c r="H25" s="155" t="s">
        <v>30</v>
      </c>
      <c r="I25" s="155" t="s">
        <v>75</v>
      </c>
      <c r="J25" s="155" t="s">
        <v>32</v>
      </c>
      <c r="K25" s="155" t="s">
        <v>1058</v>
      </c>
    </row>
    <row r="26" spans="1:11" x14ac:dyDescent="0.25">
      <c r="A26" s="155">
        <v>25</v>
      </c>
      <c r="B26" s="155" t="s">
        <v>273</v>
      </c>
      <c r="C26" s="155" t="s">
        <v>274</v>
      </c>
      <c r="D26" s="155" t="s">
        <v>0</v>
      </c>
      <c r="E26" s="155" t="s">
        <v>1</v>
      </c>
      <c r="F26" s="155" t="s">
        <v>275</v>
      </c>
      <c r="G26" s="155" t="s">
        <v>1019</v>
      </c>
      <c r="H26" s="155" t="s">
        <v>3</v>
      </c>
      <c r="I26" s="155" t="s">
        <v>276</v>
      </c>
      <c r="J26" s="155" t="s">
        <v>53</v>
      </c>
      <c r="K26" s="155" t="s">
        <v>1069</v>
      </c>
    </row>
    <row r="27" spans="1:11" x14ac:dyDescent="0.25">
      <c r="A27" s="155">
        <v>26</v>
      </c>
      <c r="B27" s="155" t="s">
        <v>766</v>
      </c>
      <c r="C27" s="155" t="s">
        <v>767</v>
      </c>
      <c r="D27" s="155" t="s">
        <v>577</v>
      </c>
      <c r="E27" s="155" t="s">
        <v>7</v>
      </c>
      <c r="F27" s="155" t="s">
        <v>1040</v>
      </c>
      <c r="G27" s="155" t="s">
        <v>1050</v>
      </c>
      <c r="H27" s="155" t="s">
        <v>781</v>
      </c>
      <c r="I27" s="155" t="s">
        <v>1042</v>
      </c>
      <c r="J27" s="155" t="s">
        <v>1043</v>
      </c>
      <c r="K27" s="155" t="s">
        <v>1044</v>
      </c>
    </row>
    <row r="28" spans="1:11" x14ac:dyDescent="0.25">
      <c r="A28" s="155">
        <v>27</v>
      </c>
      <c r="B28" s="155" t="s">
        <v>145</v>
      </c>
      <c r="C28" s="155" t="s">
        <v>97</v>
      </c>
      <c r="D28" s="155" t="s">
        <v>1046</v>
      </c>
      <c r="E28" s="155" t="s">
        <v>1</v>
      </c>
      <c r="F28" s="155" t="s">
        <v>147</v>
      </c>
      <c r="G28" s="155" t="s">
        <v>1019</v>
      </c>
      <c r="H28" s="155" t="s">
        <v>3</v>
      </c>
      <c r="I28" s="155" t="s">
        <v>148</v>
      </c>
      <c r="J28" s="155" t="s">
        <v>53</v>
      </c>
      <c r="K28" s="155" t="s">
        <v>1047</v>
      </c>
    </row>
    <row r="29" spans="1:11" x14ac:dyDescent="0.25">
      <c r="A29" s="155">
        <v>28</v>
      </c>
      <c r="B29" s="155" t="s">
        <v>803</v>
      </c>
      <c r="C29" s="155" t="s">
        <v>804</v>
      </c>
      <c r="D29" s="155" t="s">
        <v>17</v>
      </c>
      <c r="E29" s="155" t="s">
        <v>7</v>
      </c>
      <c r="F29" s="155" t="s">
        <v>805</v>
      </c>
      <c r="G29" s="155" t="s">
        <v>1136</v>
      </c>
      <c r="H29" s="155" t="s">
        <v>5</v>
      </c>
      <c r="I29" s="155" t="s">
        <v>806</v>
      </c>
      <c r="J29" s="155" t="s">
        <v>6</v>
      </c>
      <c r="K29" s="155" t="s">
        <v>996</v>
      </c>
    </row>
    <row r="30" spans="1:11" x14ac:dyDescent="0.25">
      <c r="A30" s="155">
        <v>29</v>
      </c>
      <c r="B30" s="155" t="s">
        <v>982</v>
      </c>
      <c r="C30" s="155" t="s">
        <v>292</v>
      </c>
      <c r="D30" s="155" t="s">
        <v>462</v>
      </c>
      <c r="E30" s="155" t="s">
        <v>1</v>
      </c>
      <c r="F30" s="155" t="s">
        <v>422</v>
      </c>
      <c r="G30" s="155" t="s">
        <v>1019</v>
      </c>
      <c r="H30" s="155" t="s">
        <v>3</v>
      </c>
      <c r="I30" s="155" t="s">
        <v>423</v>
      </c>
      <c r="J30" s="155" t="s">
        <v>2</v>
      </c>
      <c r="K30" s="155" t="s">
        <v>983</v>
      </c>
    </row>
    <row r="31" spans="1:11" x14ac:dyDescent="0.25">
      <c r="A31" s="155">
        <v>30</v>
      </c>
      <c r="B31" s="155" t="s">
        <v>64</v>
      </c>
      <c r="C31" s="155" t="s">
        <v>65</v>
      </c>
      <c r="D31" s="155" t="s">
        <v>66</v>
      </c>
      <c r="E31" s="155" t="s">
        <v>1</v>
      </c>
      <c r="F31" s="155" t="s">
        <v>67</v>
      </c>
      <c r="G31" s="155" t="s">
        <v>1019</v>
      </c>
      <c r="H31" s="155" t="s">
        <v>30</v>
      </c>
      <c r="I31" s="155" t="s">
        <v>68</v>
      </c>
      <c r="J31" s="155" t="s">
        <v>32</v>
      </c>
      <c r="K31" s="155" t="s">
        <v>959</v>
      </c>
    </row>
    <row r="32" spans="1:11" x14ac:dyDescent="0.25">
      <c r="A32" s="155">
        <v>31</v>
      </c>
      <c r="B32" s="155" t="s">
        <v>242</v>
      </c>
      <c r="C32" s="155" t="s">
        <v>243</v>
      </c>
      <c r="D32" s="155" t="s">
        <v>957</v>
      </c>
      <c r="E32" s="155" t="s">
        <v>43</v>
      </c>
      <c r="F32" s="155" t="s">
        <v>244</v>
      </c>
      <c r="G32" s="155" t="s">
        <v>1019</v>
      </c>
      <c r="H32" s="155" t="s">
        <v>3</v>
      </c>
      <c r="I32" s="155" t="s">
        <v>245</v>
      </c>
      <c r="J32" s="155" t="s">
        <v>125</v>
      </c>
      <c r="K32" s="155" t="s">
        <v>958</v>
      </c>
    </row>
    <row r="33" spans="1:11" x14ac:dyDescent="0.25">
      <c r="A33" s="155">
        <v>32</v>
      </c>
      <c r="B33" s="155" t="s">
        <v>322</v>
      </c>
      <c r="C33" s="155" t="s">
        <v>323</v>
      </c>
      <c r="D33" s="155" t="s">
        <v>66</v>
      </c>
      <c r="E33" s="155" t="s">
        <v>1</v>
      </c>
      <c r="F33" s="155" t="s">
        <v>324</v>
      </c>
      <c r="G33" s="155" t="s">
        <v>1019</v>
      </c>
      <c r="H33" s="155" t="s">
        <v>287</v>
      </c>
      <c r="I33" s="155" t="s">
        <v>325</v>
      </c>
      <c r="J33" s="155" t="s">
        <v>289</v>
      </c>
      <c r="K33" s="155" t="s">
        <v>956</v>
      </c>
    </row>
    <row r="34" spans="1:11" x14ac:dyDescent="0.25">
      <c r="A34" s="155">
        <v>33</v>
      </c>
      <c r="B34" s="155" t="s">
        <v>49</v>
      </c>
      <c r="C34" s="155" t="s">
        <v>97</v>
      </c>
      <c r="D34" s="155" t="s">
        <v>66</v>
      </c>
      <c r="E34" s="155" t="s">
        <v>1</v>
      </c>
      <c r="F34" s="155" t="s">
        <v>391</v>
      </c>
      <c r="G34" s="155" t="s">
        <v>1019</v>
      </c>
      <c r="H34" s="155" t="s">
        <v>294</v>
      </c>
      <c r="I34" s="155" t="s">
        <v>392</v>
      </c>
      <c r="J34" s="155" t="s">
        <v>289</v>
      </c>
      <c r="K34" s="155" t="s">
        <v>921</v>
      </c>
    </row>
    <row r="35" spans="1:11" x14ac:dyDescent="0.25">
      <c r="A35" s="155">
        <v>34</v>
      </c>
      <c r="B35" s="155" t="s">
        <v>361</v>
      </c>
      <c r="C35" s="155" t="s">
        <v>362</v>
      </c>
      <c r="D35" s="155" t="s">
        <v>0</v>
      </c>
      <c r="E35" s="155" t="s">
        <v>1</v>
      </c>
      <c r="F35" s="155" t="s">
        <v>886</v>
      </c>
      <c r="G35" s="155" t="s">
        <v>1019</v>
      </c>
      <c r="H35" s="155" t="s">
        <v>3</v>
      </c>
      <c r="I35" s="155" t="s">
        <v>861</v>
      </c>
      <c r="J35" s="155" t="s">
        <v>516</v>
      </c>
      <c r="K35" s="155" t="s">
        <v>896</v>
      </c>
    </row>
    <row r="36" spans="1:11" x14ac:dyDescent="0.25">
      <c r="A36" s="155">
        <v>35</v>
      </c>
      <c r="B36" s="155" t="s">
        <v>845</v>
      </c>
      <c r="C36" s="155" t="s">
        <v>846</v>
      </c>
      <c r="D36" s="155" t="s">
        <v>27</v>
      </c>
      <c r="E36" s="155" t="s">
        <v>28</v>
      </c>
      <c r="F36" s="155" t="s">
        <v>847</v>
      </c>
      <c r="G36" s="155" t="s">
        <v>1019</v>
      </c>
      <c r="H36" s="155" t="s">
        <v>294</v>
      </c>
      <c r="I36" s="155" t="s">
        <v>848</v>
      </c>
      <c r="J36" s="155" t="s">
        <v>289</v>
      </c>
      <c r="K36" s="155" t="s">
        <v>849</v>
      </c>
    </row>
    <row r="37" spans="1:11" x14ac:dyDescent="0.25">
      <c r="A37" s="155">
        <v>36</v>
      </c>
      <c r="B37" s="155" t="s">
        <v>651</v>
      </c>
      <c r="C37" s="155" t="s">
        <v>652</v>
      </c>
      <c r="D37" s="155" t="s">
        <v>653</v>
      </c>
      <c r="E37" s="155" t="s">
        <v>1</v>
      </c>
      <c r="F37" s="155" t="s">
        <v>654</v>
      </c>
      <c r="G37" s="155" t="s">
        <v>1019</v>
      </c>
      <c r="H37" s="155" t="s">
        <v>294</v>
      </c>
      <c r="I37" s="155" t="s">
        <v>655</v>
      </c>
      <c r="J37" s="155" t="s">
        <v>289</v>
      </c>
      <c r="K37" s="155" t="s">
        <v>656</v>
      </c>
    </row>
    <row r="38" spans="1:11" x14ac:dyDescent="0.25">
      <c r="A38" s="155">
        <v>37</v>
      </c>
      <c r="B38" s="155" t="s">
        <v>425</v>
      </c>
      <c r="C38" s="155" t="s">
        <v>426</v>
      </c>
      <c r="D38" s="155" t="s">
        <v>427</v>
      </c>
      <c r="E38" s="155" t="s">
        <v>28</v>
      </c>
      <c r="F38" s="155" t="s">
        <v>428</v>
      </c>
      <c r="G38" s="155" t="s">
        <v>1019</v>
      </c>
      <c r="H38" s="155" t="s">
        <v>287</v>
      </c>
      <c r="I38" s="155" t="s">
        <v>429</v>
      </c>
      <c r="J38" s="155" t="s">
        <v>289</v>
      </c>
      <c r="K38" s="155" t="s">
        <v>659</v>
      </c>
    </row>
    <row r="39" spans="1:11" x14ac:dyDescent="0.25">
      <c r="A39" s="155">
        <v>38</v>
      </c>
      <c r="B39" s="155" t="s">
        <v>608</v>
      </c>
      <c r="C39" s="155" t="s">
        <v>378</v>
      </c>
      <c r="D39" s="155" t="s">
        <v>27</v>
      </c>
      <c r="E39" s="155" t="s">
        <v>28</v>
      </c>
      <c r="F39" s="155" t="s">
        <v>609</v>
      </c>
      <c r="G39" s="155" t="s">
        <v>1019</v>
      </c>
      <c r="H39" s="155" t="s">
        <v>294</v>
      </c>
      <c r="I39" s="155" t="s">
        <v>610</v>
      </c>
      <c r="J39" s="155" t="s">
        <v>289</v>
      </c>
      <c r="K39" s="155" t="s">
        <v>663</v>
      </c>
    </row>
    <row r="40" spans="1:11" x14ac:dyDescent="0.25">
      <c r="A40" s="155">
        <v>39</v>
      </c>
      <c r="B40" s="155"/>
      <c r="C40" s="155"/>
      <c r="D40" s="155"/>
      <c r="E40" s="155"/>
      <c r="F40" s="155" t="s">
        <v>572</v>
      </c>
      <c r="G40" s="155" t="s">
        <v>1019</v>
      </c>
      <c r="H40" s="155" t="s">
        <v>287</v>
      </c>
      <c r="I40" s="155" t="s">
        <v>573</v>
      </c>
      <c r="J40" s="155" t="s">
        <v>289</v>
      </c>
      <c r="K40" s="155" t="s">
        <v>665</v>
      </c>
    </row>
    <row r="41" spans="1:11" x14ac:dyDescent="0.25">
      <c r="A41" s="155">
        <v>40</v>
      </c>
      <c r="B41" s="155" t="s">
        <v>590</v>
      </c>
      <c r="C41" s="155" t="s">
        <v>591</v>
      </c>
      <c r="D41" s="155" t="s">
        <v>592</v>
      </c>
      <c r="E41" s="155" t="s">
        <v>43</v>
      </c>
      <c r="F41" s="155" t="s">
        <v>593</v>
      </c>
      <c r="G41" s="155" t="s">
        <v>1131</v>
      </c>
      <c r="H41" s="155" t="s">
        <v>30</v>
      </c>
      <c r="I41" s="155" t="s">
        <v>594</v>
      </c>
      <c r="J41" s="155" t="s">
        <v>32</v>
      </c>
      <c r="K41" s="155" t="s">
        <v>669</v>
      </c>
    </row>
    <row r="42" spans="1:11" x14ac:dyDescent="0.25">
      <c r="A42" s="155">
        <v>41</v>
      </c>
      <c r="B42" s="155" t="s">
        <v>566</v>
      </c>
      <c r="C42" s="155" t="s">
        <v>556</v>
      </c>
      <c r="D42" s="155" t="s">
        <v>0</v>
      </c>
      <c r="E42" s="155" t="s">
        <v>1</v>
      </c>
      <c r="F42" s="155" t="s">
        <v>557</v>
      </c>
      <c r="G42" s="155" t="s">
        <v>1019</v>
      </c>
      <c r="H42" s="155" t="s">
        <v>287</v>
      </c>
      <c r="I42" s="155" t="s">
        <v>558</v>
      </c>
      <c r="J42" s="155" t="s">
        <v>289</v>
      </c>
      <c r="K42" s="155" t="s">
        <v>673</v>
      </c>
    </row>
    <row r="43" spans="1:11" x14ac:dyDescent="0.25">
      <c r="A43" s="155">
        <v>42</v>
      </c>
      <c r="B43" s="155"/>
      <c r="C43" s="155"/>
      <c r="D43" s="155"/>
      <c r="E43" s="155"/>
      <c r="F43" s="155" t="s">
        <v>540</v>
      </c>
      <c r="G43" s="155" t="s">
        <v>1019</v>
      </c>
      <c r="H43" s="155" t="s">
        <v>294</v>
      </c>
      <c r="I43" s="155" t="s">
        <v>541</v>
      </c>
      <c r="J43" s="155" t="s">
        <v>289</v>
      </c>
      <c r="K43" s="155" t="s">
        <v>677</v>
      </c>
    </row>
    <row r="44" spans="1:11" x14ac:dyDescent="0.25">
      <c r="A44" s="155">
        <v>43</v>
      </c>
      <c r="B44" s="155" t="s">
        <v>291</v>
      </c>
      <c r="C44" s="155" t="s">
        <v>292</v>
      </c>
      <c r="D44" s="155" t="s">
        <v>0</v>
      </c>
      <c r="E44" s="155" t="s">
        <v>1</v>
      </c>
      <c r="F44" s="155" t="s">
        <v>293</v>
      </c>
      <c r="G44" s="155" t="s">
        <v>1019</v>
      </c>
      <c r="H44" s="155" t="s">
        <v>294</v>
      </c>
      <c r="I44" s="155" t="s">
        <v>295</v>
      </c>
      <c r="J44" s="155" t="s">
        <v>289</v>
      </c>
      <c r="K44" s="155" t="s">
        <v>679</v>
      </c>
    </row>
    <row r="45" spans="1:11" x14ac:dyDescent="0.25">
      <c r="A45" s="155">
        <v>44</v>
      </c>
      <c r="B45" s="155" t="s">
        <v>311</v>
      </c>
      <c r="C45" s="155" t="s">
        <v>312</v>
      </c>
      <c r="D45" s="155" t="s">
        <v>313</v>
      </c>
      <c r="E45" s="155" t="s">
        <v>43</v>
      </c>
      <c r="F45" s="155" t="s">
        <v>314</v>
      </c>
      <c r="G45" s="155" t="s">
        <v>1019</v>
      </c>
      <c r="H45" s="155" t="s">
        <v>294</v>
      </c>
      <c r="I45" s="155" t="s">
        <v>315</v>
      </c>
      <c r="J45" s="155" t="s">
        <v>289</v>
      </c>
      <c r="K45" s="155" t="s">
        <v>683</v>
      </c>
    </row>
    <row r="46" spans="1:11" x14ac:dyDescent="0.25">
      <c r="A46" s="155">
        <v>45</v>
      </c>
      <c r="B46" s="155" t="s">
        <v>317</v>
      </c>
      <c r="C46" s="155" t="s">
        <v>279</v>
      </c>
      <c r="D46" s="155" t="s">
        <v>318</v>
      </c>
      <c r="E46" s="155" t="s">
        <v>28</v>
      </c>
      <c r="F46" s="155" t="s">
        <v>319</v>
      </c>
      <c r="G46" s="155" t="s">
        <v>1019</v>
      </c>
      <c r="H46" s="155" t="s">
        <v>287</v>
      </c>
      <c r="I46" s="155" t="s">
        <v>320</v>
      </c>
      <c r="J46" s="155" t="s">
        <v>289</v>
      </c>
      <c r="K46" s="155" t="s">
        <v>758</v>
      </c>
    </row>
    <row r="47" spans="1:11" x14ac:dyDescent="0.25">
      <c r="A47" s="57">
        <v>46</v>
      </c>
      <c r="B47" s="57" t="s">
        <v>333</v>
      </c>
      <c r="C47" s="57" t="s">
        <v>334</v>
      </c>
      <c r="D47" s="57" t="s">
        <v>335</v>
      </c>
      <c r="E47" s="57" t="s">
        <v>48</v>
      </c>
      <c r="F47" s="57" t="s">
        <v>336</v>
      </c>
      <c r="G47" s="57" t="s">
        <v>666</v>
      </c>
      <c r="H47" s="57" t="s">
        <v>287</v>
      </c>
      <c r="I47" s="57" t="s">
        <v>337</v>
      </c>
      <c r="J47" s="57" t="s">
        <v>289</v>
      </c>
      <c r="K47" s="57" t="s">
        <v>686</v>
      </c>
    </row>
    <row r="48" spans="1:11" x14ac:dyDescent="0.25">
      <c r="A48" s="155">
        <v>47</v>
      </c>
      <c r="B48" s="155" t="s">
        <v>355</v>
      </c>
      <c r="C48" s="155" t="s">
        <v>356</v>
      </c>
      <c r="D48" s="155" t="s">
        <v>0</v>
      </c>
      <c r="E48" s="155" t="s">
        <v>1</v>
      </c>
      <c r="F48" s="155" t="s">
        <v>357</v>
      </c>
      <c r="G48" s="155" t="s">
        <v>1019</v>
      </c>
      <c r="H48" s="155" t="s">
        <v>294</v>
      </c>
      <c r="I48" s="155" t="s">
        <v>358</v>
      </c>
      <c r="J48" s="155" t="s">
        <v>289</v>
      </c>
      <c r="K48" s="155" t="s">
        <v>690</v>
      </c>
    </row>
    <row r="49" spans="1:11" x14ac:dyDescent="0.25">
      <c r="A49" s="155">
        <v>48</v>
      </c>
      <c r="B49" s="155" t="s">
        <v>238</v>
      </c>
      <c r="C49" s="155" t="s">
        <v>239</v>
      </c>
      <c r="D49" s="155" t="s">
        <v>0</v>
      </c>
      <c r="E49" s="155" t="s">
        <v>1</v>
      </c>
      <c r="F49" s="155" t="s">
        <v>240</v>
      </c>
      <c r="G49" s="155" t="s">
        <v>1019</v>
      </c>
      <c r="H49" s="155" t="s">
        <v>3</v>
      </c>
      <c r="I49" s="155" t="s">
        <v>241</v>
      </c>
      <c r="J49" s="155" t="s">
        <v>53</v>
      </c>
      <c r="K49" s="155" t="s">
        <v>691</v>
      </c>
    </row>
    <row r="50" spans="1:11" s="57" customFormat="1" x14ac:dyDescent="0.25">
      <c r="A50" s="57">
        <v>49</v>
      </c>
      <c r="B50" s="57" t="s">
        <v>377</v>
      </c>
      <c r="C50" s="57" t="s">
        <v>378</v>
      </c>
      <c r="D50" s="57" t="s">
        <v>256</v>
      </c>
      <c r="E50" s="57" t="s">
        <v>1</v>
      </c>
      <c r="F50" s="57" t="s">
        <v>379</v>
      </c>
      <c r="G50" s="57" t="s">
        <v>666</v>
      </c>
      <c r="H50" s="57" t="s">
        <v>294</v>
      </c>
      <c r="I50" s="57" t="s">
        <v>380</v>
      </c>
      <c r="J50" s="57" t="s">
        <v>289</v>
      </c>
      <c r="K50" s="57" t="s">
        <v>695</v>
      </c>
    </row>
    <row r="51" spans="1:11" x14ac:dyDescent="0.25">
      <c r="A51" s="155">
        <v>50</v>
      </c>
      <c r="B51" s="155" t="s">
        <v>137</v>
      </c>
      <c r="C51" s="155" t="s">
        <v>138</v>
      </c>
      <c r="D51" s="155" t="s">
        <v>0</v>
      </c>
      <c r="E51" s="155" t="s">
        <v>1</v>
      </c>
      <c r="F51" s="155" t="s">
        <v>139</v>
      </c>
      <c r="G51" s="155" t="s">
        <v>1019</v>
      </c>
      <c r="H51" s="155" t="s">
        <v>3</v>
      </c>
      <c r="I51" s="155" t="s">
        <v>140</v>
      </c>
      <c r="J51" s="155" t="s">
        <v>53</v>
      </c>
      <c r="K51" s="155" t="s">
        <v>699</v>
      </c>
    </row>
    <row r="52" spans="1:11" x14ac:dyDescent="0.25">
      <c r="A52" s="155">
        <v>51</v>
      </c>
      <c r="B52" s="155" t="s">
        <v>262</v>
      </c>
      <c r="C52" s="155" t="s">
        <v>399</v>
      </c>
      <c r="D52" s="155" t="s">
        <v>0</v>
      </c>
      <c r="E52" s="155" t="s">
        <v>1</v>
      </c>
      <c r="F52" s="155" t="s">
        <v>400</v>
      </c>
      <c r="G52" s="155" t="s">
        <v>1019</v>
      </c>
      <c r="H52" s="155" t="s">
        <v>294</v>
      </c>
      <c r="I52" s="155" t="s">
        <v>401</v>
      </c>
      <c r="J52" s="155" t="s">
        <v>289</v>
      </c>
      <c r="K52" s="155" t="s">
        <v>700</v>
      </c>
    </row>
    <row r="53" spans="1:11" x14ac:dyDescent="0.25">
      <c r="A53" s="155">
        <v>52</v>
      </c>
      <c r="B53" s="155" t="s">
        <v>403</v>
      </c>
      <c r="C53" s="155" t="s">
        <v>60</v>
      </c>
      <c r="D53" s="155" t="s">
        <v>27</v>
      </c>
      <c r="E53" s="155" t="s">
        <v>28</v>
      </c>
      <c r="F53" s="155" t="s">
        <v>404</v>
      </c>
      <c r="G53" s="155" t="s">
        <v>1019</v>
      </c>
      <c r="H53" s="155" t="s">
        <v>287</v>
      </c>
      <c r="I53" s="155" t="s">
        <v>405</v>
      </c>
      <c r="J53" s="155" t="s">
        <v>289</v>
      </c>
      <c r="K53" s="155" t="s">
        <v>701</v>
      </c>
    </row>
    <row r="54" spans="1:11" x14ac:dyDescent="0.25">
      <c r="A54" s="155">
        <v>53</v>
      </c>
      <c r="B54" s="155" t="s">
        <v>431</v>
      </c>
      <c r="C54" s="155" t="s">
        <v>172</v>
      </c>
      <c r="D54" s="155" t="s">
        <v>432</v>
      </c>
      <c r="E54" s="155" t="s">
        <v>28</v>
      </c>
      <c r="F54" s="155" t="s">
        <v>433</v>
      </c>
      <c r="G54" s="155" t="s">
        <v>1019</v>
      </c>
      <c r="H54" s="155" t="s">
        <v>294</v>
      </c>
      <c r="I54" s="155" t="s">
        <v>434</v>
      </c>
      <c r="J54" s="155" t="s">
        <v>289</v>
      </c>
      <c r="K54" s="155" t="s">
        <v>704</v>
      </c>
    </row>
    <row r="55" spans="1:11" x14ac:dyDescent="0.25">
      <c r="A55" s="155">
        <v>54</v>
      </c>
      <c r="B55" s="155" t="s">
        <v>443</v>
      </c>
      <c r="C55" s="155" t="s">
        <v>444</v>
      </c>
      <c r="D55" s="155" t="s">
        <v>0</v>
      </c>
      <c r="E55" s="155" t="s">
        <v>1</v>
      </c>
      <c r="F55" s="155" t="s">
        <v>445</v>
      </c>
      <c r="G55" s="155" t="s">
        <v>1257</v>
      </c>
      <c r="H55" s="155" t="s">
        <v>5</v>
      </c>
      <c r="I55" s="155" t="s">
        <v>446</v>
      </c>
      <c r="J55" s="155" t="s">
        <v>6</v>
      </c>
      <c r="K55" s="155" t="s">
        <v>708</v>
      </c>
    </row>
    <row r="56" spans="1:11" x14ac:dyDescent="0.25">
      <c r="A56" s="155">
        <v>55</v>
      </c>
      <c r="B56" s="155" t="s">
        <v>460</v>
      </c>
      <c r="C56" s="155" t="s">
        <v>461</v>
      </c>
      <c r="D56" s="155" t="s">
        <v>462</v>
      </c>
      <c r="E56" s="155" t="s">
        <v>1</v>
      </c>
      <c r="F56" s="155" t="s">
        <v>463</v>
      </c>
      <c r="G56" s="155" t="s">
        <v>1019</v>
      </c>
      <c r="H56" s="155" t="s">
        <v>30</v>
      </c>
      <c r="I56" s="155" t="s">
        <v>464</v>
      </c>
      <c r="J56" s="155" t="s">
        <v>32</v>
      </c>
      <c r="K56" s="155" t="s">
        <v>711</v>
      </c>
    </row>
    <row r="57" spans="1:11" x14ac:dyDescent="0.25">
      <c r="A57" s="155">
        <v>56</v>
      </c>
      <c r="B57" s="155" t="s">
        <v>165</v>
      </c>
      <c r="C57" s="155" t="s">
        <v>166</v>
      </c>
      <c r="D57" s="155" t="s">
        <v>27</v>
      </c>
      <c r="E57" s="155" t="s">
        <v>28</v>
      </c>
      <c r="F57" s="155" t="s">
        <v>167</v>
      </c>
      <c r="G57" s="155" t="s">
        <v>1019</v>
      </c>
      <c r="H57" s="155" t="s">
        <v>30</v>
      </c>
      <c r="I57" s="155" t="s">
        <v>168</v>
      </c>
      <c r="J57" s="155" t="s">
        <v>32</v>
      </c>
      <c r="K57" s="155" t="s">
        <v>712</v>
      </c>
    </row>
    <row r="58" spans="1:11" x14ac:dyDescent="0.25">
      <c r="A58" s="155">
        <v>57</v>
      </c>
      <c r="B58" s="155" t="s">
        <v>25</v>
      </c>
      <c r="C58" s="155" t="s">
        <v>26</v>
      </c>
      <c r="D58" s="155" t="s">
        <v>27</v>
      </c>
      <c r="E58" s="155" t="s">
        <v>28</v>
      </c>
      <c r="F58" s="155" t="s">
        <v>29</v>
      </c>
      <c r="G58" s="155" t="s">
        <v>1019</v>
      </c>
      <c r="H58" s="155" t="s">
        <v>30</v>
      </c>
      <c r="I58" s="155" t="s">
        <v>31</v>
      </c>
      <c r="J58" s="155" t="s">
        <v>32</v>
      </c>
      <c r="K58" s="155" t="s">
        <v>714</v>
      </c>
    </row>
    <row r="59" spans="1:11" x14ac:dyDescent="0.25">
      <c r="A59" s="155">
        <v>58</v>
      </c>
      <c r="B59" s="155" t="s">
        <v>54</v>
      </c>
      <c r="C59" s="155" t="s">
        <v>55</v>
      </c>
      <c r="D59" s="155" t="s">
        <v>0</v>
      </c>
      <c r="E59" s="155" t="s">
        <v>1</v>
      </c>
      <c r="F59" s="155" t="s">
        <v>56</v>
      </c>
      <c r="G59" s="155" t="s">
        <v>1257</v>
      </c>
      <c r="H59" s="155" t="s">
        <v>5</v>
      </c>
      <c r="I59" s="155" t="s">
        <v>57</v>
      </c>
      <c r="J59" s="155" t="s">
        <v>6</v>
      </c>
      <c r="K59" s="155" t="s">
        <v>717</v>
      </c>
    </row>
    <row r="60" spans="1:11" x14ac:dyDescent="0.25">
      <c r="A60" s="155">
        <v>59</v>
      </c>
      <c r="B60" s="155" t="s">
        <v>50</v>
      </c>
      <c r="C60" s="155" t="s">
        <v>51</v>
      </c>
      <c r="D60" s="155" t="s">
        <v>52</v>
      </c>
      <c r="E60" s="155" t="s">
        <v>43</v>
      </c>
      <c r="F60" s="155" t="s">
        <v>94</v>
      </c>
      <c r="G60" s="155" t="s">
        <v>1136</v>
      </c>
      <c r="H60" s="155" t="s">
        <v>5</v>
      </c>
      <c r="I60" s="155" t="s">
        <v>95</v>
      </c>
      <c r="J60" s="155" t="s">
        <v>6</v>
      </c>
      <c r="K60" s="155" t="s">
        <v>724</v>
      </c>
    </row>
    <row r="61" spans="1:11" x14ac:dyDescent="0.25">
      <c r="A61" s="155">
        <v>60</v>
      </c>
      <c r="B61" s="155" t="s">
        <v>110</v>
      </c>
      <c r="C61" s="155" t="s">
        <v>111</v>
      </c>
      <c r="D61" s="155" t="s">
        <v>112</v>
      </c>
      <c r="E61" s="155" t="s">
        <v>43</v>
      </c>
      <c r="F61" s="155" t="s">
        <v>113</v>
      </c>
      <c r="G61" s="155" t="s">
        <v>1019</v>
      </c>
      <c r="H61" s="155" t="s">
        <v>3</v>
      </c>
      <c r="I61" s="155" t="s">
        <v>114</v>
      </c>
      <c r="J61" s="155" t="s">
        <v>53</v>
      </c>
      <c r="K61" s="155" t="s">
        <v>727</v>
      </c>
    </row>
    <row r="62" spans="1:11" x14ac:dyDescent="0.25">
      <c r="A62" s="155">
        <v>61</v>
      </c>
      <c r="B62" s="155" t="s">
        <v>120</v>
      </c>
      <c r="C62" s="155" t="s">
        <v>121</v>
      </c>
      <c r="D62" s="155" t="s">
        <v>122</v>
      </c>
      <c r="E62" s="155" t="s">
        <v>43</v>
      </c>
      <c r="F62" s="155" t="s">
        <v>123</v>
      </c>
      <c r="G62" s="155" t="s">
        <v>1019</v>
      </c>
      <c r="H62" s="155" t="s">
        <v>3</v>
      </c>
      <c r="I62" s="155" t="s">
        <v>124</v>
      </c>
      <c r="J62" s="155" t="s">
        <v>125</v>
      </c>
      <c r="K62" s="155" t="s">
        <v>728</v>
      </c>
    </row>
    <row r="63" spans="1:11" x14ac:dyDescent="0.25">
      <c r="A63" s="155">
        <v>62</v>
      </c>
      <c r="B63" s="155" t="s">
        <v>797</v>
      </c>
      <c r="C63" s="155" t="s">
        <v>798</v>
      </c>
      <c r="D63" s="155" t="s">
        <v>799</v>
      </c>
      <c r="E63" s="155" t="s">
        <v>1</v>
      </c>
      <c r="F63" s="155" t="s">
        <v>800</v>
      </c>
      <c r="G63" s="155" t="s">
        <v>1257</v>
      </c>
      <c r="H63" s="155" t="s">
        <v>8</v>
      </c>
      <c r="I63" s="155" t="s">
        <v>801</v>
      </c>
      <c r="J63" s="155" t="s">
        <v>9</v>
      </c>
      <c r="K63" s="155" t="s">
        <v>802</v>
      </c>
    </row>
    <row r="64" spans="1:11" x14ac:dyDescent="0.25">
      <c r="A64" s="57">
        <v>63</v>
      </c>
      <c r="B64" s="57" t="s">
        <v>882</v>
      </c>
      <c r="C64" s="57" t="s">
        <v>97</v>
      </c>
      <c r="D64" s="57" t="s">
        <v>173</v>
      </c>
      <c r="E64" s="57" t="s">
        <v>43</v>
      </c>
      <c r="F64" s="57" t="s">
        <v>883</v>
      </c>
      <c r="G64" s="57" t="s">
        <v>960</v>
      </c>
      <c r="H64" s="57" t="s">
        <v>8</v>
      </c>
      <c r="I64" s="57" t="s">
        <v>884</v>
      </c>
      <c r="J64" s="57" t="s">
        <v>9</v>
      </c>
      <c r="K64" s="57" t="s">
        <v>885</v>
      </c>
    </row>
    <row r="65" spans="1:11" x14ac:dyDescent="0.25">
      <c r="A65" s="155">
        <v>64</v>
      </c>
      <c r="B65" s="155" t="s">
        <v>174</v>
      </c>
      <c r="C65" s="155" t="s">
        <v>175</v>
      </c>
      <c r="D65" s="155" t="s">
        <v>0</v>
      </c>
      <c r="E65" s="155" t="s">
        <v>1</v>
      </c>
      <c r="F65" s="155" t="s">
        <v>176</v>
      </c>
      <c r="G65" s="155" t="s">
        <v>1257</v>
      </c>
      <c r="H65" s="155" t="s">
        <v>8</v>
      </c>
      <c r="I65" s="155" t="s">
        <v>177</v>
      </c>
      <c r="J65" s="155" t="s">
        <v>9</v>
      </c>
      <c r="K65" s="155" t="s">
        <v>736</v>
      </c>
    </row>
    <row r="66" spans="1:11" x14ac:dyDescent="0.25">
      <c r="A66" s="155">
        <v>65</v>
      </c>
      <c r="B66" s="155" t="s">
        <v>174</v>
      </c>
      <c r="C66" s="155" t="s">
        <v>175</v>
      </c>
      <c r="D66" s="155" t="s">
        <v>0</v>
      </c>
      <c r="E66" s="155" t="s">
        <v>1</v>
      </c>
      <c r="F66" s="155" t="s">
        <v>472</v>
      </c>
      <c r="G66" s="155" t="s">
        <v>1050</v>
      </c>
      <c r="H66" s="155" t="s">
        <v>473</v>
      </c>
      <c r="I66" s="155" t="s">
        <v>474</v>
      </c>
      <c r="J66" s="155" t="s">
        <v>475</v>
      </c>
      <c r="K66" s="155" t="s">
        <v>737</v>
      </c>
    </row>
    <row r="67" spans="1:11" x14ac:dyDescent="0.25">
      <c r="A67" s="155">
        <v>66</v>
      </c>
      <c r="B67" s="155" t="s">
        <v>179</v>
      </c>
      <c r="C67" s="155" t="s">
        <v>180</v>
      </c>
      <c r="D67" s="155" t="s">
        <v>181</v>
      </c>
      <c r="E67" s="155" t="s">
        <v>43</v>
      </c>
      <c r="F67" s="155" t="s">
        <v>182</v>
      </c>
      <c r="G67" s="155" t="s">
        <v>1136</v>
      </c>
      <c r="H67" s="155" t="s">
        <v>8</v>
      </c>
      <c r="I67" s="155" t="s">
        <v>183</v>
      </c>
      <c r="J67" s="155" t="s">
        <v>9</v>
      </c>
      <c r="K67" s="155" t="s">
        <v>738</v>
      </c>
    </row>
    <row r="68" spans="1:11" x14ac:dyDescent="0.25">
      <c r="A68" s="155">
        <v>67</v>
      </c>
      <c r="B68" s="155" t="s">
        <v>467</v>
      </c>
      <c r="C68" s="155" t="s">
        <v>468</v>
      </c>
      <c r="D68" s="155" t="s">
        <v>0</v>
      </c>
      <c r="E68" s="155" t="s">
        <v>1</v>
      </c>
      <c r="F68" s="155" t="s">
        <v>477</v>
      </c>
      <c r="G68" s="155" t="s">
        <v>1019</v>
      </c>
      <c r="H68" s="155" t="s">
        <v>30</v>
      </c>
      <c r="I68" s="155" t="s">
        <v>478</v>
      </c>
      <c r="J68" s="155" t="s">
        <v>32</v>
      </c>
      <c r="K68" s="155" t="s">
        <v>740</v>
      </c>
    </row>
    <row r="69" spans="1:11" x14ac:dyDescent="0.25">
      <c r="A69" s="155">
        <v>68</v>
      </c>
      <c r="B69" s="155" t="s">
        <v>54</v>
      </c>
      <c r="C69" s="155" t="s">
        <v>55</v>
      </c>
      <c r="D69" s="155" t="s">
        <v>0</v>
      </c>
      <c r="E69" s="155" t="s">
        <v>1</v>
      </c>
      <c r="F69" s="155" t="s">
        <v>480</v>
      </c>
      <c r="G69" s="155" t="s">
        <v>1050</v>
      </c>
      <c r="H69" s="155" t="s">
        <v>473</v>
      </c>
      <c r="I69" s="155" t="s">
        <v>481</v>
      </c>
      <c r="J69" s="155" t="s">
        <v>475</v>
      </c>
      <c r="K69" s="155" t="s">
        <v>744</v>
      </c>
    </row>
    <row r="70" spans="1:11" x14ac:dyDescent="0.25">
      <c r="A70" s="155">
        <v>69</v>
      </c>
      <c r="B70" s="155" t="s">
        <v>206</v>
      </c>
      <c r="C70" s="155" t="s">
        <v>207</v>
      </c>
      <c r="D70" s="155" t="s">
        <v>173</v>
      </c>
      <c r="E70" s="155" t="s">
        <v>43</v>
      </c>
      <c r="F70" s="155" t="s">
        <v>208</v>
      </c>
      <c r="G70" s="155" t="s">
        <v>1019</v>
      </c>
      <c r="H70" s="155" t="s">
        <v>3</v>
      </c>
      <c r="I70" s="155" t="s">
        <v>209</v>
      </c>
      <c r="J70" s="155" t="s">
        <v>53</v>
      </c>
      <c r="K70" s="155" t="s">
        <v>745</v>
      </c>
    </row>
    <row r="71" spans="1:11" x14ac:dyDescent="0.25">
      <c r="A71" s="155">
        <v>70</v>
      </c>
      <c r="B71" s="155" t="s">
        <v>224</v>
      </c>
      <c r="C71" s="155" t="s">
        <v>225</v>
      </c>
      <c r="D71" s="155" t="s">
        <v>0</v>
      </c>
      <c r="E71" s="155" t="s">
        <v>1</v>
      </c>
      <c r="F71" s="155" t="s">
        <v>226</v>
      </c>
      <c r="G71" s="155" t="s">
        <v>1019</v>
      </c>
      <c r="H71" s="155" t="s">
        <v>3</v>
      </c>
      <c r="I71" s="155" t="s">
        <v>227</v>
      </c>
      <c r="J71" s="155" t="s">
        <v>53</v>
      </c>
      <c r="K71" s="155" t="s">
        <v>748</v>
      </c>
    </row>
    <row r="72" spans="1:11" x14ac:dyDescent="0.25">
      <c r="A72" s="155">
        <v>71</v>
      </c>
      <c r="B72" s="155" t="s">
        <v>54</v>
      </c>
      <c r="C72" s="155" t="s">
        <v>55</v>
      </c>
      <c r="D72" s="155" t="s">
        <v>0</v>
      </c>
      <c r="E72" s="155" t="s">
        <v>1</v>
      </c>
      <c r="F72" s="155" t="s">
        <v>229</v>
      </c>
      <c r="G72" s="155" t="s">
        <v>1019</v>
      </c>
      <c r="H72" s="155" t="s">
        <v>3</v>
      </c>
      <c r="I72" s="155" t="s">
        <v>230</v>
      </c>
      <c r="J72" s="155" t="s">
        <v>53</v>
      </c>
      <c r="K72" s="155" t="s">
        <v>749</v>
      </c>
    </row>
    <row r="73" spans="1:11" x14ac:dyDescent="0.25">
      <c r="A73" s="57">
        <v>72</v>
      </c>
      <c r="B73" s="57" t="s">
        <v>232</v>
      </c>
      <c r="C73" s="57" t="s">
        <v>233</v>
      </c>
      <c r="D73" s="57" t="s">
        <v>234</v>
      </c>
      <c r="E73" s="57" t="s">
        <v>1</v>
      </c>
      <c r="F73" s="57" t="s">
        <v>235</v>
      </c>
      <c r="G73" s="57" t="s">
        <v>666</v>
      </c>
      <c r="H73" s="57" t="s">
        <v>3</v>
      </c>
      <c r="I73" s="57" t="s">
        <v>236</v>
      </c>
      <c r="J73" s="57" t="s">
        <v>53</v>
      </c>
      <c r="K73" s="57" t="s">
        <v>750</v>
      </c>
    </row>
    <row r="74" spans="1:11" x14ac:dyDescent="0.25">
      <c r="A74" s="155">
        <v>73</v>
      </c>
      <c r="B74" s="155" t="s">
        <v>278</v>
      </c>
      <c r="C74" s="155" t="s">
        <v>279</v>
      </c>
      <c r="D74" s="155" t="s">
        <v>66</v>
      </c>
      <c r="E74" s="155" t="s">
        <v>1</v>
      </c>
      <c r="F74" s="155" t="s">
        <v>280</v>
      </c>
      <c r="G74" s="155" t="s">
        <v>1019</v>
      </c>
      <c r="H74" s="155" t="s">
        <v>3</v>
      </c>
      <c r="I74" s="155" t="s">
        <v>281</v>
      </c>
      <c r="J74" s="155" t="s">
        <v>53</v>
      </c>
      <c r="K74" s="155" t="s">
        <v>756</v>
      </c>
    </row>
  </sheetData>
  <sortState ref="A2:K74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O77" sqref="O77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1</v>
      </c>
      <c r="B2" s="57" t="s">
        <v>803</v>
      </c>
      <c r="C2" s="57" t="s">
        <v>804</v>
      </c>
      <c r="D2" s="57" t="s">
        <v>17</v>
      </c>
      <c r="E2" s="57" t="s">
        <v>7</v>
      </c>
      <c r="F2" s="57" t="s">
        <v>1207</v>
      </c>
      <c r="G2" s="57" t="s">
        <v>960</v>
      </c>
      <c r="H2" s="57" t="s">
        <v>1013</v>
      </c>
      <c r="I2" s="57" t="s">
        <v>1208</v>
      </c>
      <c r="J2" s="57" t="s">
        <v>960</v>
      </c>
      <c r="K2" s="57" t="s">
        <v>1464</v>
      </c>
    </row>
    <row r="3" spans="1:11" s="57" customFormat="1" x14ac:dyDescent="0.25">
      <c r="A3" s="162">
        <v>2</v>
      </c>
      <c r="B3" s="162" t="s">
        <v>174</v>
      </c>
      <c r="C3" s="162" t="s">
        <v>175</v>
      </c>
      <c r="D3" s="162" t="s">
        <v>0</v>
      </c>
      <c r="E3" s="162" t="s">
        <v>1</v>
      </c>
      <c r="F3" s="162" t="s">
        <v>1232</v>
      </c>
      <c r="G3" s="162" t="s">
        <v>1257</v>
      </c>
      <c r="H3" s="162" t="s">
        <v>1013</v>
      </c>
      <c r="I3" s="162" t="s">
        <v>1234</v>
      </c>
      <c r="J3" s="162" t="s">
        <v>960</v>
      </c>
      <c r="K3" s="162" t="s">
        <v>1457</v>
      </c>
    </row>
    <row r="4" spans="1:11" s="57" customFormat="1" x14ac:dyDescent="0.25">
      <c r="A4" s="162">
        <v>3</v>
      </c>
      <c r="B4" s="162" t="s">
        <v>1458</v>
      </c>
      <c r="C4" s="162" t="s">
        <v>1459</v>
      </c>
      <c r="D4" s="162" t="s">
        <v>42</v>
      </c>
      <c r="E4" s="162" t="s">
        <v>43</v>
      </c>
      <c r="F4" s="162" t="s">
        <v>1460</v>
      </c>
      <c r="G4" s="162" t="s">
        <v>1136</v>
      </c>
      <c r="H4" s="162" t="s">
        <v>1013</v>
      </c>
      <c r="I4" s="162" t="s">
        <v>1461</v>
      </c>
      <c r="J4" s="162" t="s">
        <v>960</v>
      </c>
      <c r="K4" s="162" t="s">
        <v>1462</v>
      </c>
    </row>
    <row r="5" spans="1:11" s="57" customFormat="1" x14ac:dyDescent="0.25">
      <c r="A5" s="162">
        <v>4</v>
      </c>
      <c r="B5" s="162" t="s">
        <v>366</v>
      </c>
      <c r="C5" s="162" t="s">
        <v>367</v>
      </c>
      <c r="D5" s="162" t="s">
        <v>368</v>
      </c>
      <c r="E5" s="162" t="s">
        <v>43</v>
      </c>
      <c r="F5" s="162" t="s">
        <v>369</v>
      </c>
      <c r="G5" s="162" t="s">
        <v>1019</v>
      </c>
      <c r="H5" s="162" t="s">
        <v>294</v>
      </c>
      <c r="I5" s="162" t="s">
        <v>370</v>
      </c>
      <c r="J5" s="162" t="s">
        <v>289</v>
      </c>
      <c r="K5" s="162" t="s">
        <v>1240</v>
      </c>
    </row>
    <row r="6" spans="1:11" x14ac:dyDescent="0.25">
      <c r="A6" s="154">
        <v>5</v>
      </c>
      <c r="B6" s="154" t="s">
        <v>366</v>
      </c>
      <c r="C6" s="154" t="s">
        <v>367</v>
      </c>
      <c r="D6" s="154" t="s">
        <v>368</v>
      </c>
      <c r="E6" s="154" t="s">
        <v>43</v>
      </c>
      <c r="F6" s="154" t="s">
        <v>395</v>
      </c>
      <c r="G6" s="154" t="s">
        <v>1257</v>
      </c>
      <c r="H6" s="154" t="s">
        <v>5</v>
      </c>
      <c r="I6" s="154" t="s">
        <v>396</v>
      </c>
      <c r="J6" s="154" t="s">
        <v>6</v>
      </c>
      <c r="K6" s="154" t="s">
        <v>1241</v>
      </c>
    </row>
    <row r="7" spans="1:11" x14ac:dyDescent="0.25">
      <c r="A7" s="154">
        <v>6</v>
      </c>
      <c r="B7" s="154" t="s">
        <v>366</v>
      </c>
      <c r="C7" s="154" t="s">
        <v>367</v>
      </c>
      <c r="D7" s="154" t="s">
        <v>368</v>
      </c>
      <c r="E7" s="154" t="s">
        <v>43</v>
      </c>
      <c r="F7" s="154" t="s">
        <v>1100</v>
      </c>
      <c r="G7" s="154" t="s">
        <v>1257</v>
      </c>
      <c r="H7" s="154" t="s">
        <v>1013</v>
      </c>
      <c r="I7" s="154" t="s">
        <v>1101</v>
      </c>
      <c r="J7" s="154" t="s">
        <v>960</v>
      </c>
      <c r="K7" s="154" t="s">
        <v>1258</v>
      </c>
    </row>
    <row r="8" spans="1:11" x14ac:dyDescent="0.25">
      <c r="A8" s="154">
        <v>7</v>
      </c>
      <c r="B8" s="154" t="s">
        <v>1215</v>
      </c>
      <c r="C8" s="154" t="s">
        <v>1216</v>
      </c>
      <c r="D8" s="154" t="s">
        <v>0</v>
      </c>
      <c r="E8" s="154" t="s">
        <v>1</v>
      </c>
      <c r="F8" s="154" t="s">
        <v>1218</v>
      </c>
      <c r="G8" s="154" t="s">
        <v>1257</v>
      </c>
      <c r="H8" s="154" t="s">
        <v>1013</v>
      </c>
      <c r="I8" s="154" t="s">
        <v>1219</v>
      </c>
      <c r="J8" s="154" t="s">
        <v>960</v>
      </c>
      <c r="K8" s="154" t="s">
        <v>1242</v>
      </c>
    </row>
    <row r="9" spans="1:11" x14ac:dyDescent="0.25">
      <c r="A9" s="57">
        <v>8</v>
      </c>
      <c r="B9" s="57" t="s">
        <v>623</v>
      </c>
      <c r="C9" s="57" t="s">
        <v>624</v>
      </c>
      <c r="D9" s="57" t="s">
        <v>625</v>
      </c>
      <c r="E9" s="57" t="s">
        <v>48</v>
      </c>
      <c r="F9" s="57" t="s">
        <v>626</v>
      </c>
      <c r="G9" s="57" t="s">
        <v>666</v>
      </c>
      <c r="H9" s="57" t="s">
        <v>294</v>
      </c>
      <c r="I9" s="57" t="s">
        <v>627</v>
      </c>
      <c r="J9" s="57" t="s">
        <v>289</v>
      </c>
      <c r="K9" s="57" t="s">
        <v>1221</v>
      </c>
    </row>
    <row r="10" spans="1:11" x14ac:dyDescent="0.25">
      <c r="A10" s="154">
        <v>9</v>
      </c>
      <c r="B10" s="154" t="s">
        <v>1194</v>
      </c>
      <c r="C10" s="154" t="s">
        <v>1195</v>
      </c>
      <c r="D10" s="154" t="s">
        <v>1196</v>
      </c>
      <c r="E10" s="154" t="s">
        <v>28</v>
      </c>
      <c r="F10" s="154" t="s">
        <v>1197</v>
      </c>
      <c r="G10" s="154" t="s">
        <v>1257</v>
      </c>
      <c r="H10" s="154" t="s">
        <v>1013</v>
      </c>
      <c r="I10" s="154" t="s">
        <v>1198</v>
      </c>
      <c r="J10" s="154" t="s">
        <v>960</v>
      </c>
      <c r="K10" s="154" t="s">
        <v>1214</v>
      </c>
    </row>
    <row r="11" spans="1:11" x14ac:dyDescent="0.25">
      <c r="A11" s="154">
        <v>10</v>
      </c>
      <c r="B11" s="154" t="s">
        <v>117</v>
      </c>
      <c r="C11" s="154" t="s">
        <v>1210</v>
      </c>
      <c r="D11" s="154" t="s">
        <v>648</v>
      </c>
      <c r="E11" s="154" t="s">
        <v>1</v>
      </c>
      <c r="F11" s="154" t="s">
        <v>1211</v>
      </c>
      <c r="G11" s="154" t="s">
        <v>1019</v>
      </c>
      <c r="H11" s="154" t="s">
        <v>3</v>
      </c>
      <c r="I11" s="154" t="s">
        <v>1212</v>
      </c>
      <c r="J11" s="154" t="s">
        <v>53</v>
      </c>
      <c r="K11" s="154" t="s">
        <v>1213</v>
      </c>
    </row>
    <row r="12" spans="1:11" x14ac:dyDescent="0.25">
      <c r="A12" s="154">
        <v>11</v>
      </c>
      <c r="B12" s="154" t="s">
        <v>262</v>
      </c>
      <c r="C12" s="154" t="s">
        <v>399</v>
      </c>
      <c r="D12" s="154" t="s">
        <v>0</v>
      </c>
      <c r="E12" s="154" t="s">
        <v>1</v>
      </c>
      <c r="F12" s="154" t="s">
        <v>1103</v>
      </c>
      <c r="G12" s="154" t="s">
        <v>1136</v>
      </c>
      <c r="H12" s="154" t="s">
        <v>1013</v>
      </c>
      <c r="I12" s="154" t="s">
        <v>1104</v>
      </c>
      <c r="J12" s="154" t="s">
        <v>960</v>
      </c>
      <c r="K12" s="154" t="s">
        <v>1206</v>
      </c>
    </row>
    <row r="13" spans="1:11" x14ac:dyDescent="0.25">
      <c r="A13" s="154">
        <v>12</v>
      </c>
      <c r="B13" s="154" t="s">
        <v>116</v>
      </c>
      <c r="C13" s="154" t="s">
        <v>117</v>
      </c>
      <c r="D13" s="154" t="s">
        <v>648</v>
      </c>
      <c r="E13" s="154" t="s">
        <v>1</v>
      </c>
      <c r="F13" s="154" t="s">
        <v>118</v>
      </c>
      <c r="G13" s="154" t="s">
        <v>1019</v>
      </c>
      <c r="H13" s="154" t="s">
        <v>3</v>
      </c>
      <c r="I13" s="154" t="s">
        <v>119</v>
      </c>
      <c r="J13" s="154" t="s">
        <v>53</v>
      </c>
      <c r="K13" s="154" t="s">
        <v>1167</v>
      </c>
    </row>
    <row r="14" spans="1:11" x14ac:dyDescent="0.25">
      <c r="A14" s="154">
        <v>13</v>
      </c>
      <c r="B14" s="154" t="s">
        <v>196</v>
      </c>
      <c r="C14" s="154" t="s">
        <v>104</v>
      </c>
      <c r="D14" s="154" t="s">
        <v>197</v>
      </c>
      <c r="E14" s="154" t="s">
        <v>198</v>
      </c>
      <c r="F14" s="154" t="s">
        <v>1168</v>
      </c>
      <c r="G14" s="154" t="s">
        <v>1136</v>
      </c>
      <c r="H14" s="154" t="s">
        <v>1013</v>
      </c>
      <c r="I14" s="154" t="s">
        <v>1169</v>
      </c>
      <c r="J14" s="154" t="s">
        <v>960</v>
      </c>
      <c r="K14" s="154" t="s">
        <v>1170</v>
      </c>
    </row>
    <row r="15" spans="1:11" x14ac:dyDescent="0.25">
      <c r="A15" s="154">
        <v>14</v>
      </c>
      <c r="B15" s="154" t="s">
        <v>1176</v>
      </c>
      <c r="C15" s="154" t="s">
        <v>1177</v>
      </c>
      <c r="D15" s="154" t="s">
        <v>173</v>
      </c>
      <c r="E15" s="154" t="s">
        <v>43</v>
      </c>
      <c r="F15" s="154" t="s">
        <v>1178</v>
      </c>
      <c r="G15" s="154" t="s">
        <v>1136</v>
      </c>
      <c r="H15" s="154" t="s">
        <v>1013</v>
      </c>
      <c r="I15" s="154" t="s">
        <v>1179</v>
      </c>
      <c r="J15" s="154" t="s">
        <v>960</v>
      </c>
      <c r="K15" s="154" t="s">
        <v>1180</v>
      </c>
    </row>
    <row r="16" spans="1:11" x14ac:dyDescent="0.25">
      <c r="A16" s="154">
        <v>15</v>
      </c>
      <c r="B16" s="154" t="s">
        <v>1181</v>
      </c>
      <c r="C16" s="154" t="s">
        <v>1182</v>
      </c>
      <c r="D16" s="154" t="s">
        <v>1183</v>
      </c>
      <c r="E16" s="154" t="s">
        <v>48</v>
      </c>
      <c r="F16" s="154" t="s">
        <v>1184</v>
      </c>
      <c r="G16" s="154" t="s">
        <v>1136</v>
      </c>
      <c r="H16" s="154" t="s">
        <v>1013</v>
      </c>
      <c r="I16" s="154" t="s">
        <v>1185</v>
      </c>
      <c r="J16" s="154" t="s">
        <v>960</v>
      </c>
      <c r="K16" s="154" t="s">
        <v>1186</v>
      </c>
    </row>
    <row r="17" spans="1:11" x14ac:dyDescent="0.25">
      <c r="A17" s="154">
        <v>16</v>
      </c>
      <c r="B17" s="154" t="s">
        <v>1187</v>
      </c>
      <c r="C17" s="154" t="s">
        <v>1188</v>
      </c>
      <c r="D17" s="154" t="s">
        <v>1189</v>
      </c>
      <c r="E17" s="154" t="s">
        <v>43</v>
      </c>
      <c r="F17" s="154" t="s">
        <v>1190</v>
      </c>
      <c r="G17" s="154" t="s">
        <v>1136</v>
      </c>
      <c r="H17" s="154" t="s">
        <v>1013</v>
      </c>
      <c r="I17" s="154" t="s">
        <v>1191</v>
      </c>
      <c r="J17" s="154" t="s">
        <v>960</v>
      </c>
      <c r="K17" s="154" t="s">
        <v>1192</v>
      </c>
    </row>
    <row r="18" spans="1:11" x14ac:dyDescent="0.25">
      <c r="A18" s="154">
        <v>17</v>
      </c>
      <c r="B18" s="154" t="s">
        <v>262</v>
      </c>
      <c r="C18" s="154" t="s">
        <v>1141</v>
      </c>
      <c r="D18" s="154" t="s">
        <v>1142</v>
      </c>
      <c r="E18" s="154" t="s">
        <v>1</v>
      </c>
      <c r="F18" s="154" t="s">
        <v>1143</v>
      </c>
      <c r="G18" s="154" t="s">
        <v>1136</v>
      </c>
      <c r="H18" s="154" t="s">
        <v>1013</v>
      </c>
      <c r="I18" s="154" t="s">
        <v>1144</v>
      </c>
      <c r="J18" s="154" t="s">
        <v>960</v>
      </c>
      <c r="K18" s="154" t="s">
        <v>1145</v>
      </c>
    </row>
    <row r="19" spans="1:11" x14ac:dyDescent="0.25">
      <c r="A19" s="154">
        <v>18</v>
      </c>
      <c r="B19" s="154" t="s">
        <v>1146</v>
      </c>
      <c r="C19" s="154" t="s">
        <v>1147</v>
      </c>
      <c r="D19" s="154" t="s">
        <v>1142</v>
      </c>
      <c r="E19" s="154" t="s">
        <v>1</v>
      </c>
      <c r="F19" s="154" t="s">
        <v>1148</v>
      </c>
      <c r="G19" s="154" t="s">
        <v>1136</v>
      </c>
      <c r="H19" s="154" t="s">
        <v>1013</v>
      </c>
      <c r="I19" s="154" t="s">
        <v>1149</v>
      </c>
      <c r="J19" s="154" t="s">
        <v>960</v>
      </c>
      <c r="K19" s="154" t="s">
        <v>1150</v>
      </c>
    </row>
    <row r="20" spans="1:11" x14ac:dyDescent="0.25">
      <c r="A20" s="154">
        <v>19</v>
      </c>
      <c r="B20" s="154" t="s">
        <v>50</v>
      </c>
      <c r="C20" s="154" t="s">
        <v>51</v>
      </c>
      <c r="D20" s="154" t="s">
        <v>52</v>
      </c>
      <c r="E20" s="154" t="s">
        <v>43</v>
      </c>
      <c r="F20" s="154" t="s">
        <v>1085</v>
      </c>
      <c r="G20" s="154" t="s">
        <v>1136</v>
      </c>
      <c r="H20" s="154" t="s">
        <v>1013</v>
      </c>
      <c r="I20" s="154" t="s">
        <v>1086</v>
      </c>
      <c r="J20" s="154" t="s">
        <v>960</v>
      </c>
      <c r="K20" s="154" t="s">
        <v>1087</v>
      </c>
    </row>
    <row r="21" spans="1:11" x14ac:dyDescent="0.25">
      <c r="A21" s="154">
        <v>20</v>
      </c>
      <c r="B21" s="154" t="s">
        <v>196</v>
      </c>
      <c r="C21" s="154" t="s">
        <v>104</v>
      </c>
      <c r="D21" s="154" t="s">
        <v>197</v>
      </c>
      <c r="E21" s="154" t="s">
        <v>198</v>
      </c>
      <c r="F21" s="154" t="s">
        <v>1107</v>
      </c>
      <c r="G21" s="154" t="s">
        <v>1136</v>
      </c>
      <c r="H21" s="154" t="s">
        <v>1013</v>
      </c>
      <c r="I21" s="154" t="s">
        <v>1108</v>
      </c>
      <c r="J21" s="154" t="s">
        <v>960</v>
      </c>
      <c r="K21" s="154" t="s">
        <v>1109</v>
      </c>
    </row>
    <row r="22" spans="1:11" x14ac:dyDescent="0.25">
      <c r="A22" s="154">
        <v>21</v>
      </c>
      <c r="B22" s="154" t="s">
        <v>1110</v>
      </c>
      <c r="C22" s="154" t="s">
        <v>408</v>
      </c>
      <c r="D22" s="154" t="s">
        <v>1111</v>
      </c>
      <c r="E22" s="154" t="s">
        <v>912</v>
      </c>
      <c r="F22" s="154" t="s">
        <v>1112</v>
      </c>
      <c r="G22" s="154" t="s">
        <v>1136</v>
      </c>
      <c r="H22" s="154" t="s">
        <v>1013</v>
      </c>
      <c r="I22" s="154" t="s">
        <v>1113</v>
      </c>
      <c r="J22" s="154" t="s">
        <v>960</v>
      </c>
      <c r="K22" s="154" t="s">
        <v>1114</v>
      </c>
    </row>
    <row r="23" spans="1:11" x14ac:dyDescent="0.25">
      <c r="A23" s="154">
        <v>22</v>
      </c>
      <c r="B23" s="154" t="s">
        <v>1115</v>
      </c>
      <c r="C23" s="154" t="s">
        <v>1116</v>
      </c>
      <c r="D23" s="154" t="s">
        <v>1117</v>
      </c>
      <c r="E23" s="154" t="s">
        <v>1</v>
      </c>
      <c r="F23" s="154" t="s">
        <v>1118</v>
      </c>
      <c r="G23" s="154" t="s">
        <v>1136</v>
      </c>
      <c r="H23" s="154" t="s">
        <v>1013</v>
      </c>
      <c r="I23" s="154" t="s">
        <v>1119</v>
      </c>
      <c r="J23" s="154" t="s">
        <v>960</v>
      </c>
      <c r="K23" s="154" t="s">
        <v>1120</v>
      </c>
    </row>
    <row r="24" spans="1:11" x14ac:dyDescent="0.25">
      <c r="A24" s="154">
        <v>23</v>
      </c>
      <c r="B24" s="154" t="s">
        <v>50</v>
      </c>
      <c r="C24" s="154" t="s">
        <v>51</v>
      </c>
      <c r="D24" s="154" t="s">
        <v>52</v>
      </c>
      <c r="E24" s="154" t="s">
        <v>43</v>
      </c>
      <c r="F24" s="154" t="s">
        <v>246</v>
      </c>
      <c r="G24" s="154" t="s">
        <v>1019</v>
      </c>
      <c r="H24" s="154" t="s">
        <v>3</v>
      </c>
      <c r="I24" s="154" t="s">
        <v>247</v>
      </c>
      <c r="J24" s="154" t="s">
        <v>125</v>
      </c>
      <c r="K24" s="154" t="s">
        <v>1127</v>
      </c>
    </row>
    <row r="25" spans="1:11" x14ac:dyDescent="0.25">
      <c r="A25" s="154">
        <v>24</v>
      </c>
      <c r="B25" s="154" t="s">
        <v>1072</v>
      </c>
      <c r="C25" s="154" t="s">
        <v>1073</v>
      </c>
      <c r="D25" s="154" t="s">
        <v>122</v>
      </c>
      <c r="E25" s="154" t="s">
        <v>43</v>
      </c>
      <c r="F25" s="154" t="s">
        <v>221</v>
      </c>
      <c r="G25" s="154" t="s">
        <v>1131</v>
      </c>
      <c r="H25" s="154" t="s">
        <v>3</v>
      </c>
      <c r="I25" s="154" t="s">
        <v>222</v>
      </c>
      <c r="J25" s="154" t="s">
        <v>53</v>
      </c>
      <c r="K25" s="154" t="s">
        <v>1074</v>
      </c>
    </row>
    <row r="26" spans="1:11" x14ac:dyDescent="0.25">
      <c r="A26" s="154">
        <v>25</v>
      </c>
      <c r="B26" s="154" t="s">
        <v>262</v>
      </c>
      <c r="C26" s="154" t="s">
        <v>263</v>
      </c>
      <c r="D26" s="154" t="s">
        <v>264</v>
      </c>
      <c r="E26" s="154" t="s">
        <v>1</v>
      </c>
      <c r="F26" s="154" t="s">
        <v>265</v>
      </c>
      <c r="G26" s="154" t="s">
        <v>1019</v>
      </c>
      <c r="H26" s="154" t="s">
        <v>3</v>
      </c>
      <c r="I26" s="154" t="s">
        <v>266</v>
      </c>
      <c r="J26" s="154" t="s">
        <v>53</v>
      </c>
      <c r="K26" s="154" t="s">
        <v>1057</v>
      </c>
    </row>
    <row r="27" spans="1:11" x14ac:dyDescent="0.25">
      <c r="A27" s="154">
        <v>26</v>
      </c>
      <c r="B27" s="154" t="s">
        <v>71</v>
      </c>
      <c r="C27" s="154" t="s">
        <v>72</v>
      </c>
      <c r="D27" s="154" t="s">
        <v>73</v>
      </c>
      <c r="E27" s="154" t="s">
        <v>28</v>
      </c>
      <c r="F27" s="154" t="s">
        <v>74</v>
      </c>
      <c r="G27" s="154" t="s">
        <v>1019</v>
      </c>
      <c r="H27" s="154" t="s">
        <v>30</v>
      </c>
      <c r="I27" s="154" t="s">
        <v>75</v>
      </c>
      <c r="J27" s="154" t="s">
        <v>32</v>
      </c>
      <c r="K27" s="154" t="s">
        <v>1058</v>
      </c>
    </row>
    <row r="28" spans="1:11" x14ac:dyDescent="0.25">
      <c r="A28" s="154">
        <v>27</v>
      </c>
      <c r="B28" s="154" t="s">
        <v>273</v>
      </c>
      <c r="C28" s="154" t="s">
        <v>274</v>
      </c>
      <c r="D28" s="154" t="s">
        <v>0</v>
      </c>
      <c r="E28" s="154" t="s">
        <v>1</v>
      </c>
      <c r="F28" s="154" t="s">
        <v>275</v>
      </c>
      <c r="G28" s="154" t="s">
        <v>1019</v>
      </c>
      <c r="H28" s="154" t="s">
        <v>3</v>
      </c>
      <c r="I28" s="154" t="s">
        <v>276</v>
      </c>
      <c r="J28" s="154" t="s">
        <v>53</v>
      </c>
      <c r="K28" s="154" t="s">
        <v>1069</v>
      </c>
    </row>
    <row r="29" spans="1:11" x14ac:dyDescent="0.25">
      <c r="A29" s="154">
        <v>28</v>
      </c>
      <c r="B29" s="154" t="s">
        <v>102</v>
      </c>
      <c r="C29" s="154" t="s">
        <v>141</v>
      </c>
      <c r="D29" s="154" t="s">
        <v>42</v>
      </c>
      <c r="E29" s="154" t="s">
        <v>43</v>
      </c>
      <c r="F29" s="154" t="s">
        <v>142</v>
      </c>
      <c r="G29" s="154" t="s">
        <v>1019</v>
      </c>
      <c r="H29" s="154" t="s">
        <v>3</v>
      </c>
      <c r="I29" s="154" t="s">
        <v>143</v>
      </c>
      <c r="J29" s="154" t="s">
        <v>53</v>
      </c>
      <c r="K29" s="154" t="s">
        <v>1070</v>
      </c>
    </row>
    <row r="30" spans="1:11" x14ac:dyDescent="0.25">
      <c r="A30" s="154">
        <v>29</v>
      </c>
      <c r="B30" s="154" t="s">
        <v>766</v>
      </c>
      <c r="C30" s="154" t="s">
        <v>767</v>
      </c>
      <c r="D30" s="154" t="s">
        <v>577</v>
      </c>
      <c r="E30" s="154" t="s">
        <v>7</v>
      </c>
      <c r="F30" s="154" t="s">
        <v>1040</v>
      </c>
      <c r="G30" s="154" t="s">
        <v>1050</v>
      </c>
      <c r="H30" s="154" t="s">
        <v>781</v>
      </c>
      <c r="I30" s="154" t="s">
        <v>1042</v>
      </c>
      <c r="J30" s="154" t="s">
        <v>1043</v>
      </c>
      <c r="K30" s="154" t="s">
        <v>1044</v>
      </c>
    </row>
    <row r="31" spans="1:11" x14ac:dyDescent="0.25">
      <c r="A31" s="154">
        <v>30</v>
      </c>
      <c r="B31" s="154" t="s">
        <v>145</v>
      </c>
      <c r="C31" s="154" t="s">
        <v>97</v>
      </c>
      <c r="D31" s="154" t="s">
        <v>1046</v>
      </c>
      <c r="E31" s="154" t="s">
        <v>1</v>
      </c>
      <c r="F31" s="154" t="s">
        <v>147</v>
      </c>
      <c r="G31" s="154" t="s">
        <v>1019</v>
      </c>
      <c r="H31" s="154" t="s">
        <v>3</v>
      </c>
      <c r="I31" s="154" t="s">
        <v>148</v>
      </c>
      <c r="J31" s="154" t="s">
        <v>53</v>
      </c>
      <c r="K31" s="154" t="s">
        <v>1047</v>
      </c>
    </row>
    <row r="32" spans="1:11" x14ac:dyDescent="0.25">
      <c r="A32" s="154">
        <v>31</v>
      </c>
      <c r="B32" s="154" t="s">
        <v>803</v>
      </c>
      <c r="C32" s="154" t="s">
        <v>804</v>
      </c>
      <c r="D32" s="154" t="s">
        <v>17</v>
      </c>
      <c r="E32" s="154" t="s">
        <v>7</v>
      </c>
      <c r="F32" s="154" t="s">
        <v>805</v>
      </c>
      <c r="G32" s="154" t="s">
        <v>1136</v>
      </c>
      <c r="H32" s="154" t="s">
        <v>5</v>
      </c>
      <c r="I32" s="154" t="s">
        <v>806</v>
      </c>
      <c r="J32" s="154" t="s">
        <v>6</v>
      </c>
      <c r="K32" s="154" t="s">
        <v>996</v>
      </c>
    </row>
    <row r="33" spans="1:11" x14ac:dyDescent="0.25">
      <c r="A33" s="154">
        <v>32</v>
      </c>
      <c r="B33" s="154" t="s">
        <v>982</v>
      </c>
      <c r="C33" s="154" t="s">
        <v>292</v>
      </c>
      <c r="D33" s="154" t="s">
        <v>462</v>
      </c>
      <c r="E33" s="154" t="s">
        <v>1</v>
      </c>
      <c r="F33" s="154" t="s">
        <v>422</v>
      </c>
      <c r="G33" s="154" t="s">
        <v>1019</v>
      </c>
      <c r="H33" s="154" t="s">
        <v>3</v>
      </c>
      <c r="I33" s="154" t="s">
        <v>423</v>
      </c>
      <c r="J33" s="154" t="s">
        <v>2</v>
      </c>
      <c r="K33" s="154" t="s">
        <v>983</v>
      </c>
    </row>
    <row r="34" spans="1:11" x14ac:dyDescent="0.25">
      <c r="A34" s="154">
        <v>33</v>
      </c>
      <c r="B34" s="154" t="s">
        <v>64</v>
      </c>
      <c r="C34" s="154" t="s">
        <v>65</v>
      </c>
      <c r="D34" s="154" t="s">
        <v>66</v>
      </c>
      <c r="E34" s="154" t="s">
        <v>1</v>
      </c>
      <c r="F34" s="154" t="s">
        <v>67</v>
      </c>
      <c r="G34" s="154" t="s">
        <v>1019</v>
      </c>
      <c r="H34" s="154" t="s">
        <v>30</v>
      </c>
      <c r="I34" s="154" t="s">
        <v>68</v>
      </c>
      <c r="J34" s="154" t="s">
        <v>32</v>
      </c>
      <c r="K34" s="154" t="s">
        <v>959</v>
      </c>
    </row>
    <row r="35" spans="1:11" x14ac:dyDescent="0.25">
      <c r="A35" s="154">
        <v>34</v>
      </c>
      <c r="B35" s="154" t="s">
        <v>242</v>
      </c>
      <c r="C35" s="154" t="s">
        <v>243</v>
      </c>
      <c r="D35" s="154" t="s">
        <v>957</v>
      </c>
      <c r="E35" s="154" t="s">
        <v>43</v>
      </c>
      <c r="F35" s="154" t="s">
        <v>244</v>
      </c>
      <c r="G35" s="154" t="s">
        <v>1019</v>
      </c>
      <c r="H35" s="154" t="s">
        <v>3</v>
      </c>
      <c r="I35" s="154" t="s">
        <v>245</v>
      </c>
      <c r="J35" s="154" t="s">
        <v>125</v>
      </c>
      <c r="K35" s="154" t="s">
        <v>958</v>
      </c>
    </row>
    <row r="36" spans="1:11" x14ac:dyDescent="0.25">
      <c r="A36" s="154">
        <v>35</v>
      </c>
      <c r="B36" s="154" t="s">
        <v>322</v>
      </c>
      <c r="C36" s="154" t="s">
        <v>323</v>
      </c>
      <c r="D36" s="154" t="s">
        <v>66</v>
      </c>
      <c r="E36" s="154" t="s">
        <v>1</v>
      </c>
      <c r="F36" s="154" t="s">
        <v>324</v>
      </c>
      <c r="G36" s="154" t="s">
        <v>1019</v>
      </c>
      <c r="H36" s="154" t="s">
        <v>287</v>
      </c>
      <c r="I36" s="154" t="s">
        <v>325</v>
      </c>
      <c r="J36" s="154" t="s">
        <v>289</v>
      </c>
      <c r="K36" s="154" t="s">
        <v>956</v>
      </c>
    </row>
    <row r="37" spans="1:11" x14ac:dyDescent="0.25">
      <c r="A37" s="154">
        <v>36</v>
      </c>
      <c r="B37" s="154" t="s">
        <v>49</v>
      </c>
      <c r="C37" s="154" t="s">
        <v>97</v>
      </c>
      <c r="D37" s="154" t="s">
        <v>66</v>
      </c>
      <c r="E37" s="154" t="s">
        <v>1</v>
      </c>
      <c r="F37" s="154" t="s">
        <v>391</v>
      </c>
      <c r="G37" s="154" t="s">
        <v>1019</v>
      </c>
      <c r="H37" s="154" t="s">
        <v>294</v>
      </c>
      <c r="I37" s="154" t="s">
        <v>392</v>
      </c>
      <c r="J37" s="154" t="s">
        <v>289</v>
      </c>
      <c r="K37" s="154" t="s">
        <v>921</v>
      </c>
    </row>
    <row r="38" spans="1:11" x14ac:dyDescent="0.25">
      <c r="A38" s="154">
        <v>37</v>
      </c>
      <c r="B38" s="154" t="s">
        <v>361</v>
      </c>
      <c r="C38" s="154" t="s">
        <v>362</v>
      </c>
      <c r="D38" s="154" t="s">
        <v>0</v>
      </c>
      <c r="E38" s="154" t="s">
        <v>1</v>
      </c>
      <c r="F38" s="154" t="s">
        <v>886</v>
      </c>
      <c r="G38" s="154" t="s">
        <v>1019</v>
      </c>
      <c r="H38" s="154" t="s">
        <v>3</v>
      </c>
      <c r="I38" s="154" t="s">
        <v>861</v>
      </c>
      <c r="J38" s="154" t="s">
        <v>516</v>
      </c>
      <c r="K38" s="154" t="s">
        <v>896</v>
      </c>
    </row>
    <row r="39" spans="1:11" x14ac:dyDescent="0.25">
      <c r="A39" s="154">
        <v>38</v>
      </c>
      <c r="B39" s="154" t="s">
        <v>845</v>
      </c>
      <c r="C39" s="154" t="s">
        <v>846</v>
      </c>
      <c r="D39" s="154" t="s">
        <v>27</v>
      </c>
      <c r="E39" s="154" t="s">
        <v>28</v>
      </c>
      <c r="F39" s="154" t="s">
        <v>847</v>
      </c>
      <c r="G39" s="154" t="s">
        <v>1019</v>
      </c>
      <c r="H39" s="154" t="s">
        <v>294</v>
      </c>
      <c r="I39" s="154" t="s">
        <v>848</v>
      </c>
      <c r="J39" s="154" t="s">
        <v>289</v>
      </c>
      <c r="K39" s="154" t="s">
        <v>849</v>
      </c>
    </row>
    <row r="40" spans="1:11" x14ac:dyDescent="0.25">
      <c r="A40" s="154">
        <v>39</v>
      </c>
      <c r="B40" s="154" t="s">
        <v>651</v>
      </c>
      <c r="C40" s="154" t="s">
        <v>652</v>
      </c>
      <c r="D40" s="154" t="s">
        <v>653</v>
      </c>
      <c r="E40" s="154" t="s">
        <v>1</v>
      </c>
      <c r="F40" s="154" t="s">
        <v>654</v>
      </c>
      <c r="G40" s="154" t="s">
        <v>1019</v>
      </c>
      <c r="H40" s="154" t="s">
        <v>294</v>
      </c>
      <c r="I40" s="154" t="s">
        <v>655</v>
      </c>
      <c r="J40" s="154" t="s">
        <v>289</v>
      </c>
      <c r="K40" s="154" t="s">
        <v>656</v>
      </c>
    </row>
    <row r="41" spans="1:11" x14ac:dyDescent="0.25">
      <c r="A41" s="154">
        <v>40</v>
      </c>
      <c r="B41" s="154" t="s">
        <v>425</v>
      </c>
      <c r="C41" s="154" t="s">
        <v>426</v>
      </c>
      <c r="D41" s="154" t="s">
        <v>427</v>
      </c>
      <c r="E41" s="154" t="s">
        <v>28</v>
      </c>
      <c r="F41" s="154" t="s">
        <v>428</v>
      </c>
      <c r="G41" s="154" t="s">
        <v>1019</v>
      </c>
      <c r="H41" s="154" t="s">
        <v>287</v>
      </c>
      <c r="I41" s="154" t="s">
        <v>429</v>
      </c>
      <c r="J41" s="154" t="s">
        <v>289</v>
      </c>
      <c r="K41" s="154" t="s">
        <v>659</v>
      </c>
    </row>
    <row r="42" spans="1:11" x14ac:dyDescent="0.25">
      <c r="A42" s="154">
        <v>41</v>
      </c>
      <c r="B42" s="154" t="s">
        <v>608</v>
      </c>
      <c r="C42" s="154" t="s">
        <v>378</v>
      </c>
      <c r="D42" s="154" t="s">
        <v>27</v>
      </c>
      <c r="E42" s="154" t="s">
        <v>28</v>
      </c>
      <c r="F42" s="154" t="s">
        <v>609</v>
      </c>
      <c r="G42" s="154" t="s">
        <v>1019</v>
      </c>
      <c r="H42" s="154" t="s">
        <v>294</v>
      </c>
      <c r="I42" s="154" t="s">
        <v>610</v>
      </c>
      <c r="J42" s="154" t="s">
        <v>289</v>
      </c>
      <c r="K42" s="154" t="s">
        <v>663</v>
      </c>
    </row>
    <row r="43" spans="1:11" x14ac:dyDescent="0.25">
      <c r="A43" s="154">
        <v>42</v>
      </c>
      <c r="B43" s="154"/>
      <c r="C43" s="154"/>
      <c r="D43" s="154"/>
      <c r="E43" s="154"/>
      <c r="F43" s="154" t="s">
        <v>572</v>
      </c>
      <c r="G43" s="154" t="s">
        <v>1019</v>
      </c>
      <c r="H43" s="154" t="s">
        <v>287</v>
      </c>
      <c r="I43" s="154" t="s">
        <v>573</v>
      </c>
      <c r="J43" s="154" t="s">
        <v>289</v>
      </c>
      <c r="K43" s="154" t="s">
        <v>665</v>
      </c>
    </row>
    <row r="44" spans="1:11" x14ac:dyDescent="0.25">
      <c r="A44" s="154">
        <v>43</v>
      </c>
      <c r="B44" s="154" t="s">
        <v>590</v>
      </c>
      <c r="C44" s="154" t="s">
        <v>591</v>
      </c>
      <c r="D44" s="154" t="s">
        <v>592</v>
      </c>
      <c r="E44" s="154" t="s">
        <v>43</v>
      </c>
      <c r="F44" s="154" t="s">
        <v>593</v>
      </c>
      <c r="G44" s="154" t="s">
        <v>1131</v>
      </c>
      <c r="H44" s="154" t="s">
        <v>30</v>
      </c>
      <c r="I44" s="154" t="s">
        <v>594</v>
      </c>
      <c r="J44" s="154" t="s">
        <v>32</v>
      </c>
      <c r="K44" s="154" t="s">
        <v>669</v>
      </c>
    </row>
    <row r="45" spans="1:11" x14ac:dyDescent="0.25">
      <c r="A45" s="154">
        <v>44</v>
      </c>
      <c r="B45" s="154" t="s">
        <v>566</v>
      </c>
      <c r="C45" s="154" t="s">
        <v>556</v>
      </c>
      <c r="D45" s="154" t="s">
        <v>0</v>
      </c>
      <c r="E45" s="154" t="s">
        <v>1</v>
      </c>
      <c r="F45" s="154" t="s">
        <v>557</v>
      </c>
      <c r="G45" s="154" t="s">
        <v>1019</v>
      </c>
      <c r="H45" s="154" t="s">
        <v>287</v>
      </c>
      <c r="I45" s="154" t="s">
        <v>558</v>
      </c>
      <c r="J45" s="154" t="s">
        <v>289</v>
      </c>
      <c r="K45" s="154" t="s">
        <v>673</v>
      </c>
    </row>
    <row r="46" spans="1:11" x14ac:dyDescent="0.25">
      <c r="A46" s="154">
        <v>45</v>
      </c>
      <c r="B46" s="154"/>
      <c r="C46" s="154"/>
      <c r="D46" s="154"/>
      <c r="E46" s="154"/>
      <c r="F46" s="154" t="s">
        <v>540</v>
      </c>
      <c r="G46" s="154" t="s">
        <v>1019</v>
      </c>
      <c r="H46" s="154" t="s">
        <v>294</v>
      </c>
      <c r="I46" s="154" t="s">
        <v>541</v>
      </c>
      <c r="J46" s="154" t="s">
        <v>289</v>
      </c>
      <c r="K46" s="154" t="s">
        <v>677</v>
      </c>
    </row>
    <row r="47" spans="1:11" x14ac:dyDescent="0.25">
      <c r="A47" s="154">
        <v>46</v>
      </c>
      <c r="B47" s="154" t="s">
        <v>291</v>
      </c>
      <c r="C47" s="154" t="s">
        <v>292</v>
      </c>
      <c r="D47" s="154" t="s">
        <v>0</v>
      </c>
      <c r="E47" s="154" t="s">
        <v>1</v>
      </c>
      <c r="F47" s="154" t="s">
        <v>293</v>
      </c>
      <c r="G47" s="154" t="s">
        <v>1019</v>
      </c>
      <c r="H47" s="154" t="s">
        <v>294</v>
      </c>
      <c r="I47" s="154" t="s">
        <v>295</v>
      </c>
      <c r="J47" s="154" t="s">
        <v>289</v>
      </c>
      <c r="K47" s="154" t="s">
        <v>679</v>
      </c>
    </row>
    <row r="48" spans="1:11" x14ac:dyDescent="0.25">
      <c r="A48" s="154">
        <v>47</v>
      </c>
      <c r="B48" s="154" t="s">
        <v>311</v>
      </c>
      <c r="C48" s="154" t="s">
        <v>312</v>
      </c>
      <c r="D48" s="154" t="s">
        <v>313</v>
      </c>
      <c r="E48" s="154" t="s">
        <v>43</v>
      </c>
      <c r="F48" s="154" t="s">
        <v>314</v>
      </c>
      <c r="G48" s="154" t="s">
        <v>1019</v>
      </c>
      <c r="H48" s="154" t="s">
        <v>294</v>
      </c>
      <c r="I48" s="154" t="s">
        <v>315</v>
      </c>
      <c r="J48" s="154" t="s">
        <v>289</v>
      </c>
      <c r="K48" s="154" t="s">
        <v>683</v>
      </c>
    </row>
    <row r="49" spans="1:11" x14ac:dyDescent="0.25">
      <c r="A49" s="154">
        <v>48</v>
      </c>
      <c r="B49" s="154" t="s">
        <v>317</v>
      </c>
      <c r="C49" s="154" t="s">
        <v>279</v>
      </c>
      <c r="D49" s="154" t="s">
        <v>318</v>
      </c>
      <c r="E49" s="154" t="s">
        <v>28</v>
      </c>
      <c r="F49" s="154" t="s">
        <v>319</v>
      </c>
      <c r="G49" s="154" t="s">
        <v>1019</v>
      </c>
      <c r="H49" s="154" t="s">
        <v>287</v>
      </c>
      <c r="I49" s="154" t="s">
        <v>320</v>
      </c>
      <c r="J49" s="154" t="s">
        <v>289</v>
      </c>
      <c r="K49" s="154" t="s">
        <v>758</v>
      </c>
    </row>
    <row r="50" spans="1:11" x14ac:dyDescent="0.25">
      <c r="A50" s="154">
        <v>49</v>
      </c>
      <c r="B50" s="154" t="s">
        <v>15</v>
      </c>
      <c r="C50" s="154" t="s">
        <v>16</v>
      </c>
      <c r="D50" s="154" t="s">
        <v>17</v>
      </c>
      <c r="E50" s="154" t="s">
        <v>7</v>
      </c>
      <c r="F50" s="154" t="s">
        <v>18</v>
      </c>
      <c r="G50" s="154" t="s">
        <v>1136</v>
      </c>
      <c r="H50" s="154" t="s">
        <v>5</v>
      </c>
      <c r="I50" s="154" t="s">
        <v>19</v>
      </c>
      <c r="J50" s="154" t="s">
        <v>6</v>
      </c>
      <c r="K50" s="154" t="s">
        <v>685</v>
      </c>
    </row>
    <row r="51" spans="1:11" x14ac:dyDescent="0.25">
      <c r="A51" s="57">
        <v>50</v>
      </c>
      <c r="B51" s="57" t="s">
        <v>333</v>
      </c>
      <c r="C51" s="57" t="s">
        <v>334</v>
      </c>
      <c r="D51" s="57" t="s">
        <v>335</v>
      </c>
      <c r="E51" s="57" t="s">
        <v>48</v>
      </c>
      <c r="F51" s="57" t="s">
        <v>336</v>
      </c>
      <c r="G51" s="57" t="s">
        <v>666</v>
      </c>
      <c r="H51" s="57" t="s">
        <v>287</v>
      </c>
      <c r="I51" s="57" t="s">
        <v>337</v>
      </c>
      <c r="J51" s="57" t="s">
        <v>289</v>
      </c>
      <c r="K51" s="57" t="s">
        <v>686</v>
      </c>
    </row>
    <row r="52" spans="1:11" s="57" customFormat="1" x14ac:dyDescent="0.25">
      <c r="A52" s="162">
        <v>51</v>
      </c>
      <c r="B52" s="162" t="s">
        <v>355</v>
      </c>
      <c r="C52" s="162" t="s">
        <v>356</v>
      </c>
      <c r="D52" s="162" t="s">
        <v>0</v>
      </c>
      <c r="E52" s="162" t="s">
        <v>1</v>
      </c>
      <c r="F52" s="162" t="s">
        <v>357</v>
      </c>
      <c r="G52" s="162" t="s">
        <v>1019</v>
      </c>
      <c r="H52" s="162" t="s">
        <v>294</v>
      </c>
      <c r="I52" s="162" t="s">
        <v>358</v>
      </c>
      <c r="J52" s="162" t="s">
        <v>289</v>
      </c>
      <c r="K52" s="162" t="s">
        <v>690</v>
      </c>
    </row>
    <row r="53" spans="1:11" s="57" customFormat="1" x14ac:dyDescent="0.25">
      <c r="A53" s="162">
        <v>52</v>
      </c>
      <c r="B53" s="162" t="s">
        <v>238</v>
      </c>
      <c r="C53" s="162" t="s">
        <v>239</v>
      </c>
      <c r="D53" s="162" t="s">
        <v>0</v>
      </c>
      <c r="E53" s="162" t="s">
        <v>1</v>
      </c>
      <c r="F53" s="162" t="s">
        <v>240</v>
      </c>
      <c r="G53" s="162" t="s">
        <v>1019</v>
      </c>
      <c r="H53" s="162" t="s">
        <v>3</v>
      </c>
      <c r="I53" s="162" t="s">
        <v>241</v>
      </c>
      <c r="J53" s="162" t="s">
        <v>53</v>
      </c>
      <c r="K53" s="162" t="s">
        <v>691</v>
      </c>
    </row>
    <row r="54" spans="1:11" x14ac:dyDescent="0.25">
      <c r="A54" s="57">
        <v>53</v>
      </c>
      <c r="B54" s="57" t="s">
        <v>377</v>
      </c>
      <c r="C54" s="57" t="s">
        <v>378</v>
      </c>
      <c r="D54" s="57" t="s">
        <v>256</v>
      </c>
      <c r="E54" s="57" t="s">
        <v>1</v>
      </c>
      <c r="F54" s="57" t="s">
        <v>379</v>
      </c>
      <c r="G54" s="57" t="s">
        <v>666</v>
      </c>
      <c r="H54" s="57" t="s">
        <v>294</v>
      </c>
      <c r="I54" s="57" t="s">
        <v>380</v>
      </c>
      <c r="J54" s="57" t="s">
        <v>289</v>
      </c>
      <c r="K54" s="57" t="s">
        <v>695</v>
      </c>
    </row>
    <row r="55" spans="1:11" x14ac:dyDescent="0.25">
      <c r="A55" s="154">
        <v>54</v>
      </c>
      <c r="B55" s="154" t="s">
        <v>137</v>
      </c>
      <c r="C55" s="154" t="s">
        <v>138</v>
      </c>
      <c r="D55" s="154" t="s">
        <v>0</v>
      </c>
      <c r="E55" s="154" t="s">
        <v>1</v>
      </c>
      <c r="F55" s="154" t="s">
        <v>139</v>
      </c>
      <c r="G55" s="154" t="s">
        <v>1019</v>
      </c>
      <c r="H55" s="154" t="s">
        <v>3</v>
      </c>
      <c r="I55" s="154" t="s">
        <v>140</v>
      </c>
      <c r="J55" s="154" t="s">
        <v>53</v>
      </c>
      <c r="K55" s="154" t="s">
        <v>699</v>
      </c>
    </row>
    <row r="56" spans="1:11" x14ac:dyDescent="0.25">
      <c r="A56" s="154">
        <v>55</v>
      </c>
      <c r="B56" s="154" t="s">
        <v>262</v>
      </c>
      <c r="C56" s="154" t="s">
        <v>399</v>
      </c>
      <c r="D56" s="154" t="s">
        <v>0</v>
      </c>
      <c r="E56" s="154" t="s">
        <v>1</v>
      </c>
      <c r="F56" s="154" t="s">
        <v>400</v>
      </c>
      <c r="G56" s="154" t="s">
        <v>1019</v>
      </c>
      <c r="H56" s="154" t="s">
        <v>294</v>
      </c>
      <c r="I56" s="154" t="s">
        <v>401</v>
      </c>
      <c r="J56" s="154" t="s">
        <v>289</v>
      </c>
      <c r="K56" s="154" t="s">
        <v>700</v>
      </c>
    </row>
    <row r="57" spans="1:11" x14ac:dyDescent="0.25">
      <c r="A57" s="154">
        <v>56</v>
      </c>
      <c r="B57" s="154" t="s">
        <v>403</v>
      </c>
      <c r="C57" s="154" t="s">
        <v>60</v>
      </c>
      <c r="D57" s="154" t="s">
        <v>27</v>
      </c>
      <c r="E57" s="154" t="s">
        <v>28</v>
      </c>
      <c r="F57" s="154" t="s">
        <v>404</v>
      </c>
      <c r="G57" s="154" t="s">
        <v>1019</v>
      </c>
      <c r="H57" s="154" t="s">
        <v>287</v>
      </c>
      <c r="I57" s="154" t="s">
        <v>405</v>
      </c>
      <c r="J57" s="154" t="s">
        <v>289</v>
      </c>
      <c r="K57" s="154" t="s">
        <v>701</v>
      </c>
    </row>
    <row r="58" spans="1:11" x14ac:dyDescent="0.25">
      <c r="A58" s="154">
        <v>57</v>
      </c>
      <c r="B58" s="154" t="s">
        <v>431</v>
      </c>
      <c r="C58" s="154" t="s">
        <v>172</v>
      </c>
      <c r="D58" s="154" t="s">
        <v>432</v>
      </c>
      <c r="E58" s="154" t="s">
        <v>28</v>
      </c>
      <c r="F58" s="154" t="s">
        <v>433</v>
      </c>
      <c r="G58" s="154" t="s">
        <v>1019</v>
      </c>
      <c r="H58" s="154" t="s">
        <v>294</v>
      </c>
      <c r="I58" s="154" t="s">
        <v>434</v>
      </c>
      <c r="J58" s="154" t="s">
        <v>289</v>
      </c>
      <c r="K58" s="154" t="s">
        <v>704</v>
      </c>
    </row>
    <row r="59" spans="1:11" x14ac:dyDescent="0.25">
      <c r="A59" s="154">
        <v>58</v>
      </c>
      <c r="B59" s="154" t="s">
        <v>443</v>
      </c>
      <c r="C59" s="154" t="s">
        <v>444</v>
      </c>
      <c r="D59" s="154" t="s">
        <v>0</v>
      </c>
      <c r="E59" s="154" t="s">
        <v>1</v>
      </c>
      <c r="F59" s="154" t="s">
        <v>445</v>
      </c>
      <c r="G59" s="154" t="s">
        <v>1257</v>
      </c>
      <c r="H59" s="154" t="s">
        <v>5</v>
      </c>
      <c r="I59" s="154" t="s">
        <v>446</v>
      </c>
      <c r="J59" s="154" t="s">
        <v>6</v>
      </c>
      <c r="K59" s="154" t="s">
        <v>708</v>
      </c>
    </row>
    <row r="60" spans="1:11" x14ac:dyDescent="0.25">
      <c r="A60" s="154">
        <v>59</v>
      </c>
      <c r="B60" s="154" t="s">
        <v>460</v>
      </c>
      <c r="C60" s="154" t="s">
        <v>461</v>
      </c>
      <c r="D60" s="154" t="s">
        <v>462</v>
      </c>
      <c r="E60" s="154" t="s">
        <v>1</v>
      </c>
      <c r="F60" s="154" t="s">
        <v>463</v>
      </c>
      <c r="G60" s="154" t="s">
        <v>1019</v>
      </c>
      <c r="H60" s="154" t="s">
        <v>30</v>
      </c>
      <c r="I60" s="154" t="s">
        <v>464</v>
      </c>
      <c r="J60" s="154" t="s">
        <v>32</v>
      </c>
      <c r="K60" s="154" t="s">
        <v>711</v>
      </c>
    </row>
    <row r="61" spans="1:11" x14ac:dyDescent="0.25">
      <c r="A61" s="154">
        <v>60</v>
      </c>
      <c r="B61" s="154" t="s">
        <v>165</v>
      </c>
      <c r="C61" s="154" t="s">
        <v>166</v>
      </c>
      <c r="D61" s="154" t="s">
        <v>27</v>
      </c>
      <c r="E61" s="154" t="s">
        <v>28</v>
      </c>
      <c r="F61" s="154" t="s">
        <v>167</v>
      </c>
      <c r="G61" s="154" t="s">
        <v>1019</v>
      </c>
      <c r="H61" s="154" t="s">
        <v>30</v>
      </c>
      <c r="I61" s="154" t="s">
        <v>168</v>
      </c>
      <c r="J61" s="154" t="s">
        <v>32</v>
      </c>
      <c r="K61" s="154" t="s">
        <v>712</v>
      </c>
    </row>
    <row r="62" spans="1:11" x14ac:dyDescent="0.25">
      <c r="A62" s="154">
        <v>61</v>
      </c>
      <c r="B62" s="154" t="s">
        <v>25</v>
      </c>
      <c r="C62" s="154" t="s">
        <v>26</v>
      </c>
      <c r="D62" s="154" t="s">
        <v>27</v>
      </c>
      <c r="E62" s="154" t="s">
        <v>28</v>
      </c>
      <c r="F62" s="154" t="s">
        <v>29</v>
      </c>
      <c r="G62" s="154" t="s">
        <v>1019</v>
      </c>
      <c r="H62" s="154" t="s">
        <v>30</v>
      </c>
      <c r="I62" s="154" t="s">
        <v>31</v>
      </c>
      <c r="J62" s="154" t="s">
        <v>32</v>
      </c>
      <c r="K62" s="154" t="s">
        <v>714</v>
      </c>
    </row>
    <row r="63" spans="1:11" x14ac:dyDescent="0.25">
      <c r="A63" s="154">
        <v>62</v>
      </c>
      <c r="B63" s="154" t="s">
        <v>54</v>
      </c>
      <c r="C63" s="154" t="s">
        <v>55</v>
      </c>
      <c r="D63" s="154" t="s">
        <v>0</v>
      </c>
      <c r="E63" s="154" t="s">
        <v>1</v>
      </c>
      <c r="F63" s="154" t="s">
        <v>56</v>
      </c>
      <c r="G63" s="154" t="s">
        <v>1257</v>
      </c>
      <c r="H63" s="154" t="s">
        <v>5</v>
      </c>
      <c r="I63" s="154" t="s">
        <v>57</v>
      </c>
      <c r="J63" s="154" t="s">
        <v>6</v>
      </c>
      <c r="K63" s="154" t="s">
        <v>717</v>
      </c>
    </row>
    <row r="64" spans="1:11" x14ac:dyDescent="0.25">
      <c r="A64" s="154">
        <v>63</v>
      </c>
      <c r="B64" s="154" t="s">
        <v>467</v>
      </c>
      <c r="C64" s="154" t="s">
        <v>468</v>
      </c>
      <c r="D64" s="154" t="s">
        <v>0</v>
      </c>
      <c r="E64" s="154" t="s">
        <v>1</v>
      </c>
      <c r="F64" s="154" t="s">
        <v>469</v>
      </c>
      <c r="G64" s="154" t="s">
        <v>1257</v>
      </c>
      <c r="H64" s="154" t="s">
        <v>5</v>
      </c>
      <c r="I64" s="154" t="s">
        <v>470</v>
      </c>
      <c r="J64" s="154" t="s">
        <v>6</v>
      </c>
      <c r="K64" s="154" t="s">
        <v>720</v>
      </c>
    </row>
    <row r="65" spans="1:11" x14ac:dyDescent="0.25">
      <c r="A65" s="154">
        <v>64</v>
      </c>
      <c r="B65" s="154" t="s">
        <v>50</v>
      </c>
      <c r="C65" s="154" t="s">
        <v>51</v>
      </c>
      <c r="D65" s="154" t="s">
        <v>52</v>
      </c>
      <c r="E65" s="154" t="s">
        <v>43</v>
      </c>
      <c r="F65" s="154" t="s">
        <v>94</v>
      </c>
      <c r="G65" s="154" t="s">
        <v>1136</v>
      </c>
      <c r="H65" s="154" t="s">
        <v>5</v>
      </c>
      <c r="I65" s="154" t="s">
        <v>95</v>
      </c>
      <c r="J65" s="154" t="s">
        <v>6</v>
      </c>
      <c r="K65" s="154" t="s">
        <v>724</v>
      </c>
    </row>
    <row r="66" spans="1:11" x14ac:dyDescent="0.25">
      <c r="A66" s="154">
        <v>65</v>
      </c>
      <c r="B66" s="154" t="s">
        <v>110</v>
      </c>
      <c r="C66" s="154" t="s">
        <v>111</v>
      </c>
      <c r="D66" s="154" t="s">
        <v>112</v>
      </c>
      <c r="E66" s="154" t="s">
        <v>43</v>
      </c>
      <c r="F66" s="154" t="s">
        <v>113</v>
      </c>
      <c r="G66" s="154" t="s">
        <v>1019</v>
      </c>
      <c r="H66" s="154" t="s">
        <v>3</v>
      </c>
      <c r="I66" s="154" t="s">
        <v>114</v>
      </c>
      <c r="J66" s="154" t="s">
        <v>53</v>
      </c>
      <c r="K66" s="154" t="s">
        <v>727</v>
      </c>
    </row>
    <row r="67" spans="1:11" x14ac:dyDescent="0.25">
      <c r="A67" s="154">
        <v>66</v>
      </c>
      <c r="B67" s="154" t="s">
        <v>120</v>
      </c>
      <c r="C67" s="154" t="s">
        <v>121</v>
      </c>
      <c r="D67" s="154" t="s">
        <v>122</v>
      </c>
      <c r="E67" s="154" t="s">
        <v>43</v>
      </c>
      <c r="F67" s="154" t="s">
        <v>123</v>
      </c>
      <c r="G67" s="154" t="s">
        <v>1019</v>
      </c>
      <c r="H67" s="154" t="s">
        <v>3</v>
      </c>
      <c r="I67" s="154" t="s">
        <v>124</v>
      </c>
      <c r="J67" s="154" t="s">
        <v>125</v>
      </c>
      <c r="K67" s="154" t="s">
        <v>728</v>
      </c>
    </row>
    <row r="68" spans="1:11" x14ac:dyDescent="0.25">
      <c r="A68" s="154">
        <v>67</v>
      </c>
      <c r="B68" s="154" t="s">
        <v>797</v>
      </c>
      <c r="C68" s="154" t="s">
        <v>798</v>
      </c>
      <c r="D68" s="154" t="s">
        <v>799</v>
      </c>
      <c r="E68" s="154" t="s">
        <v>1</v>
      </c>
      <c r="F68" s="154" t="s">
        <v>800</v>
      </c>
      <c r="G68" s="154" t="s">
        <v>1257</v>
      </c>
      <c r="H68" s="154" t="s">
        <v>8</v>
      </c>
      <c r="I68" s="154" t="s">
        <v>801</v>
      </c>
      <c r="J68" s="154" t="s">
        <v>9</v>
      </c>
      <c r="K68" s="154" t="s">
        <v>802</v>
      </c>
    </row>
    <row r="69" spans="1:11" x14ac:dyDescent="0.25">
      <c r="A69" s="154">
        <v>68</v>
      </c>
      <c r="B69" s="154" t="s">
        <v>101</v>
      </c>
      <c r="C69" s="154" t="s">
        <v>102</v>
      </c>
      <c r="D69" s="154" t="s">
        <v>103</v>
      </c>
      <c r="E69" s="154" t="s">
        <v>43</v>
      </c>
      <c r="F69" s="154" t="s">
        <v>169</v>
      </c>
      <c r="G69" s="154" t="s">
        <v>1136</v>
      </c>
      <c r="H69" s="154" t="s">
        <v>8</v>
      </c>
      <c r="I69" s="154" t="s">
        <v>170</v>
      </c>
      <c r="J69" s="154" t="s">
        <v>9</v>
      </c>
      <c r="K69" s="154" t="s">
        <v>735</v>
      </c>
    </row>
    <row r="70" spans="1:11" x14ac:dyDescent="0.25">
      <c r="A70" s="57">
        <v>69</v>
      </c>
      <c r="B70" s="57" t="s">
        <v>882</v>
      </c>
      <c r="C70" s="57" t="s">
        <v>97</v>
      </c>
      <c r="D70" s="57" t="s">
        <v>173</v>
      </c>
      <c r="E70" s="57" t="s">
        <v>43</v>
      </c>
      <c r="F70" s="57" t="s">
        <v>883</v>
      </c>
      <c r="G70" s="57" t="s">
        <v>960</v>
      </c>
      <c r="H70" s="57" t="s">
        <v>8</v>
      </c>
      <c r="I70" s="57" t="s">
        <v>884</v>
      </c>
      <c r="J70" s="57" t="s">
        <v>9</v>
      </c>
      <c r="K70" s="57" t="s">
        <v>885</v>
      </c>
    </row>
    <row r="71" spans="1:11" x14ac:dyDescent="0.25">
      <c r="A71" s="154">
        <v>70</v>
      </c>
      <c r="B71" s="154" t="s">
        <v>174</v>
      </c>
      <c r="C71" s="154" t="s">
        <v>175</v>
      </c>
      <c r="D71" s="154" t="s">
        <v>0</v>
      </c>
      <c r="E71" s="154" t="s">
        <v>1</v>
      </c>
      <c r="F71" s="154" t="s">
        <v>176</v>
      </c>
      <c r="G71" s="154" t="s">
        <v>1257</v>
      </c>
      <c r="H71" s="154" t="s">
        <v>8</v>
      </c>
      <c r="I71" s="154" t="s">
        <v>177</v>
      </c>
      <c r="J71" s="154" t="s">
        <v>9</v>
      </c>
      <c r="K71" s="154" t="s">
        <v>736</v>
      </c>
    </row>
    <row r="72" spans="1:11" x14ac:dyDescent="0.25">
      <c r="A72" s="154">
        <v>71</v>
      </c>
      <c r="B72" s="154" t="s">
        <v>174</v>
      </c>
      <c r="C72" s="154" t="s">
        <v>175</v>
      </c>
      <c r="D72" s="154" t="s">
        <v>0</v>
      </c>
      <c r="E72" s="154" t="s">
        <v>1</v>
      </c>
      <c r="F72" s="154" t="s">
        <v>472</v>
      </c>
      <c r="G72" s="154" t="s">
        <v>1050</v>
      </c>
      <c r="H72" s="154" t="s">
        <v>473</v>
      </c>
      <c r="I72" s="154" t="s">
        <v>474</v>
      </c>
      <c r="J72" s="154" t="s">
        <v>475</v>
      </c>
      <c r="K72" s="154" t="s">
        <v>737</v>
      </c>
    </row>
    <row r="73" spans="1:11" x14ac:dyDescent="0.25">
      <c r="A73" s="154">
        <v>72</v>
      </c>
      <c r="B73" s="154" t="s">
        <v>179</v>
      </c>
      <c r="C73" s="154" t="s">
        <v>180</v>
      </c>
      <c r="D73" s="154" t="s">
        <v>181</v>
      </c>
      <c r="E73" s="154" t="s">
        <v>43</v>
      </c>
      <c r="F73" s="154" t="s">
        <v>182</v>
      </c>
      <c r="G73" s="154" t="s">
        <v>1136</v>
      </c>
      <c r="H73" s="154" t="s">
        <v>8</v>
      </c>
      <c r="I73" s="154" t="s">
        <v>183</v>
      </c>
      <c r="J73" s="154" t="s">
        <v>9</v>
      </c>
      <c r="K73" s="154" t="s">
        <v>738</v>
      </c>
    </row>
    <row r="74" spans="1:11" x14ac:dyDescent="0.25">
      <c r="A74" s="154">
        <v>73</v>
      </c>
      <c r="B74" s="154" t="s">
        <v>467</v>
      </c>
      <c r="C74" s="154" t="s">
        <v>468</v>
      </c>
      <c r="D74" s="154" t="s">
        <v>0</v>
      </c>
      <c r="E74" s="154" t="s">
        <v>1</v>
      </c>
      <c r="F74" s="154" t="s">
        <v>477</v>
      </c>
      <c r="G74" s="154" t="s">
        <v>1019</v>
      </c>
      <c r="H74" s="154" t="s">
        <v>30</v>
      </c>
      <c r="I74" s="154" t="s">
        <v>478</v>
      </c>
      <c r="J74" s="154" t="s">
        <v>32</v>
      </c>
      <c r="K74" s="154" t="s">
        <v>740</v>
      </c>
    </row>
    <row r="75" spans="1:11" x14ac:dyDescent="0.25">
      <c r="A75" s="154">
        <v>74</v>
      </c>
      <c r="B75" s="154" t="s">
        <v>54</v>
      </c>
      <c r="C75" s="154" t="s">
        <v>55</v>
      </c>
      <c r="D75" s="154" t="s">
        <v>0</v>
      </c>
      <c r="E75" s="154" t="s">
        <v>1</v>
      </c>
      <c r="F75" s="154" t="s">
        <v>480</v>
      </c>
      <c r="G75" s="154" t="s">
        <v>1050</v>
      </c>
      <c r="H75" s="154" t="s">
        <v>473</v>
      </c>
      <c r="I75" s="154" t="s">
        <v>481</v>
      </c>
      <c r="J75" s="154" t="s">
        <v>475</v>
      </c>
      <c r="K75" s="154" t="s">
        <v>744</v>
      </c>
    </row>
    <row r="76" spans="1:11" x14ac:dyDescent="0.25">
      <c r="A76" s="154">
        <v>75</v>
      </c>
      <c r="B76" s="154" t="s">
        <v>206</v>
      </c>
      <c r="C76" s="154" t="s">
        <v>207</v>
      </c>
      <c r="D76" s="154" t="s">
        <v>173</v>
      </c>
      <c r="E76" s="154" t="s">
        <v>43</v>
      </c>
      <c r="F76" s="154" t="s">
        <v>208</v>
      </c>
      <c r="G76" s="154" t="s">
        <v>1019</v>
      </c>
      <c r="H76" s="154" t="s">
        <v>3</v>
      </c>
      <c r="I76" s="154" t="s">
        <v>209</v>
      </c>
      <c r="J76" s="154" t="s">
        <v>53</v>
      </c>
      <c r="K76" s="154" t="s">
        <v>745</v>
      </c>
    </row>
    <row r="77" spans="1:11" x14ac:dyDescent="0.25">
      <c r="A77" s="154">
        <v>76</v>
      </c>
      <c r="B77" s="154" t="s">
        <v>224</v>
      </c>
      <c r="C77" s="154" t="s">
        <v>225</v>
      </c>
      <c r="D77" s="154" t="s">
        <v>0</v>
      </c>
      <c r="E77" s="154" t="s">
        <v>1</v>
      </c>
      <c r="F77" s="154" t="s">
        <v>226</v>
      </c>
      <c r="G77" s="154" t="s">
        <v>1019</v>
      </c>
      <c r="H77" s="154" t="s">
        <v>3</v>
      </c>
      <c r="I77" s="154" t="s">
        <v>227</v>
      </c>
      <c r="J77" s="154" t="s">
        <v>53</v>
      </c>
      <c r="K77" s="154" t="s">
        <v>748</v>
      </c>
    </row>
    <row r="78" spans="1:11" x14ac:dyDescent="0.25">
      <c r="A78" s="154">
        <v>77</v>
      </c>
      <c r="B78" s="154" t="s">
        <v>54</v>
      </c>
      <c r="C78" s="154" t="s">
        <v>55</v>
      </c>
      <c r="D78" s="154" t="s">
        <v>0</v>
      </c>
      <c r="E78" s="154" t="s">
        <v>1</v>
      </c>
      <c r="F78" s="154" t="s">
        <v>229</v>
      </c>
      <c r="G78" s="154" t="s">
        <v>1019</v>
      </c>
      <c r="H78" s="154" t="s">
        <v>3</v>
      </c>
      <c r="I78" s="154" t="s">
        <v>230</v>
      </c>
      <c r="J78" s="154" t="s">
        <v>53</v>
      </c>
      <c r="K78" s="154" t="s">
        <v>749</v>
      </c>
    </row>
    <row r="79" spans="1:11" x14ac:dyDescent="0.25">
      <c r="A79" s="57">
        <v>78</v>
      </c>
      <c r="B79" s="57" t="s">
        <v>232</v>
      </c>
      <c r="C79" s="57" t="s">
        <v>233</v>
      </c>
      <c r="D79" s="57" t="s">
        <v>234</v>
      </c>
      <c r="E79" s="57" t="s">
        <v>1</v>
      </c>
      <c r="F79" s="57" t="s">
        <v>235</v>
      </c>
      <c r="G79" s="57" t="s">
        <v>666</v>
      </c>
      <c r="H79" s="57" t="s">
        <v>3</v>
      </c>
      <c r="I79" s="57" t="s">
        <v>236</v>
      </c>
      <c r="J79" s="57" t="s">
        <v>53</v>
      </c>
      <c r="K79" s="57" t="s">
        <v>750</v>
      </c>
    </row>
    <row r="80" spans="1:11" x14ac:dyDescent="0.25">
      <c r="A80" s="154">
        <v>79</v>
      </c>
      <c r="B80" s="154" t="s">
        <v>278</v>
      </c>
      <c r="C80" s="154" t="s">
        <v>279</v>
      </c>
      <c r="D80" s="154" t="s">
        <v>66</v>
      </c>
      <c r="E80" s="154" t="s">
        <v>1</v>
      </c>
      <c r="F80" s="154" t="s">
        <v>280</v>
      </c>
      <c r="G80" s="154" t="s">
        <v>1019</v>
      </c>
      <c r="H80" s="154" t="s">
        <v>3</v>
      </c>
      <c r="I80" s="154" t="s">
        <v>281</v>
      </c>
      <c r="J80" s="154" t="s">
        <v>53</v>
      </c>
      <c r="K80" s="154" t="s">
        <v>756</v>
      </c>
    </row>
  </sheetData>
  <sortState ref="A2:K80">
    <sortCondition ref="A5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53" t="s">
        <v>623</v>
      </c>
      <c r="C2" s="153" t="s">
        <v>624</v>
      </c>
      <c r="D2" s="153" t="s">
        <v>625</v>
      </c>
      <c r="E2" s="153" t="s">
        <v>48</v>
      </c>
      <c r="F2" s="153" t="s">
        <v>626</v>
      </c>
      <c r="G2" s="153" t="s">
        <v>666</v>
      </c>
      <c r="H2" s="153" t="s">
        <v>294</v>
      </c>
      <c r="I2" s="153" t="s">
        <v>627</v>
      </c>
      <c r="J2" s="153" t="s">
        <v>289</v>
      </c>
      <c r="K2" s="153" t="s">
        <v>1221</v>
      </c>
    </row>
    <row r="3" spans="1:11" x14ac:dyDescent="0.25">
      <c r="A3">
        <v>51</v>
      </c>
      <c r="B3" s="153" t="s">
        <v>377</v>
      </c>
      <c r="C3" s="153" t="s">
        <v>378</v>
      </c>
      <c r="D3" s="153" t="s">
        <v>256</v>
      </c>
      <c r="E3" s="153" t="s">
        <v>1</v>
      </c>
      <c r="F3" s="153" t="s">
        <v>379</v>
      </c>
      <c r="G3" s="153" t="s">
        <v>666</v>
      </c>
      <c r="H3" s="153" t="s">
        <v>294</v>
      </c>
      <c r="I3" s="153" t="s">
        <v>380</v>
      </c>
      <c r="J3" s="153" t="s">
        <v>289</v>
      </c>
      <c r="K3" s="153" t="s">
        <v>695</v>
      </c>
    </row>
    <row r="4" spans="1:11" x14ac:dyDescent="0.25">
      <c r="A4">
        <v>48</v>
      </c>
      <c r="B4" s="153" t="s">
        <v>333</v>
      </c>
      <c r="C4" s="153" t="s">
        <v>334</v>
      </c>
      <c r="D4" s="153" t="s">
        <v>335</v>
      </c>
      <c r="E4" s="153" t="s">
        <v>48</v>
      </c>
      <c r="F4" s="153" t="s">
        <v>336</v>
      </c>
      <c r="G4" s="153" t="s">
        <v>666</v>
      </c>
      <c r="H4" s="153" t="s">
        <v>287</v>
      </c>
      <c r="I4" s="153" t="s">
        <v>337</v>
      </c>
      <c r="J4" s="153" t="s">
        <v>289</v>
      </c>
      <c r="K4" s="153" t="s">
        <v>686</v>
      </c>
    </row>
    <row r="5" spans="1:11" x14ac:dyDescent="0.25">
      <c r="A5" s="153">
        <v>76</v>
      </c>
      <c r="B5" s="153" t="s">
        <v>232</v>
      </c>
      <c r="C5" s="153" t="s">
        <v>233</v>
      </c>
      <c r="D5" s="153" t="s">
        <v>234</v>
      </c>
      <c r="E5" s="153" t="s">
        <v>1</v>
      </c>
      <c r="F5" s="153" t="s">
        <v>235</v>
      </c>
      <c r="G5" s="153" t="s">
        <v>666</v>
      </c>
      <c r="H5" s="153" t="s">
        <v>3</v>
      </c>
      <c r="I5" s="153" t="s">
        <v>236</v>
      </c>
      <c r="J5" s="153" t="s">
        <v>53</v>
      </c>
      <c r="K5" s="153" t="s">
        <v>750</v>
      </c>
    </row>
    <row r="6" spans="1:11" x14ac:dyDescent="0.25">
      <c r="A6" s="153">
        <v>24</v>
      </c>
      <c r="B6" s="153" t="s">
        <v>71</v>
      </c>
      <c r="C6" s="153" t="s">
        <v>72</v>
      </c>
      <c r="D6" s="153" t="s">
        <v>73</v>
      </c>
      <c r="E6" s="153" t="s">
        <v>28</v>
      </c>
      <c r="F6" s="153" t="s">
        <v>74</v>
      </c>
      <c r="G6" s="153" t="s">
        <v>1019</v>
      </c>
      <c r="H6" s="153" t="s">
        <v>30</v>
      </c>
      <c r="I6" s="153" t="s">
        <v>75</v>
      </c>
      <c r="J6" s="153" t="s">
        <v>32</v>
      </c>
      <c r="K6" s="153" t="s">
        <v>1058</v>
      </c>
    </row>
    <row r="7" spans="1:11" x14ac:dyDescent="0.25">
      <c r="A7" s="153">
        <v>30</v>
      </c>
      <c r="B7" s="153" t="s">
        <v>64</v>
      </c>
      <c r="C7" s="153" t="s">
        <v>65</v>
      </c>
      <c r="D7" s="153" t="s">
        <v>66</v>
      </c>
      <c r="E7" s="153" t="s">
        <v>1</v>
      </c>
      <c r="F7" s="153" t="s">
        <v>67</v>
      </c>
      <c r="G7" s="153" t="s">
        <v>1019</v>
      </c>
      <c r="H7" s="153" t="s">
        <v>30</v>
      </c>
      <c r="I7" s="153" t="s">
        <v>68</v>
      </c>
      <c r="J7" s="153" t="s">
        <v>32</v>
      </c>
      <c r="K7" s="153" t="s">
        <v>959</v>
      </c>
    </row>
    <row r="8" spans="1:11" x14ac:dyDescent="0.25">
      <c r="A8" s="153">
        <v>57</v>
      </c>
      <c r="B8" s="153" t="s">
        <v>460</v>
      </c>
      <c r="C8" s="153" t="s">
        <v>461</v>
      </c>
      <c r="D8" s="153" t="s">
        <v>462</v>
      </c>
      <c r="E8" s="153" t="s">
        <v>1</v>
      </c>
      <c r="F8" s="153" t="s">
        <v>463</v>
      </c>
      <c r="G8" s="153" t="s">
        <v>1019</v>
      </c>
      <c r="H8" s="153" t="s">
        <v>30</v>
      </c>
      <c r="I8" s="153" t="s">
        <v>464</v>
      </c>
      <c r="J8" s="153" t="s">
        <v>32</v>
      </c>
      <c r="K8" s="153" t="s">
        <v>711</v>
      </c>
    </row>
    <row r="9" spans="1:11" x14ac:dyDescent="0.25">
      <c r="A9" s="153">
        <v>58</v>
      </c>
      <c r="B9" s="153" t="s">
        <v>165</v>
      </c>
      <c r="C9" s="153" t="s">
        <v>166</v>
      </c>
      <c r="D9" s="153" t="s">
        <v>27</v>
      </c>
      <c r="E9" s="153" t="s">
        <v>28</v>
      </c>
      <c r="F9" s="153" t="s">
        <v>167</v>
      </c>
      <c r="G9" s="153" t="s">
        <v>1019</v>
      </c>
      <c r="H9" s="153" t="s">
        <v>30</v>
      </c>
      <c r="I9" s="153" t="s">
        <v>168</v>
      </c>
      <c r="J9" s="153" t="s">
        <v>32</v>
      </c>
      <c r="K9" s="153" t="s">
        <v>712</v>
      </c>
    </row>
    <row r="10" spans="1:11" x14ac:dyDescent="0.25">
      <c r="A10" s="153">
        <v>59</v>
      </c>
      <c r="B10" s="153" t="s">
        <v>25</v>
      </c>
      <c r="C10" s="153" t="s">
        <v>26</v>
      </c>
      <c r="D10" s="153" t="s">
        <v>27</v>
      </c>
      <c r="E10" s="153" t="s">
        <v>28</v>
      </c>
      <c r="F10" s="153" t="s">
        <v>29</v>
      </c>
      <c r="G10" s="153" t="s">
        <v>1019</v>
      </c>
      <c r="H10" s="153" t="s">
        <v>30</v>
      </c>
      <c r="I10" s="153" t="s">
        <v>31</v>
      </c>
      <c r="J10" s="153" t="s">
        <v>32</v>
      </c>
      <c r="K10" s="153" t="s">
        <v>714</v>
      </c>
    </row>
    <row r="11" spans="1:11" x14ac:dyDescent="0.25">
      <c r="A11" s="153">
        <v>71</v>
      </c>
      <c r="B11" s="153" t="s">
        <v>467</v>
      </c>
      <c r="C11" s="153" t="s">
        <v>468</v>
      </c>
      <c r="D11" s="153" t="s">
        <v>0</v>
      </c>
      <c r="E11" s="153" t="s">
        <v>1</v>
      </c>
      <c r="F11" s="153" t="s">
        <v>477</v>
      </c>
      <c r="G11" s="153" t="s">
        <v>1019</v>
      </c>
      <c r="H11" s="153" t="s">
        <v>30</v>
      </c>
      <c r="I11" s="153" t="s">
        <v>478</v>
      </c>
      <c r="J11" s="153" t="s">
        <v>32</v>
      </c>
      <c r="K11" s="153" t="s">
        <v>740</v>
      </c>
    </row>
    <row r="12" spans="1:11" x14ac:dyDescent="0.25">
      <c r="A12" s="153">
        <v>3</v>
      </c>
      <c r="B12" s="153" t="s">
        <v>366</v>
      </c>
      <c r="C12" s="153" t="s">
        <v>367</v>
      </c>
      <c r="D12" s="153" t="s">
        <v>368</v>
      </c>
      <c r="E12" s="153" t="s">
        <v>43</v>
      </c>
      <c r="F12" s="153" t="s">
        <v>369</v>
      </c>
      <c r="G12" s="153" t="s">
        <v>1019</v>
      </c>
      <c r="H12" s="153" t="s">
        <v>294</v>
      </c>
      <c r="I12" s="153" t="s">
        <v>370</v>
      </c>
      <c r="J12" s="153" t="s">
        <v>289</v>
      </c>
      <c r="K12" s="153" t="s">
        <v>1240</v>
      </c>
    </row>
    <row r="13" spans="1:11" x14ac:dyDescent="0.25">
      <c r="A13" s="153">
        <v>33</v>
      </c>
      <c r="B13" s="153" t="s">
        <v>49</v>
      </c>
      <c r="C13" s="153" t="s">
        <v>97</v>
      </c>
      <c r="D13" s="153" t="s">
        <v>66</v>
      </c>
      <c r="E13" s="153" t="s">
        <v>1</v>
      </c>
      <c r="F13" s="153" t="s">
        <v>391</v>
      </c>
      <c r="G13" s="153" t="s">
        <v>1019</v>
      </c>
      <c r="H13" s="153" t="s">
        <v>294</v>
      </c>
      <c r="I13" s="153" t="s">
        <v>392</v>
      </c>
      <c r="J13" s="153" t="s">
        <v>289</v>
      </c>
      <c r="K13" s="153" t="s">
        <v>921</v>
      </c>
    </row>
    <row r="14" spans="1:11" x14ac:dyDescent="0.25">
      <c r="A14" s="153">
        <v>35</v>
      </c>
      <c r="B14" s="153" t="s">
        <v>845</v>
      </c>
      <c r="C14" s="153" t="s">
        <v>846</v>
      </c>
      <c r="D14" s="153" t="s">
        <v>27</v>
      </c>
      <c r="E14" s="153" t="s">
        <v>28</v>
      </c>
      <c r="F14" s="153" t="s">
        <v>847</v>
      </c>
      <c r="G14" s="153" t="s">
        <v>1019</v>
      </c>
      <c r="H14" s="153" t="s">
        <v>294</v>
      </c>
      <c r="I14" s="153" t="s">
        <v>848</v>
      </c>
      <c r="J14" s="153" t="s">
        <v>289</v>
      </c>
      <c r="K14" s="153" t="s">
        <v>849</v>
      </c>
    </row>
    <row r="15" spans="1:11" x14ac:dyDescent="0.25">
      <c r="A15" s="153">
        <v>36</v>
      </c>
      <c r="B15" s="153" t="s">
        <v>651</v>
      </c>
      <c r="C15" s="153" t="s">
        <v>652</v>
      </c>
      <c r="D15" s="153" t="s">
        <v>653</v>
      </c>
      <c r="E15" s="153" t="s">
        <v>1</v>
      </c>
      <c r="F15" s="153" t="s">
        <v>654</v>
      </c>
      <c r="G15" s="153" t="s">
        <v>1019</v>
      </c>
      <c r="H15" s="153" t="s">
        <v>294</v>
      </c>
      <c r="I15" s="153" t="s">
        <v>655</v>
      </c>
      <c r="J15" s="153" t="s">
        <v>289</v>
      </c>
      <c r="K15" s="153" t="s">
        <v>656</v>
      </c>
    </row>
    <row r="16" spans="1:11" x14ac:dyDescent="0.25">
      <c r="A16" s="153">
        <v>38</v>
      </c>
      <c r="B16" s="153" t="s">
        <v>608</v>
      </c>
      <c r="C16" s="153" t="s">
        <v>378</v>
      </c>
      <c r="D16" s="153" t="s">
        <v>27</v>
      </c>
      <c r="E16" s="153" t="s">
        <v>28</v>
      </c>
      <c r="F16" s="153" t="s">
        <v>609</v>
      </c>
      <c r="G16" s="153" t="s">
        <v>1019</v>
      </c>
      <c r="H16" s="153" t="s">
        <v>294</v>
      </c>
      <c r="I16" s="153" t="s">
        <v>610</v>
      </c>
      <c r="J16" s="153" t="s">
        <v>289</v>
      </c>
      <c r="K16" s="153" t="s">
        <v>663</v>
      </c>
    </row>
    <row r="17" spans="1:11" x14ac:dyDescent="0.25">
      <c r="A17" s="153">
        <v>42</v>
      </c>
      <c r="B17" s="153"/>
      <c r="C17" s="153"/>
      <c r="D17" s="153"/>
      <c r="E17" s="153"/>
      <c r="F17" s="153" t="s">
        <v>540</v>
      </c>
      <c r="G17" s="153" t="s">
        <v>1019</v>
      </c>
      <c r="H17" s="153" t="s">
        <v>294</v>
      </c>
      <c r="I17" s="153" t="s">
        <v>541</v>
      </c>
      <c r="J17" s="153" t="s">
        <v>289</v>
      </c>
      <c r="K17" s="153" t="s">
        <v>677</v>
      </c>
    </row>
    <row r="18" spans="1:11" x14ac:dyDescent="0.25">
      <c r="A18" s="153">
        <v>43</v>
      </c>
      <c r="B18" s="153" t="s">
        <v>291</v>
      </c>
      <c r="C18" s="153" t="s">
        <v>292</v>
      </c>
      <c r="D18" s="153" t="s">
        <v>0</v>
      </c>
      <c r="E18" s="153" t="s">
        <v>1</v>
      </c>
      <c r="F18" s="153" t="s">
        <v>293</v>
      </c>
      <c r="G18" s="153" t="s">
        <v>1019</v>
      </c>
      <c r="H18" s="153" t="s">
        <v>294</v>
      </c>
      <c r="I18" s="153" t="s">
        <v>295</v>
      </c>
      <c r="J18" s="153" t="s">
        <v>289</v>
      </c>
      <c r="K18" s="153" t="s">
        <v>679</v>
      </c>
    </row>
    <row r="19" spans="1:11" x14ac:dyDescent="0.25">
      <c r="A19" s="153">
        <v>44</v>
      </c>
      <c r="B19" s="153" t="s">
        <v>297</v>
      </c>
      <c r="C19" s="153" t="s">
        <v>255</v>
      </c>
      <c r="D19" s="153" t="s">
        <v>0</v>
      </c>
      <c r="E19" s="153" t="s">
        <v>1</v>
      </c>
      <c r="F19" s="153" t="s">
        <v>298</v>
      </c>
      <c r="G19" s="153" t="s">
        <v>1019</v>
      </c>
      <c r="H19" s="153" t="s">
        <v>294</v>
      </c>
      <c r="I19" s="153" t="s">
        <v>299</v>
      </c>
      <c r="J19" s="153" t="s">
        <v>289</v>
      </c>
      <c r="K19" s="153" t="s">
        <v>680</v>
      </c>
    </row>
    <row r="20" spans="1:11" x14ac:dyDescent="0.25">
      <c r="A20" s="153">
        <v>45</v>
      </c>
      <c r="B20" s="153" t="s">
        <v>311</v>
      </c>
      <c r="C20" s="153" t="s">
        <v>312</v>
      </c>
      <c r="D20" s="153" t="s">
        <v>313</v>
      </c>
      <c r="E20" s="153" t="s">
        <v>43</v>
      </c>
      <c r="F20" s="153" t="s">
        <v>314</v>
      </c>
      <c r="G20" s="153" t="s">
        <v>1019</v>
      </c>
      <c r="H20" s="153" t="s">
        <v>294</v>
      </c>
      <c r="I20" s="153" t="s">
        <v>315</v>
      </c>
      <c r="J20" s="153" t="s">
        <v>289</v>
      </c>
      <c r="K20" s="153" t="s">
        <v>683</v>
      </c>
    </row>
    <row r="21" spans="1:11" x14ac:dyDescent="0.25">
      <c r="A21" s="153">
        <v>49</v>
      </c>
      <c r="B21" s="153" t="s">
        <v>355</v>
      </c>
      <c r="C21" s="153" t="s">
        <v>356</v>
      </c>
      <c r="D21" s="153" t="s">
        <v>0</v>
      </c>
      <c r="E21" s="153" t="s">
        <v>1</v>
      </c>
      <c r="F21" s="153" t="s">
        <v>357</v>
      </c>
      <c r="G21" s="153" t="s">
        <v>1019</v>
      </c>
      <c r="H21" s="153" t="s">
        <v>294</v>
      </c>
      <c r="I21" s="153" t="s">
        <v>358</v>
      </c>
      <c r="J21" s="153" t="s">
        <v>289</v>
      </c>
      <c r="K21" s="153" t="s">
        <v>690</v>
      </c>
    </row>
    <row r="22" spans="1:11" x14ac:dyDescent="0.25">
      <c r="A22" s="153">
        <v>53</v>
      </c>
      <c r="B22" s="153" t="s">
        <v>262</v>
      </c>
      <c r="C22" s="153" t="s">
        <v>399</v>
      </c>
      <c r="D22" s="153" t="s">
        <v>0</v>
      </c>
      <c r="E22" s="153" t="s">
        <v>1</v>
      </c>
      <c r="F22" s="153" t="s">
        <v>400</v>
      </c>
      <c r="G22" s="153" t="s">
        <v>1019</v>
      </c>
      <c r="H22" s="153" t="s">
        <v>294</v>
      </c>
      <c r="I22" s="153" t="s">
        <v>401</v>
      </c>
      <c r="J22" s="153" t="s">
        <v>289</v>
      </c>
      <c r="K22" s="153" t="s">
        <v>700</v>
      </c>
    </row>
    <row r="23" spans="1:11" x14ac:dyDescent="0.25">
      <c r="A23" s="153">
        <v>55</v>
      </c>
      <c r="B23" s="153" t="s">
        <v>431</v>
      </c>
      <c r="C23" s="153" t="s">
        <v>172</v>
      </c>
      <c r="D23" s="153" t="s">
        <v>432</v>
      </c>
      <c r="E23" s="153" t="s">
        <v>28</v>
      </c>
      <c r="F23" s="153" t="s">
        <v>433</v>
      </c>
      <c r="G23" s="153" t="s">
        <v>1019</v>
      </c>
      <c r="H23" s="153" t="s">
        <v>294</v>
      </c>
      <c r="I23" s="153" t="s">
        <v>434</v>
      </c>
      <c r="J23" s="153" t="s">
        <v>289</v>
      </c>
      <c r="K23" s="153" t="s">
        <v>704</v>
      </c>
    </row>
    <row r="24" spans="1:11" x14ac:dyDescent="0.25">
      <c r="A24" s="153">
        <v>32</v>
      </c>
      <c r="B24" s="153" t="s">
        <v>322</v>
      </c>
      <c r="C24" s="153" t="s">
        <v>323</v>
      </c>
      <c r="D24" s="153" t="s">
        <v>66</v>
      </c>
      <c r="E24" s="153" t="s">
        <v>1</v>
      </c>
      <c r="F24" s="153" t="s">
        <v>324</v>
      </c>
      <c r="G24" s="153" t="s">
        <v>1019</v>
      </c>
      <c r="H24" s="153" t="s">
        <v>287</v>
      </c>
      <c r="I24" s="153" t="s">
        <v>325</v>
      </c>
      <c r="J24" s="153" t="s">
        <v>289</v>
      </c>
      <c r="K24" s="153" t="s">
        <v>956</v>
      </c>
    </row>
    <row r="25" spans="1:11" x14ac:dyDescent="0.25">
      <c r="A25" s="153">
        <v>37</v>
      </c>
      <c r="B25" s="153" t="s">
        <v>425</v>
      </c>
      <c r="C25" s="153" t="s">
        <v>426</v>
      </c>
      <c r="D25" s="153" t="s">
        <v>427</v>
      </c>
      <c r="E25" s="153" t="s">
        <v>28</v>
      </c>
      <c r="F25" s="153" t="s">
        <v>428</v>
      </c>
      <c r="G25" s="153" t="s">
        <v>1019</v>
      </c>
      <c r="H25" s="153" t="s">
        <v>287</v>
      </c>
      <c r="I25" s="153" t="s">
        <v>429</v>
      </c>
      <c r="J25" s="153" t="s">
        <v>289</v>
      </c>
      <c r="K25" s="153" t="s">
        <v>659</v>
      </c>
    </row>
    <row r="26" spans="1:11" x14ac:dyDescent="0.25">
      <c r="A26" s="153">
        <v>39</v>
      </c>
      <c r="B26" s="153"/>
      <c r="C26" s="153"/>
      <c r="D26" s="153"/>
      <c r="E26" s="153"/>
      <c r="F26" s="153" t="s">
        <v>572</v>
      </c>
      <c r="G26" s="153" t="s">
        <v>1019</v>
      </c>
      <c r="H26" s="153" t="s">
        <v>287</v>
      </c>
      <c r="I26" s="153" t="s">
        <v>573</v>
      </c>
      <c r="J26" s="153" t="s">
        <v>289</v>
      </c>
      <c r="K26" s="153" t="s">
        <v>665</v>
      </c>
    </row>
    <row r="27" spans="1:11" x14ac:dyDescent="0.25">
      <c r="A27" s="153">
        <v>41</v>
      </c>
      <c r="B27" s="153" t="s">
        <v>566</v>
      </c>
      <c r="C27" s="153" t="s">
        <v>556</v>
      </c>
      <c r="D27" s="153" t="s">
        <v>0</v>
      </c>
      <c r="E27" s="153" t="s">
        <v>1</v>
      </c>
      <c r="F27" s="153" t="s">
        <v>557</v>
      </c>
      <c r="G27" s="153" t="s">
        <v>1019</v>
      </c>
      <c r="H27" s="153" t="s">
        <v>287</v>
      </c>
      <c r="I27" s="153" t="s">
        <v>558</v>
      </c>
      <c r="J27" s="153" t="s">
        <v>289</v>
      </c>
      <c r="K27" s="153" t="s">
        <v>673</v>
      </c>
    </row>
    <row r="28" spans="1:11" x14ac:dyDescent="0.25">
      <c r="A28" s="153">
        <v>46</v>
      </c>
      <c r="B28" s="153" t="s">
        <v>317</v>
      </c>
      <c r="C28" s="153" t="s">
        <v>279</v>
      </c>
      <c r="D28" s="153" t="s">
        <v>318</v>
      </c>
      <c r="E28" s="153" t="s">
        <v>28</v>
      </c>
      <c r="F28" s="153" t="s">
        <v>319</v>
      </c>
      <c r="G28" s="153" t="s">
        <v>1019</v>
      </c>
      <c r="H28" s="153" t="s">
        <v>287</v>
      </c>
      <c r="I28" s="153" t="s">
        <v>320</v>
      </c>
      <c r="J28" s="153" t="s">
        <v>289</v>
      </c>
      <c r="K28" s="153" t="s">
        <v>758</v>
      </c>
    </row>
    <row r="29" spans="1:11" x14ac:dyDescent="0.25">
      <c r="A29" s="153">
        <v>54</v>
      </c>
      <c r="B29" s="153" t="s">
        <v>403</v>
      </c>
      <c r="C29" s="153" t="s">
        <v>60</v>
      </c>
      <c r="D29" s="153" t="s">
        <v>27</v>
      </c>
      <c r="E29" s="153" t="s">
        <v>28</v>
      </c>
      <c r="F29" s="153" t="s">
        <v>404</v>
      </c>
      <c r="G29" s="153" t="s">
        <v>1019</v>
      </c>
      <c r="H29" s="153" t="s">
        <v>287</v>
      </c>
      <c r="I29" s="153" t="s">
        <v>405</v>
      </c>
      <c r="J29" s="153" t="s">
        <v>289</v>
      </c>
      <c r="K29" s="153" t="s">
        <v>701</v>
      </c>
    </row>
    <row r="30" spans="1:11" x14ac:dyDescent="0.25">
      <c r="A30" s="153">
        <v>9</v>
      </c>
      <c r="B30" s="153" t="s">
        <v>117</v>
      </c>
      <c r="C30" s="153" t="s">
        <v>1210</v>
      </c>
      <c r="D30" s="153" t="s">
        <v>648</v>
      </c>
      <c r="E30" s="153" t="s">
        <v>1</v>
      </c>
      <c r="F30" s="153" t="s">
        <v>1211</v>
      </c>
      <c r="G30" s="153" t="s">
        <v>1019</v>
      </c>
      <c r="H30" s="153" t="s">
        <v>3</v>
      </c>
      <c r="I30" s="153" t="s">
        <v>1212</v>
      </c>
      <c r="J30" s="153" t="s">
        <v>53</v>
      </c>
      <c r="K30" s="153" t="s">
        <v>1213</v>
      </c>
    </row>
    <row r="31" spans="1:11" x14ac:dyDescent="0.25">
      <c r="A31" s="153">
        <v>10</v>
      </c>
      <c r="B31" s="153" t="s">
        <v>116</v>
      </c>
      <c r="C31" s="153" t="s">
        <v>117</v>
      </c>
      <c r="D31" s="153" t="s">
        <v>648</v>
      </c>
      <c r="E31" s="153" t="s">
        <v>1</v>
      </c>
      <c r="F31" s="153" t="s">
        <v>118</v>
      </c>
      <c r="G31" s="153" t="s">
        <v>1019</v>
      </c>
      <c r="H31" s="153" t="s">
        <v>3</v>
      </c>
      <c r="I31" s="153" t="s">
        <v>119</v>
      </c>
      <c r="J31" s="153" t="s">
        <v>53</v>
      </c>
      <c r="K31" s="153" t="s">
        <v>1167</v>
      </c>
    </row>
    <row r="32" spans="1:11" x14ac:dyDescent="0.25">
      <c r="A32" s="153">
        <v>21</v>
      </c>
      <c r="B32" s="153" t="s">
        <v>50</v>
      </c>
      <c r="C32" s="153" t="s">
        <v>51</v>
      </c>
      <c r="D32" s="153" t="s">
        <v>52</v>
      </c>
      <c r="E32" s="153" t="s">
        <v>43</v>
      </c>
      <c r="F32" s="153" t="s">
        <v>246</v>
      </c>
      <c r="G32" s="153" t="s">
        <v>1019</v>
      </c>
      <c r="H32" s="153" t="s">
        <v>3</v>
      </c>
      <c r="I32" s="153" t="s">
        <v>247</v>
      </c>
      <c r="J32" s="153" t="s">
        <v>125</v>
      </c>
      <c r="K32" s="153" t="s">
        <v>1127</v>
      </c>
    </row>
    <row r="33" spans="1:11" x14ac:dyDescent="0.25">
      <c r="A33" s="153">
        <v>23</v>
      </c>
      <c r="B33" s="153" t="s">
        <v>262</v>
      </c>
      <c r="C33" s="153" t="s">
        <v>263</v>
      </c>
      <c r="D33" s="153" t="s">
        <v>264</v>
      </c>
      <c r="E33" s="153" t="s">
        <v>1</v>
      </c>
      <c r="F33" s="153" t="s">
        <v>265</v>
      </c>
      <c r="G33" s="153" t="s">
        <v>1019</v>
      </c>
      <c r="H33" s="153" t="s">
        <v>3</v>
      </c>
      <c r="I33" s="153" t="s">
        <v>266</v>
      </c>
      <c r="J33" s="153" t="s">
        <v>53</v>
      </c>
      <c r="K33" s="153" t="s">
        <v>1057</v>
      </c>
    </row>
    <row r="34" spans="1:11" x14ac:dyDescent="0.25">
      <c r="A34" s="153">
        <v>25</v>
      </c>
      <c r="B34" s="153" t="s">
        <v>273</v>
      </c>
      <c r="C34" s="153" t="s">
        <v>274</v>
      </c>
      <c r="D34" s="153" t="s">
        <v>0</v>
      </c>
      <c r="E34" s="153" t="s">
        <v>1</v>
      </c>
      <c r="F34" s="153" t="s">
        <v>275</v>
      </c>
      <c r="G34" s="153" t="s">
        <v>1019</v>
      </c>
      <c r="H34" s="153" t="s">
        <v>3</v>
      </c>
      <c r="I34" s="153" t="s">
        <v>276</v>
      </c>
      <c r="J34" s="153" t="s">
        <v>53</v>
      </c>
      <c r="K34" s="153" t="s">
        <v>1069</v>
      </c>
    </row>
    <row r="35" spans="1:11" x14ac:dyDescent="0.25">
      <c r="A35" s="153">
        <v>26</v>
      </c>
      <c r="B35" s="153" t="s">
        <v>102</v>
      </c>
      <c r="C35" s="153" t="s">
        <v>141</v>
      </c>
      <c r="D35" s="153" t="s">
        <v>42</v>
      </c>
      <c r="E35" s="153" t="s">
        <v>43</v>
      </c>
      <c r="F35" s="153" t="s">
        <v>142</v>
      </c>
      <c r="G35" s="153" t="s">
        <v>1019</v>
      </c>
      <c r="H35" s="153" t="s">
        <v>3</v>
      </c>
      <c r="I35" s="153" t="s">
        <v>143</v>
      </c>
      <c r="J35" s="153" t="s">
        <v>53</v>
      </c>
      <c r="K35" s="153" t="s">
        <v>1070</v>
      </c>
    </row>
    <row r="36" spans="1:11" x14ac:dyDescent="0.25">
      <c r="A36" s="153">
        <v>27</v>
      </c>
      <c r="B36" s="153" t="s">
        <v>145</v>
      </c>
      <c r="C36" s="153" t="s">
        <v>97</v>
      </c>
      <c r="D36" s="153" t="s">
        <v>1046</v>
      </c>
      <c r="E36" s="153" t="s">
        <v>1</v>
      </c>
      <c r="F36" s="153" t="s">
        <v>147</v>
      </c>
      <c r="G36" s="153" t="s">
        <v>1019</v>
      </c>
      <c r="H36" s="153" t="s">
        <v>3</v>
      </c>
      <c r="I36" s="153" t="s">
        <v>148</v>
      </c>
      <c r="J36" s="153" t="s">
        <v>53</v>
      </c>
      <c r="K36" s="153" t="s">
        <v>1047</v>
      </c>
    </row>
    <row r="37" spans="1:11" x14ac:dyDescent="0.25">
      <c r="A37" s="153">
        <v>29</v>
      </c>
      <c r="B37" s="153" t="s">
        <v>982</v>
      </c>
      <c r="C37" s="153" t="s">
        <v>292</v>
      </c>
      <c r="D37" s="153" t="s">
        <v>462</v>
      </c>
      <c r="E37" s="153" t="s">
        <v>1</v>
      </c>
      <c r="F37" s="153" t="s">
        <v>422</v>
      </c>
      <c r="G37" s="153" t="s">
        <v>1019</v>
      </c>
      <c r="H37" s="153" t="s">
        <v>3</v>
      </c>
      <c r="I37" s="153" t="s">
        <v>423</v>
      </c>
      <c r="J37" s="153" t="s">
        <v>2</v>
      </c>
      <c r="K37" s="153" t="s">
        <v>983</v>
      </c>
    </row>
    <row r="38" spans="1:11" x14ac:dyDescent="0.25">
      <c r="A38" s="153">
        <v>31</v>
      </c>
      <c r="B38" s="153" t="s">
        <v>242</v>
      </c>
      <c r="C38" s="153" t="s">
        <v>243</v>
      </c>
      <c r="D38" s="153" t="s">
        <v>957</v>
      </c>
      <c r="E38" s="153" t="s">
        <v>43</v>
      </c>
      <c r="F38" s="153" t="s">
        <v>244</v>
      </c>
      <c r="G38" s="153" t="s">
        <v>1019</v>
      </c>
      <c r="H38" s="153" t="s">
        <v>3</v>
      </c>
      <c r="I38" s="153" t="s">
        <v>245</v>
      </c>
      <c r="J38" s="153" t="s">
        <v>125</v>
      </c>
      <c r="K38" s="153" t="s">
        <v>958</v>
      </c>
    </row>
    <row r="39" spans="1:11" x14ac:dyDescent="0.25">
      <c r="A39" s="153">
        <v>34</v>
      </c>
      <c r="B39" s="153" t="s">
        <v>361</v>
      </c>
      <c r="C39" s="153" t="s">
        <v>362</v>
      </c>
      <c r="D39" s="153" t="s">
        <v>0</v>
      </c>
      <c r="E39" s="153" t="s">
        <v>1</v>
      </c>
      <c r="F39" s="153" t="s">
        <v>886</v>
      </c>
      <c r="G39" s="153" t="s">
        <v>1019</v>
      </c>
      <c r="H39" s="153" t="s">
        <v>3</v>
      </c>
      <c r="I39" s="153" t="s">
        <v>861</v>
      </c>
      <c r="J39" s="153" t="s">
        <v>516</v>
      </c>
      <c r="K39" s="153" t="s">
        <v>896</v>
      </c>
    </row>
    <row r="40" spans="1:11" x14ac:dyDescent="0.25">
      <c r="A40" s="153">
        <v>50</v>
      </c>
      <c r="B40" s="153" t="s">
        <v>238</v>
      </c>
      <c r="C40" s="153" t="s">
        <v>239</v>
      </c>
      <c r="D40" s="153" t="s">
        <v>0</v>
      </c>
      <c r="E40" s="153" t="s">
        <v>1</v>
      </c>
      <c r="F40" s="153" t="s">
        <v>240</v>
      </c>
      <c r="G40" s="153" t="s">
        <v>1019</v>
      </c>
      <c r="H40" s="153" t="s">
        <v>3</v>
      </c>
      <c r="I40" s="153" t="s">
        <v>241</v>
      </c>
      <c r="J40" s="153" t="s">
        <v>53</v>
      </c>
      <c r="K40" s="153" t="s">
        <v>691</v>
      </c>
    </row>
    <row r="41" spans="1:11" x14ac:dyDescent="0.25">
      <c r="A41" s="153">
        <v>52</v>
      </c>
      <c r="B41" s="153" t="s">
        <v>137</v>
      </c>
      <c r="C41" s="153" t="s">
        <v>138</v>
      </c>
      <c r="D41" s="153" t="s">
        <v>0</v>
      </c>
      <c r="E41" s="153" t="s">
        <v>1</v>
      </c>
      <c r="F41" s="153" t="s">
        <v>139</v>
      </c>
      <c r="G41" s="153" t="s">
        <v>1019</v>
      </c>
      <c r="H41" s="153" t="s">
        <v>3</v>
      </c>
      <c r="I41" s="153" t="s">
        <v>140</v>
      </c>
      <c r="J41" s="153" t="s">
        <v>53</v>
      </c>
      <c r="K41" s="153" t="s">
        <v>699</v>
      </c>
    </row>
    <row r="42" spans="1:11" x14ac:dyDescent="0.25">
      <c r="A42" s="153">
        <v>63</v>
      </c>
      <c r="B42" s="153" t="s">
        <v>110</v>
      </c>
      <c r="C42" s="153" t="s">
        <v>111</v>
      </c>
      <c r="D42" s="153" t="s">
        <v>112</v>
      </c>
      <c r="E42" s="153" t="s">
        <v>43</v>
      </c>
      <c r="F42" s="153" t="s">
        <v>113</v>
      </c>
      <c r="G42" s="153" t="s">
        <v>1019</v>
      </c>
      <c r="H42" s="153" t="s">
        <v>3</v>
      </c>
      <c r="I42" s="153" t="s">
        <v>114</v>
      </c>
      <c r="J42" s="153" t="s">
        <v>53</v>
      </c>
      <c r="K42" s="153" t="s">
        <v>727</v>
      </c>
    </row>
    <row r="43" spans="1:11" x14ac:dyDescent="0.25">
      <c r="A43" s="153">
        <v>64</v>
      </c>
      <c r="B43" s="153" t="s">
        <v>120</v>
      </c>
      <c r="C43" s="153" t="s">
        <v>121</v>
      </c>
      <c r="D43" s="153" t="s">
        <v>122</v>
      </c>
      <c r="E43" s="153" t="s">
        <v>43</v>
      </c>
      <c r="F43" s="153" t="s">
        <v>123</v>
      </c>
      <c r="G43" s="153" t="s">
        <v>1019</v>
      </c>
      <c r="H43" s="153" t="s">
        <v>3</v>
      </c>
      <c r="I43" s="153" t="s">
        <v>124</v>
      </c>
      <c r="J43" s="153" t="s">
        <v>125</v>
      </c>
      <c r="K43" s="153" t="s">
        <v>728</v>
      </c>
    </row>
    <row r="44" spans="1:11" x14ac:dyDescent="0.25">
      <c r="A44" s="153">
        <v>73</v>
      </c>
      <c r="B44" s="153" t="s">
        <v>206</v>
      </c>
      <c r="C44" s="153" t="s">
        <v>207</v>
      </c>
      <c r="D44" s="153" t="s">
        <v>173</v>
      </c>
      <c r="E44" s="153" t="s">
        <v>43</v>
      </c>
      <c r="F44" s="153" t="s">
        <v>208</v>
      </c>
      <c r="G44" s="153" t="s">
        <v>1019</v>
      </c>
      <c r="H44" s="153" t="s">
        <v>3</v>
      </c>
      <c r="I44" s="153" t="s">
        <v>209</v>
      </c>
      <c r="J44" s="153" t="s">
        <v>53</v>
      </c>
      <c r="K44" s="153" t="s">
        <v>745</v>
      </c>
    </row>
    <row r="45" spans="1:11" x14ac:dyDescent="0.25">
      <c r="A45" s="153">
        <v>74</v>
      </c>
      <c r="B45" s="153" t="s">
        <v>224</v>
      </c>
      <c r="C45" s="153" t="s">
        <v>225</v>
      </c>
      <c r="D45" s="153" t="s">
        <v>0</v>
      </c>
      <c r="E45" s="153" t="s">
        <v>1</v>
      </c>
      <c r="F45" s="153" t="s">
        <v>226</v>
      </c>
      <c r="G45" s="153" t="s">
        <v>1019</v>
      </c>
      <c r="H45" s="153" t="s">
        <v>3</v>
      </c>
      <c r="I45" s="153" t="s">
        <v>227</v>
      </c>
      <c r="J45" s="153" t="s">
        <v>53</v>
      </c>
      <c r="K45" s="153" t="s">
        <v>748</v>
      </c>
    </row>
    <row r="46" spans="1:11" x14ac:dyDescent="0.25">
      <c r="A46" s="153">
        <v>75</v>
      </c>
      <c r="B46" s="153" t="s">
        <v>54</v>
      </c>
      <c r="C46" s="153" t="s">
        <v>55</v>
      </c>
      <c r="D46" s="153" t="s">
        <v>0</v>
      </c>
      <c r="E46" s="153" t="s">
        <v>1</v>
      </c>
      <c r="F46" s="153" t="s">
        <v>229</v>
      </c>
      <c r="G46" s="153" t="s">
        <v>1019</v>
      </c>
      <c r="H46" s="153" t="s">
        <v>3</v>
      </c>
      <c r="I46" s="153" t="s">
        <v>230</v>
      </c>
      <c r="J46" s="153" t="s">
        <v>53</v>
      </c>
      <c r="K46" s="153" t="s">
        <v>749</v>
      </c>
    </row>
    <row r="47" spans="1:11" x14ac:dyDescent="0.25">
      <c r="A47" s="153">
        <v>77</v>
      </c>
      <c r="B47" s="153" t="s">
        <v>278</v>
      </c>
      <c r="C47" s="153" t="s">
        <v>279</v>
      </c>
      <c r="D47" s="153" t="s">
        <v>66</v>
      </c>
      <c r="E47" s="153" t="s">
        <v>1</v>
      </c>
      <c r="F47" s="153" t="s">
        <v>280</v>
      </c>
      <c r="G47" s="153" t="s">
        <v>1019</v>
      </c>
      <c r="H47" s="153" t="s">
        <v>3</v>
      </c>
      <c r="I47" s="153" t="s">
        <v>281</v>
      </c>
      <c r="J47" s="153" t="s">
        <v>53</v>
      </c>
      <c r="K47" s="153" t="s">
        <v>756</v>
      </c>
    </row>
    <row r="48" spans="1:11" x14ac:dyDescent="0.25">
      <c r="A48" s="153">
        <v>40</v>
      </c>
      <c r="B48" s="153" t="s">
        <v>590</v>
      </c>
      <c r="C48" s="153" t="s">
        <v>591</v>
      </c>
      <c r="D48" s="153" t="s">
        <v>592</v>
      </c>
      <c r="E48" s="153" t="s">
        <v>43</v>
      </c>
      <c r="F48" s="153" t="s">
        <v>593</v>
      </c>
      <c r="G48" s="153" t="s">
        <v>1131</v>
      </c>
      <c r="H48" s="153" t="s">
        <v>30</v>
      </c>
      <c r="I48" s="153" t="s">
        <v>594</v>
      </c>
      <c r="J48" s="153" t="s">
        <v>32</v>
      </c>
      <c r="K48" s="153" t="s">
        <v>669</v>
      </c>
    </row>
    <row r="49" spans="1:11" x14ac:dyDescent="0.25">
      <c r="A49" s="153">
        <v>22</v>
      </c>
      <c r="B49" s="153" t="s">
        <v>1072</v>
      </c>
      <c r="C49" s="153" t="s">
        <v>1073</v>
      </c>
      <c r="D49" s="153" t="s">
        <v>122</v>
      </c>
      <c r="E49" s="153" t="s">
        <v>43</v>
      </c>
      <c r="F49" s="153" t="s">
        <v>221</v>
      </c>
      <c r="G49" s="153" t="s">
        <v>1131</v>
      </c>
      <c r="H49" s="153" t="s">
        <v>3</v>
      </c>
      <c r="I49" s="153" t="s">
        <v>222</v>
      </c>
      <c r="J49" s="153" t="s">
        <v>53</v>
      </c>
      <c r="K49" s="153" t="s">
        <v>1074</v>
      </c>
    </row>
    <row r="50" spans="1:11" x14ac:dyDescent="0.25">
      <c r="A50" s="153">
        <v>69</v>
      </c>
      <c r="B50" s="153" t="s">
        <v>174</v>
      </c>
      <c r="C50" s="153" t="s">
        <v>175</v>
      </c>
      <c r="D50" s="153" t="s">
        <v>0</v>
      </c>
      <c r="E50" s="153" t="s">
        <v>1</v>
      </c>
      <c r="F50" s="153" t="s">
        <v>472</v>
      </c>
      <c r="G50" s="153" t="s">
        <v>1050</v>
      </c>
      <c r="H50" s="153" t="s">
        <v>473</v>
      </c>
      <c r="I50" s="153" t="s">
        <v>474</v>
      </c>
      <c r="J50" s="153" t="s">
        <v>475</v>
      </c>
      <c r="K50" s="153" t="s">
        <v>737</v>
      </c>
    </row>
    <row r="51" spans="1:11" x14ac:dyDescent="0.25">
      <c r="A51" s="153">
        <v>72</v>
      </c>
      <c r="B51" s="153" t="s">
        <v>54</v>
      </c>
      <c r="C51" s="153" t="s">
        <v>55</v>
      </c>
      <c r="D51" s="153" t="s">
        <v>0</v>
      </c>
      <c r="E51" s="153" t="s">
        <v>1</v>
      </c>
      <c r="F51" s="153" t="s">
        <v>480</v>
      </c>
      <c r="G51" s="153" t="s">
        <v>1050</v>
      </c>
      <c r="H51" s="153" t="s">
        <v>473</v>
      </c>
      <c r="I51" s="153" t="s">
        <v>481</v>
      </c>
      <c r="J51" s="153" t="s">
        <v>475</v>
      </c>
      <c r="K51" s="153" t="s">
        <v>744</v>
      </c>
    </row>
    <row r="52" spans="1:11" s="57" customFormat="1" x14ac:dyDescent="0.25">
      <c r="A52" s="57">
        <v>67</v>
      </c>
      <c r="B52" s="57" t="s">
        <v>882</v>
      </c>
      <c r="C52" s="57" t="s">
        <v>97</v>
      </c>
      <c r="D52" s="57" t="s">
        <v>173</v>
      </c>
      <c r="E52" s="57" t="s">
        <v>43</v>
      </c>
      <c r="F52" s="57" t="s">
        <v>883</v>
      </c>
      <c r="G52" s="57" t="s">
        <v>960</v>
      </c>
      <c r="H52" s="57" t="s">
        <v>8</v>
      </c>
      <c r="I52" s="57" t="s">
        <v>884</v>
      </c>
      <c r="J52" s="57" t="s">
        <v>9</v>
      </c>
      <c r="K52" s="57" t="s">
        <v>885</v>
      </c>
    </row>
    <row r="53" spans="1:11" x14ac:dyDescent="0.25">
      <c r="A53" s="153">
        <v>2</v>
      </c>
      <c r="B53" s="153" t="s">
        <v>1458</v>
      </c>
      <c r="C53" s="153" t="s">
        <v>1459</v>
      </c>
      <c r="D53" s="153" t="s">
        <v>42</v>
      </c>
      <c r="E53" s="153" t="s">
        <v>43</v>
      </c>
      <c r="F53" s="153" t="s">
        <v>1460</v>
      </c>
      <c r="G53" s="153" t="s">
        <v>1136</v>
      </c>
      <c r="H53" s="153" t="s">
        <v>1013</v>
      </c>
      <c r="I53" s="153" t="s">
        <v>1461</v>
      </c>
      <c r="J53" s="153" t="s">
        <v>960</v>
      </c>
      <c r="K53" s="153" t="s">
        <v>1462</v>
      </c>
    </row>
    <row r="54" spans="1:11" x14ac:dyDescent="0.25">
      <c r="A54" s="153">
        <v>11</v>
      </c>
      <c r="B54" s="153" t="s">
        <v>196</v>
      </c>
      <c r="C54" s="153" t="s">
        <v>104</v>
      </c>
      <c r="D54" s="153" t="s">
        <v>197</v>
      </c>
      <c r="E54" s="153" t="s">
        <v>198</v>
      </c>
      <c r="F54" s="153" t="s">
        <v>1168</v>
      </c>
      <c r="G54" s="153" t="s">
        <v>1136</v>
      </c>
      <c r="H54" s="153" t="s">
        <v>1013</v>
      </c>
      <c r="I54" s="153" t="s">
        <v>1169</v>
      </c>
      <c r="J54" s="153" t="s">
        <v>960</v>
      </c>
      <c r="K54" s="153" t="s">
        <v>1170</v>
      </c>
    </row>
    <row r="55" spans="1:11" x14ac:dyDescent="0.25">
      <c r="A55" s="153">
        <v>12</v>
      </c>
      <c r="B55" s="153" t="s">
        <v>1181</v>
      </c>
      <c r="C55" s="153" t="s">
        <v>1182</v>
      </c>
      <c r="D55" s="153" t="s">
        <v>1183</v>
      </c>
      <c r="E55" s="153" t="s">
        <v>48</v>
      </c>
      <c r="F55" s="153" t="s">
        <v>1184</v>
      </c>
      <c r="G55" s="153" t="s">
        <v>1136</v>
      </c>
      <c r="H55" s="153" t="s">
        <v>1013</v>
      </c>
      <c r="I55" s="153" t="s">
        <v>1185</v>
      </c>
      <c r="J55" s="153" t="s">
        <v>960</v>
      </c>
      <c r="K55" s="153" t="s">
        <v>1186</v>
      </c>
    </row>
    <row r="56" spans="1:11" x14ac:dyDescent="0.25">
      <c r="A56" s="153">
        <v>13</v>
      </c>
      <c r="B56" s="153" t="s">
        <v>1187</v>
      </c>
      <c r="C56" s="153" t="s">
        <v>1188</v>
      </c>
      <c r="D56" s="153" t="s">
        <v>1189</v>
      </c>
      <c r="E56" s="153" t="s">
        <v>43</v>
      </c>
      <c r="F56" s="153" t="s">
        <v>1190</v>
      </c>
      <c r="G56" s="153" t="s">
        <v>1136</v>
      </c>
      <c r="H56" s="153" t="s">
        <v>1013</v>
      </c>
      <c r="I56" s="153" t="s">
        <v>1191</v>
      </c>
      <c r="J56" s="153" t="s">
        <v>960</v>
      </c>
      <c r="K56" s="153" t="s">
        <v>1192</v>
      </c>
    </row>
    <row r="57" spans="1:11" x14ac:dyDescent="0.25">
      <c r="A57" s="153">
        <v>14</v>
      </c>
      <c r="B57" s="153" t="s">
        <v>262</v>
      </c>
      <c r="C57" s="153" t="s">
        <v>1141</v>
      </c>
      <c r="D57" s="153" t="s">
        <v>1142</v>
      </c>
      <c r="E57" s="153" t="s">
        <v>1</v>
      </c>
      <c r="F57" s="153" t="s">
        <v>1143</v>
      </c>
      <c r="G57" s="153" t="s">
        <v>1136</v>
      </c>
      <c r="H57" s="153" t="s">
        <v>1013</v>
      </c>
      <c r="I57" s="153" t="s">
        <v>1144</v>
      </c>
      <c r="J57" s="153" t="s">
        <v>960</v>
      </c>
      <c r="K57" s="153" t="s">
        <v>1145</v>
      </c>
    </row>
    <row r="58" spans="1:11" x14ac:dyDescent="0.25">
      <c r="A58" s="153">
        <v>15</v>
      </c>
      <c r="B58" s="153" t="s">
        <v>1146</v>
      </c>
      <c r="C58" s="153" t="s">
        <v>1147</v>
      </c>
      <c r="D58" s="153" t="s">
        <v>1142</v>
      </c>
      <c r="E58" s="153" t="s">
        <v>1</v>
      </c>
      <c r="F58" s="153" t="s">
        <v>1148</v>
      </c>
      <c r="G58" s="153" t="s">
        <v>1136</v>
      </c>
      <c r="H58" s="153" t="s">
        <v>1013</v>
      </c>
      <c r="I58" s="153" t="s">
        <v>1149</v>
      </c>
      <c r="J58" s="153" t="s">
        <v>960</v>
      </c>
      <c r="K58" s="153" t="s">
        <v>1150</v>
      </c>
    </row>
    <row r="59" spans="1:11" x14ac:dyDescent="0.25">
      <c r="A59" s="153">
        <v>16</v>
      </c>
      <c r="B59" s="153" t="s">
        <v>50</v>
      </c>
      <c r="C59" s="153" t="s">
        <v>51</v>
      </c>
      <c r="D59" s="153" t="s">
        <v>52</v>
      </c>
      <c r="E59" s="153" t="s">
        <v>43</v>
      </c>
      <c r="F59" s="153" t="s">
        <v>1085</v>
      </c>
      <c r="G59" s="153" t="s">
        <v>1136</v>
      </c>
      <c r="H59" s="153" t="s">
        <v>1013</v>
      </c>
      <c r="I59" s="153" t="s">
        <v>1086</v>
      </c>
      <c r="J59" s="153" t="s">
        <v>960</v>
      </c>
      <c r="K59" s="153" t="s">
        <v>1087</v>
      </c>
    </row>
    <row r="60" spans="1:11" x14ac:dyDescent="0.25">
      <c r="A60" s="153">
        <v>17</v>
      </c>
      <c r="B60" s="153" t="s">
        <v>196</v>
      </c>
      <c r="C60" s="153" t="s">
        <v>104</v>
      </c>
      <c r="D60" s="153" t="s">
        <v>197</v>
      </c>
      <c r="E60" s="153" t="s">
        <v>198</v>
      </c>
      <c r="F60" s="153" t="s">
        <v>1107</v>
      </c>
      <c r="G60" s="153" t="s">
        <v>1136</v>
      </c>
      <c r="H60" s="153" t="s">
        <v>1013</v>
      </c>
      <c r="I60" s="153" t="s">
        <v>1108</v>
      </c>
      <c r="J60" s="153" t="s">
        <v>960</v>
      </c>
      <c r="K60" s="153" t="s">
        <v>1109</v>
      </c>
    </row>
    <row r="61" spans="1:11" x14ac:dyDescent="0.25">
      <c r="A61" s="153">
        <v>18</v>
      </c>
      <c r="B61" s="153" t="s">
        <v>1110</v>
      </c>
      <c r="C61" s="153" t="s">
        <v>408</v>
      </c>
      <c r="D61" s="153" t="s">
        <v>1111</v>
      </c>
      <c r="E61" s="153" t="s">
        <v>912</v>
      </c>
      <c r="F61" s="153" t="s">
        <v>1112</v>
      </c>
      <c r="G61" s="153" t="s">
        <v>1136</v>
      </c>
      <c r="H61" s="153" t="s">
        <v>1013</v>
      </c>
      <c r="I61" s="153" t="s">
        <v>1113</v>
      </c>
      <c r="J61" s="153" t="s">
        <v>960</v>
      </c>
      <c r="K61" s="153" t="s">
        <v>1114</v>
      </c>
    </row>
    <row r="62" spans="1:11" x14ac:dyDescent="0.25">
      <c r="A62" s="153">
        <v>19</v>
      </c>
      <c r="B62" s="153" t="s">
        <v>1115</v>
      </c>
      <c r="C62" s="153" t="s">
        <v>1116</v>
      </c>
      <c r="D62" s="153" t="s">
        <v>1117</v>
      </c>
      <c r="E62" s="153" t="s">
        <v>1</v>
      </c>
      <c r="F62" s="153" t="s">
        <v>1118</v>
      </c>
      <c r="G62" s="153" t="s">
        <v>1136</v>
      </c>
      <c r="H62" s="153" t="s">
        <v>1013</v>
      </c>
      <c r="I62" s="153" t="s">
        <v>1119</v>
      </c>
      <c r="J62" s="153" t="s">
        <v>960</v>
      </c>
      <c r="K62" s="153" t="s">
        <v>1120</v>
      </c>
    </row>
    <row r="63" spans="1:11" x14ac:dyDescent="0.25">
      <c r="A63" s="153">
        <v>20</v>
      </c>
      <c r="B63" s="153" t="s">
        <v>803</v>
      </c>
      <c r="C63" s="153" t="s">
        <v>804</v>
      </c>
      <c r="D63" s="153" t="s">
        <v>17</v>
      </c>
      <c r="E63" s="153" t="s">
        <v>7</v>
      </c>
      <c r="F63" s="153" t="s">
        <v>1121</v>
      </c>
      <c r="G63" s="153" t="s">
        <v>1136</v>
      </c>
      <c r="H63" s="153" t="s">
        <v>1013</v>
      </c>
      <c r="I63" s="153" t="s">
        <v>1122</v>
      </c>
      <c r="J63" s="153" t="s">
        <v>960</v>
      </c>
      <c r="K63" s="153" t="s">
        <v>1123</v>
      </c>
    </row>
    <row r="64" spans="1:11" x14ac:dyDescent="0.25">
      <c r="A64" s="153">
        <v>28</v>
      </c>
      <c r="B64" s="153" t="s">
        <v>803</v>
      </c>
      <c r="C64" s="153" t="s">
        <v>804</v>
      </c>
      <c r="D64" s="153" t="s">
        <v>17</v>
      </c>
      <c r="E64" s="153" t="s">
        <v>7</v>
      </c>
      <c r="F64" s="153" t="s">
        <v>805</v>
      </c>
      <c r="G64" s="153" t="s">
        <v>1136</v>
      </c>
      <c r="H64" s="153" t="s">
        <v>5</v>
      </c>
      <c r="I64" s="153" t="s">
        <v>806</v>
      </c>
      <c r="J64" s="153" t="s">
        <v>6</v>
      </c>
      <c r="K64" s="153" t="s">
        <v>996</v>
      </c>
    </row>
    <row r="65" spans="1:11" x14ac:dyDescent="0.25">
      <c r="A65" s="153">
        <v>47</v>
      </c>
      <c r="B65" s="153" t="s">
        <v>15</v>
      </c>
      <c r="C65" s="153" t="s">
        <v>16</v>
      </c>
      <c r="D65" s="153" t="s">
        <v>17</v>
      </c>
      <c r="E65" s="153" t="s">
        <v>7</v>
      </c>
      <c r="F65" s="153" t="s">
        <v>18</v>
      </c>
      <c r="G65" s="153" t="s">
        <v>1136</v>
      </c>
      <c r="H65" s="153" t="s">
        <v>5</v>
      </c>
      <c r="I65" s="153" t="s">
        <v>19</v>
      </c>
      <c r="J65" s="153" t="s">
        <v>6</v>
      </c>
      <c r="K65" s="153" t="s">
        <v>685</v>
      </c>
    </row>
    <row r="66" spans="1:11" x14ac:dyDescent="0.25">
      <c r="A66" s="153">
        <v>62</v>
      </c>
      <c r="B66" s="153" t="s">
        <v>50</v>
      </c>
      <c r="C66" s="153" t="s">
        <v>51</v>
      </c>
      <c r="D66" s="153" t="s">
        <v>52</v>
      </c>
      <c r="E66" s="153" t="s">
        <v>43</v>
      </c>
      <c r="F66" s="153" t="s">
        <v>94</v>
      </c>
      <c r="G66" s="153" t="s">
        <v>1136</v>
      </c>
      <c r="H66" s="153" t="s">
        <v>5</v>
      </c>
      <c r="I66" s="153" t="s">
        <v>95</v>
      </c>
      <c r="J66" s="153" t="s">
        <v>6</v>
      </c>
      <c r="K66" s="153" t="s">
        <v>724</v>
      </c>
    </row>
    <row r="67" spans="1:11" x14ac:dyDescent="0.25">
      <c r="A67" s="153">
        <v>66</v>
      </c>
      <c r="B67" s="153" t="s">
        <v>101</v>
      </c>
      <c r="C67" s="153" t="s">
        <v>102</v>
      </c>
      <c r="D67" s="153" t="s">
        <v>103</v>
      </c>
      <c r="E67" s="153" t="s">
        <v>43</v>
      </c>
      <c r="F67" s="153" t="s">
        <v>169</v>
      </c>
      <c r="G67" s="153" t="s">
        <v>1136</v>
      </c>
      <c r="H67" s="153" t="s">
        <v>8</v>
      </c>
      <c r="I67" s="153" t="s">
        <v>170</v>
      </c>
      <c r="J67" s="153" t="s">
        <v>9</v>
      </c>
      <c r="K67" s="153" t="s">
        <v>735</v>
      </c>
    </row>
    <row r="68" spans="1:11" x14ac:dyDescent="0.25">
      <c r="A68" s="153">
        <v>70</v>
      </c>
      <c r="B68" s="153" t="s">
        <v>179</v>
      </c>
      <c r="C68" s="153" t="s">
        <v>180</v>
      </c>
      <c r="D68" s="153" t="s">
        <v>181</v>
      </c>
      <c r="E68" s="153" t="s">
        <v>43</v>
      </c>
      <c r="F68" s="153" t="s">
        <v>182</v>
      </c>
      <c r="G68" s="153" t="s">
        <v>1136</v>
      </c>
      <c r="H68" s="153" t="s">
        <v>8</v>
      </c>
      <c r="I68" s="153" t="s">
        <v>183</v>
      </c>
      <c r="J68" s="153" t="s">
        <v>9</v>
      </c>
      <c r="K68" s="153" t="s">
        <v>738</v>
      </c>
    </row>
    <row r="69" spans="1:11" x14ac:dyDescent="0.25">
      <c r="A69" s="153">
        <v>1</v>
      </c>
      <c r="B69" s="153" t="s">
        <v>174</v>
      </c>
      <c r="C69" s="153" t="s">
        <v>175</v>
      </c>
      <c r="D69" s="153" t="s">
        <v>0</v>
      </c>
      <c r="E69" s="153" t="s">
        <v>1</v>
      </c>
      <c r="F69" s="153" t="s">
        <v>1232</v>
      </c>
      <c r="G69" s="153" t="s">
        <v>1257</v>
      </c>
      <c r="H69" s="153" t="s">
        <v>1013</v>
      </c>
      <c r="I69" s="153" t="s">
        <v>1234</v>
      </c>
      <c r="J69" s="153" t="s">
        <v>960</v>
      </c>
      <c r="K69" s="153" t="s">
        <v>1457</v>
      </c>
    </row>
    <row r="70" spans="1:11" x14ac:dyDescent="0.25">
      <c r="A70" s="153">
        <v>5</v>
      </c>
      <c r="B70" s="153" t="s">
        <v>366</v>
      </c>
      <c r="C70" s="153" t="s">
        <v>367</v>
      </c>
      <c r="D70" s="153" t="s">
        <v>368</v>
      </c>
      <c r="E70" s="153" t="s">
        <v>43</v>
      </c>
      <c r="F70" s="153" t="s">
        <v>1100</v>
      </c>
      <c r="G70" s="153" t="s">
        <v>1257</v>
      </c>
      <c r="H70" s="153" t="s">
        <v>1013</v>
      </c>
      <c r="I70" s="153" t="s">
        <v>1101</v>
      </c>
      <c r="J70" s="153" t="s">
        <v>960</v>
      </c>
      <c r="K70" s="153" t="s">
        <v>1258</v>
      </c>
    </row>
    <row r="71" spans="1:11" x14ac:dyDescent="0.25">
      <c r="A71" s="153">
        <v>6</v>
      </c>
      <c r="B71" s="153" t="s">
        <v>1215</v>
      </c>
      <c r="C71" s="153" t="s">
        <v>1216</v>
      </c>
      <c r="D71" s="153" t="s">
        <v>0</v>
      </c>
      <c r="E71" s="153" t="s">
        <v>1</v>
      </c>
      <c r="F71" s="153" t="s">
        <v>1218</v>
      </c>
      <c r="G71" s="153" t="s">
        <v>1257</v>
      </c>
      <c r="H71" s="153" t="s">
        <v>1013</v>
      </c>
      <c r="I71" s="153" t="s">
        <v>1219</v>
      </c>
      <c r="J71" s="153" t="s">
        <v>960</v>
      </c>
      <c r="K71" s="153" t="s">
        <v>1242</v>
      </c>
    </row>
    <row r="72" spans="1:11" x14ac:dyDescent="0.25">
      <c r="A72" s="153">
        <v>8</v>
      </c>
      <c r="B72" s="153" t="s">
        <v>1194</v>
      </c>
      <c r="C72" s="153" t="s">
        <v>1195</v>
      </c>
      <c r="D72" s="153" t="s">
        <v>1196</v>
      </c>
      <c r="E72" s="153" t="s">
        <v>28</v>
      </c>
      <c r="F72" s="153" t="s">
        <v>1197</v>
      </c>
      <c r="G72" s="153" t="s">
        <v>1257</v>
      </c>
      <c r="H72" s="153" t="s">
        <v>1013</v>
      </c>
      <c r="I72" s="153" t="s">
        <v>1198</v>
      </c>
      <c r="J72" s="153" t="s">
        <v>960</v>
      </c>
      <c r="K72" s="153" t="s">
        <v>1214</v>
      </c>
    </row>
    <row r="73" spans="1:11" x14ac:dyDescent="0.25">
      <c r="A73" s="153">
        <v>4</v>
      </c>
      <c r="B73" s="153" t="s">
        <v>366</v>
      </c>
      <c r="C73" s="153" t="s">
        <v>367</v>
      </c>
      <c r="D73" s="153" t="s">
        <v>368</v>
      </c>
      <c r="E73" s="153" t="s">
        <v>43</v>
      </c>
      <c r="F73" s="153" t="s">
        <v>395</v>
      </c>
      <c r="G73" s="153" t="s">
        <v>1257</v>
      </c>
      <c r="H73" s="153" t="s">
        <v>5</v>
      </c>
      <c r="I73" s="153" t="s">
        <v>396</v>
      </c>
      <c r="J73" s="153" t="s">
        <v>6</v>
      </c>
      <c r="K73" s="153" t="s">
        <v>1241</v>
      </c>
    </row>
    <row r="74" spans="1:11" x14ac:dyDescent="0.25">
      <c r="A74" s="153">
        <v>56</v>
      </c>
      <c r="B74" s="153" t="s">
        <v>443</v>
      </c>
      <c r="C74" s="153" t="s">
        <v>444</v>
      </c>
      <c r="D74" s="153" t="s">
        <v>0</v>
      </c>
      <c r="E74" s="153" t="s">
        <v>1</v>
      </c>
      <c r="F74" s="153" t="s">
        <v>445</v>
      </c>
      <c r="G74" s="153" t="s">
        <v>1257</v>
      </c>
      <c r="H74" s="153" t="s">
        <v>5</v>
      </c>
      <c r="I74" s="153" t="s">
        <v>446</v>
      </c>
      <c r="J74" s="153" t="s">
        <v>6</v>
      </c>
      <c r="K74" s="153" t="s">
        <v>708</v>
      </c>
    </row>
    <row r="75" spans="1:11" x14ac:dyDescent="0.25">
      <c r="A75" s="153">
        <v>60</v>
      </c>
      <c r="B75" s="153" t="s">
        <v>54</v>
      </c>
      <c r="C75" s="153" t="s">
        <v>55</v>
      </c>
      <c r="D75" s="153" t="s">
        <v>0</v>
      </c>
      <c r="E75" s="153" t="s">
        <v>1</v>
      </c>
      <c r="F75" s="153" t="s">
        <v>56</v>
      </c>
      <c r="G75" s="153" t="s">
        <v>1257</v>
      </c>
      <c r="H75" s="153" t="s">
        <v>5</v>
      </c>
      <c r="I75" s="153" t="s">
        <v>57</v>
      </c>
      <c r="J75" s="153" t="s">
        <v>6</v>
      </c>
      <c r="K75" s="153" t="s">
        <v>717</v>
      </c>
    </row>
    <row r="76" spans="1:11" x14ac:dyDescent="0.25">
      <c r="A76" s="153">
        <v>61</v>
      </c>
      <c r="B76" s="153" t="s">
        <v>467</v>
      </c>
      <c r="C76" s="153" t="s">
        <v>468</v>
      </c>
      <c r="D76" s="153" t="s">
        <v>0</v>
      </c>
      <c r="E76" s="153" t="s">
        <v>1</v>
      </c>
      <c r="F76" s="153" t="s">
        <v>469</v>
      </c>
      <c r="G76" s="153" t="s">
        <v>1257</v>
      </c>
      <c r="H76" s="153" t="s">
        <v>5</v>
      </c>
      <c r="I76" s="153" t="s">
        <v>470</v>
      </c>
      <c r="J76" s="153" t="s">
        <v>6</v>
      </c>
      <c r="K76" s="153" t="s">
        <v>720</v>
      </c>
    </row>
    <row r="77" spans="1:11" x14ac:dyDescent="0.25">
      <c r="A77" s="153">
        <v>65</v>
      </c>
      <c r="B77" s="153" t="s">
        <v>797</v>
      </c>
      <c r="C77" s="153" t="s">
        <v>798</v>
      </c>
      <c r="D77" s="153" t="s">
        <v>799</v>
      </c>
      <c r="E77" s="153" t="s">
        <v>1</v>
      </c>
      <c r="F77" s="153" t="s">
        <v>800</v>
      </c>
      <c r="G77" s="153" t="s">
        <v>1257</v>
      </c>
      <c r="H77" s="153" t="s">
        <v>8</v>
      </c>
      <c r="I77" s="153" t="s">
        <v>801</v>
      </c>
      <c r="J77" s="153" t="s">
        <v>9</v>
      </c>
      <c r="K77" s="153" t="s">
        <v>802</v>
      </c>
    </row>
    <row r="78" spans="1:11" x14ac:dyDescent="0.25">
      <c r="A78" s="153">
        <v>68</v>
      </c>
      <c r="B78" s="153" t="s">
        <v>174</v>
      </c>
      <c r="C78" s="153" t="s">
        <v>175</v>
      </c>
      <c r="D78" s="153" t="s">
        <v>0</v>
      </c>
      <c r="E78" s="153" t="s">
        <v>1</v>
      </c>
      <c r="F78" s="153" t="s">
        <v>176</v>
      </c>
      <c r="G78" s="153" t="s">
        <v>1257</v>
      </c>
      <c r="H78" s="153" t="s">
        <v>8</v>
      </c>
      <c r="I78" s="153" t="s">
        <v>177</v>
      </c>
      <c r="J78" s="153" t="s">
        <v>9</v>
      </c>
      <c r="K78" s="153" t="s">
        <v>736</v>
      </c>
    </row>
  </sheetData>
  <sortState ref="A2:K78">
    <sortCondition ref="G2:G78"/>
    <sortCondition ref="H2:H78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I17" sqref="I17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48" t="s">
        <v>623</v>
      </c>
      <c r="C2" s="148" t="s">
        <v>624</v>
      </c>
      <c r="D2" s="148" t="s">
        <v>625</v>
      </c>
      <c r="E2" s="148" t="s">
        <v>48</v>
      </c>
      <c r="F2" s="148" t="s">
        <v>626</v>
      </c>
      <c r="G2" s="148" t="s">
        <v>666</v>
      </c>
      <c r="H2" s="148" t="s">
        <v>294</v>
      </c>
      <c r="I2" s="148" t="s">
        <v>627</v>
      </c>
      <c r="J2" s="148" t="s">
        <v>289</v>
      </c>
      <c r="K2" s="148" t="s">
        <v>1221</v>
      </c>
    </row>
    <row r="3" spans="1:11" x14ac:dyDescent="0.25">
      <c r="A3">
        <v>55</v>
      </c>
      <c r="B3" s="148" t="s">
        <v>377</v>
      </c>
      <c r="C3" s="148" t="s">
        <v>378</v>
      </c>
      <c r="D3" s="148" t="s">
        <v>256</v>
      </c>
      <c r="E3" s="148" t="s">
        <v>1</v>
      </c>
      <c r="F3" s="148" t="s">
        <v>379</v>
      </c>
      <c r="G3" s="148" t="s">
        <v>666</v>
      </c>
      <c r="H3" s="148" t="s">
        <v>294</v>
      </c>
      <c r="I3" s="148" t="s">
        <v>380</v>
      </c>
      <c r="J3" s="148" t="s">
        <v>289</v>
      </c>
      <c r="K3" s="148" t="s">
        <v>695</v>
      </c>
    </row>
    <row r="4" spans="1:11" x14ac:dyDescent="0.25">
      <c r="A4" s="148">
        <v>52</v>
      </c>
      <c r="B4" s="148" t="s">
        <v>333</v>
      </c>
      <c r="C4" s="148" t="s">
        <v>334</v>
      </c>
      <c r="D4" s="148" t="s">
        <v>335</v>
      </c>
      <c r="E4" s="148" t="s">
        <v>48</v>
      </c>
      <c r="F4" s="148" t="s">
        <v>336</v>
      </c>
      <c r="G4" s="148" t="s">
        <v>666</v>
      </c>
      <c r="H4" s="148" t="s">
        <v>287</v>
      </c>
      <c r="I4" s="148" t="s">
        <v>337</v>
      </c>
      <c r="J4" s="148" t="s">
        <v>289</v>
      </c>
      <c r="K4" s="148" t="s">
        <v>686</v>
      </c>
    </row>
    <row r="5" spans="1:11" x14ac:dyDescent="0.25">
      <c r="A5" s="148">
        <v>36</v>
      </c>
      <c r="B5" s="148" t="s">
        <v>567</v>
      </c>
      <c r="C5" s="148" t="s">
        <v>561</v>
      </c>
      <c r="D5" s="148" t="s">
        <v>0</v>
      </c>
      <c r="E5" s="148" t="s">
        <v>1</v>
      </c>
      <c r="F5" s="148" t="s">
        <v>61</v>
      </c>
      <c r="G5" s="148" t="s">
        <v>666</v>
      </c>
      <c r="H5" s="148" t="s">
        <v>3</v>
      </c>
      <c r="I5" s="148" t="s">
        <v>62</v>
      </c>
      <c r="J5" s="148" t="s">
        <v>53</v>
      </c>
      <c r="K5" s="148" t="s">
        <v>919</v>
      </c>
    </row>
    <row r="6" spans="1:11" x14ac:dyDescent="0.25">
      <c r="A6" s="148">
        <v>80</v>
      </c>
      <c r="B6" s="148" t="s">
        <v>232</v>
      </c>
      <c r="C6" s="148" t="s">
        <v>233</v>
      </c>
      <c r="D6" s="148" t="s">
        <v>234</v>
      </c>
      <c r="E6" s="148" t="s">
        <v>1</v>
      </c>
      <c r="F6" s="148" t="s">
        <v>235</v>
      </c>
      <c r="G6" s="148" t="s">
        <v>666</v>
      </c>
      <c r="H6" s="148" t="s">
        <v>3</v>
      </c>
      <c r="I6" s="148" t="s">
        <v>236</v>
      </c>
      <c r="J6" s="148" t="s">
        <v>53</v>
      </c>
      <c r="K6" s="148" t="s">
        <v>750</v>
      </c>
    </row>
    <row r="7" spans="1:11" x14ac:dyDescent="0.25">
      <c r="A7" s="148">
        <v>26</v>
      </c>
      <c r="B7" s="148" t="s">
        <v>71</v>
      </c>
      <c r="C7" s="148" t="s">
        <v>72</v>
      </c>
      <c r="D7" s="148" t="s">
        <v>73</v>
      </c>
      <c r="E7" s="148" t="s">
        <v>28</v>
      </c>
      <c r="F7" s="148" t="s">
        <v>74</v>
      </c>
      <c r="G7" s="148" t="s">
        <v>1019</v>
      </c>
      <c r="H7" s="148" t="s">
        <v>30</v>
      </c>
      <c r="I7" s="148" t="s">
        <v>75</v>
      </c>
      <c r="J7" s="148" t="s">
        <v>32</v>
      </c>
      <c r="K7" s="148" t="s">
        <v>1058</v>
      </c>
    </row>
    <row r="8" spans="1:11" x14ac:dyDescent="0.25">
      <c r="A8" s="148">
        <v>33</v>
      </c>
      <c r="B8" s="148" t="s">
        <v>64</v>
      </c>
      <c r="C8" s="148" t="s">
        <v>65</v>
      </c>
      <c r="D8" s="148" t="s">
        <v>66</v>
      </c>
      <c r="E8" s="148" t="s">
        <v>1</v>
      </c>
      <c r="F8" s="148" t="s">
        <v>67</v>
      </c>
      <c r="G8" s="148" t="s">
        <v>1019</v>
      </c>
      <c r="H8" s="148" t="s">
        <v>30</v>
      </c>
      <c r="I8" s="148" t="s">
        <v>68</v>
      </c>
      <c r="J8" s="148" t="s">
        <v>32</v>
      </c>
      <c r="K8" s="148" t="s">
        <v>959</v>
      </c>
    </row>
    <row r="9" spans="1:11" x14ac:dyDescent="0.25">
      <c r="A9" s="148">
        <v>61</v>
      </c>
      <c r="B9" s="148" t="s">
        <v>460</v>
      </c>
      <c r="C9" s="148" t="s">
        <v>461</v>
      </c>
      <c r="D9" s="148" t="s">
        <v>462</v>
      </c>
      <c r="E9" s="148" t="s">
        <v>1</v>
      </c>
      <c r="F9" s="148" t="s">
        <v>463</v>
      </c>
      <c r="G9" s="148" t="s">
        <v>1019</v>
      </c>
      <c r="H9" s="148" t="s">
        <v>30</v>
      </c>
      <c r="I9" s="148" t="s">
        <v>464</v>
      </c>
      <c r="J9" s="148" t="s">
        <v>32</v>
      </c>
      <c r="K9" s="148" t="s">
        <v>711</v>
      </c>
    </row>
    <row r="10" spans="1:11" x14ac:dyDescent="0.25">
      <c r="A10" s="148">
        <v>62</v>
      </c>
      <c r="B10" s="148" t="s">
        <v>165</v>
      </c>
      <c r="C10" s="148" t="s">
        <v>166</v>
      </c>
      <c r="D10" s="148" t="s">
        <v>27</v>
      </c>
      <c r="E10" s="148" t="s">
        <v>28</v>
      </c>
      <c r="F10" s="148" t="s">
        <v>167</v>
      </c>
      <c r="G10" s="148" t="s">
        <v>1019</v>
      </c>
      <c r="H10" s="148" t="s">
        <v>30</v>
      </c>
      <c r="I10" s="148" t="s">
        <v>168</v>
      </c>
      <c r="J10" s="148" t="s">
        <v>32</v>
      </c>
      <c r="K10" s="148" t="s">
        <v>712</v>
      </c>
    </row>
    <row r="11" spans="1:11" x14ac:dyDescent="0.25">
      <c r="A11" s="148">
        <v>63</v>
      </c>
      <c r="B11" s="148" t="s">
        <v>25</v>
      </c>
      <c r="C11" s="148" t="s">
        <v>26</v>
      </c>
      <c r="D11" s="148" t="s">
        <v>27</v>
      </c>
      <c r="E11" s="148" t="s">
        <v>28</v>
      </c>
      <c r="F11" s="148" t="s">
        <v>29</v>
      </c>
      <c r="G11" s="148" t="s">
        <v>1019</v>
      </c>
      <c r="H11" s="148" t="s">
        <v>30</v>
      </c>
      <c r="I11" s="148" t="s">
        <v>31</v>
      </c>
      <c r="J11" s="148" t="s">
        <v>32</v>
      </c>
      <c r="K11" s="148" t="s">
        <v>714</v>
      </c>
    </row>
    <row r="12" spans="1:11" x14ac:dyDescent="0.25">
      <c r="A12" s="148">
        <v>75</v>
      </c>
      <c r="B12" s="148" t="s">
        <v>467</v>
      </c>
      <c r="C12" s="148" t="s">
        <v>468</v>
      </c>
      <c r="D12" s="148" t="s">
        <v>0</v>
      </c>
      <c r="E12" s="148" t="s">
        <v>1</v>
      </c>
      <c r="F12" s="148" t="s">
        <v>477</v>
      </c>
      <c r="G12" s="148" t="s">
        <v>1019</v>
      </c>
      <c r="H12" s="148" t="s">
        <v>30</v>
      </c>
      <c r="I12" s="148" t="s">
        <v>478</v>
      </c>
      <c r="J12" s="148" t="s">
        <v>32</v>
      </c>
      <c r="K12" s="148" t="s">
        <v>740</v>
      </c>
    </row>
    <row r="13" spans="1:11" x14ac:dyDescent="0.25">
      <c r="A13" s="148">
        <v>3</v>
      </c>
      <c r="B13" s="148" t="s">
        <v>366</v>
      </c>
      <c r="C13" s="148" t="s">
        <v>367</v>
      </c>
      <c r="D13" s="148" t="s">
        <v>368</v>
      </c>
      <c r="E13" s="148" t="s">
        <v>43</v>
      </c>
      <c r="F13" s="148" t="s">
        <v>369</v>
      </c>
      <c r="G13" s="148" t="s">
        <v>1019</v>
      </c>
      <c r="H13" s="148" t="s">
        <v>294</v>
      </c>
      <c r="I13" s="148" t="s">
        <v>370</v>
      </c>
      <c r="J13" s="148" t="s">
        <v>289</v>
      </c>
      <c r="K13" s="148" t="s">
        <v>1240</v>
      </c>
    </row>
    <row r="14" spans="1:11" x14ac:dyDescent="0.25">
      <c r="A14" s="148">
        <v>37</v>
      </c>
      <c r="B14" s="148" t="s">
        <v>49</v>
      </c>
      <c r="C14" s="148" t="s">
        <v>97</v>
      </c>
      <c r="D14" s="148" t="s">
        <v>66</v>
      </c>
      <c r="E14" s="148" t="s">
        <v>1</v>
      </c>
      <c r="F14" s="148" t="s">
        <v>391</v>
      </c>
      <c r="G14" s="148" t="s">
        <v>1019</v>
      </c>
      <c r="H14" s="148" t="s">
        <v>294</v>
      </c>
      <c r="I14" s="148" t="s">
        <v>392</v>
      </c>
      <c r="J14" s="148" t="s">
        <v>289</v>
      </c>
      <c r="K14" s="148" t="s">
        <v>921</v>
      </c>
    </row>
    <row r="15" spans="1:11" x14ac:dyDescent="0.25">
      <c r="A15" s="148">
        <v>39</v>
      </c>
      <c r="B15" s="148" t="s">
        <v>845</v>
      </c>
      <c r="C15" s="148" t="s">
        <v>846</v>
      </c>
      <c r="D15" s="148" t="s">
        <v>27</v>
      </c>
      <c r="E15" s="148" t="s">
        <v>28</v>
      </c>
      <c r="F15" s="148" t="s">
        <v>847</v>
      </c>
      <c r="G15" s="148" t="s">
        <v>1019</v>
      </c>
      <c r="H15" s="148" t="s">
        <v>294</v>
      </c>
      <c r="I15" s="148" t="s">
        <v>848</v>
      </c>
      <c r="J15" s="148" t="s">
        <v>289</v>
      </c>
      <c r="K15" s="148" t="s">
        <v>849</v>
      </c>
    </row>
    <row r="16" spans="1:11" x14ac:dyDescent="0.25">
      <c r="A16" s="148">
        <v>40</v>
      </c>
      <c r="B16" s="148" t="s">
        <v>651</v>
      </c>
      <c r="C16" s="148" t="s">
        <v>652</v>
      </c>
      <c r="D16" s="148" t="s">
        <v>653</v>
      </c>
      <c r="E16" s="148" t="s">
        <v>1</v>
      </c>
      <c r="F16" s="148" t="s">
        <v>654</v>
      </c>
      <c r="G16" s="148" t="s">
        <v>1019</v>
      </c>
      <c r="H16" s="148" t="s">
        <v>294</v>
      </c>
      <c r="I16" s="148" t="s">
        <v>655</v>
      </c>
      <c r="J16" s="148" t="s">
        <v>289</v>
      </c>
      <c r="K16" s="148" t="s">
        <v>656</v>
      </c>
    </row>
    <row r="17" spans="1:11" x14ac:dyDescent="0.25">
      <c r="A17" s="148">
        <v>42</v>
      </c>
      <c r="B17" s="148" t="s">
        <v>608</v>
      </c>
      <c r="C17" s="148" t="s">
        <v>378</v>
      </c>
      <c r="D17" s="148" t="s">
        <v>27</v>
      </c>
      <c r="E17" s="148" t="s">
        <v>28</v>
      </c>
      <c r="F17" s="148" t="s">
        <v>609</v>
      </c>
      <c r="G17" s="148" t="s">
        <v>1019</v>
      </c>
      <c r="H17" s="148" t="s">
        <v>294</v>
      </c>
      <c r="I17" s="148" t="s">
        <v>610</v>
      </c>
      <c r="J17" s="148" t="s">
        <v>289</v>
      </c>
      <c r="K17" s="148" t="s">
        <v>663</v>
      </c>
    </row>
    <row r="18" spans="1:11" x14ac:dyDescent="0.25">
      <c r="A18" s="148">
        <v>46</v>
      </c>
      <c r="B18" s="148"/>
      <c r="C18" s="148"/>
      <c r="D18" s="148"/>
      <c r="E18" s="148"/>
      <c r="F18" s="148" t="s">
        <v>540</v>
      </c>
      <c r="G18" s="148" t="s">
        <v>1019</v>
      </c>
      <c r="H18" s="148" t="s">
        <v>294</v>
      </c>
      <c r="I18" s="148" t="s">
        <v>541</v>
      </c>
      <c r="J18" s="148" t="s">
        <v>289</v>
      </c>
      <c r="K18" s="148" t="s">
        <v>677</v>
      </c>
    </row>
    <row r="19" spans="1:11" x14ac:dyDescent="0.25">
      <c r="A19" s="148">
        <v>47</v>
      </c>
      <c r="B19" s="148" t="s">
        <v>291</v>
      </c>
      <c r="C19" s="148" t="s">
        <v>292</v>
      </c>
      <c r="D19" s="148" t="s">
        <v>0</v>
      </c>
      <c r="E19" s="148" t="s">
        <v>1</v>
      </c>
      <c r="F19" s="148" t="s">
        <v>293</v>
      </c>
      <c r="G19" s="148" t="s">
        <v>1019</v>
      </c>
      <c r="H19" s="148" t="s">
        <v>294</v>
      </c>
      <c r="I19" s="148" t="s">
        <v>295</v>
      </c>
      <c r="J19" s="148" t="s">
        <v>289</v>
      </c>
      <c r="K19" s="148" t="s">
        <v>679</v>
      </c>
    </row>
    <row r="20" spans="1:11" x14ac:dyDescent="0.25">
      <c r="A20" s="148">
        <v>48</v>
      </c>
      <c r="B20" s="148" t="s">
        <v>297</v>
      </c>
      <c r="C20" s="148" t="s">
        <v>255</v>
      </c>
      <c r="D20" s="148" t="s">
        <v>0</v>
      </c>
      <c r="E20" s="148" t="s">
        <v>1</v>
      </c>
      <c r="F20" s="148" t="s">
        <v>298</v>
      </c>
      <c r="G20" s="148" t="s">
        <v>1019</v>
      </c>
      <c r="H20" s="148" t="s">
        <v>294</v>
      </c>
      <c r="I20" s="148" t="s">
        <v>299</v>
      </c>
      <c r="J20" s="148" t="s">
        <v>289</v>
      </c>
      <c r="K20" s="148" t="s">
        <v>680</v>
      </c>
    </row>
    <row r="21" spans="1:11" x14ac:dyDescent="0.25">
      <c r="A21" s="148">
        <v>49</v>
      </c>
      <c r="B21" s="148" t="s">
        <v>311</v>
      </c>
      <c r="C21" s="148" t="s">
        <v>312</v>
      </c>
      <c r="D21" s="148" t="s">
        <v>313</v>
      </c>
      <c r="E21" s="148" t="s">
        <v>43</v>
      </c>
      <c r="F21" s="148" t="s">
        <v>314</v>
      </c>
      <c r="G21" s="148" t="s">
        <v>1019</v>
      </c>
      <c r="H21" s="148" t="s">
        <v>294</v>
      </c>
      <c r="I21" s="148" t="s">
        <v>315</v>
      </c>
      <c r="J21" s="148" t="s">
        <v>289</v>
      </c>
      <c r="K21" s="148" t="s">
        <v>683</v>
      </c>
    </row>
    <row r="22" spans="1:11" x14ac:dyDescent="0.25">
      <c r="A22" s="148">
        <v>53</v>
      </c>
      <c r="B22" s="148" t="s">
        <v>355</v>
      </c>
      <c r="C22" s="148" t="s">
        <v>356</v>
      </c>
      <c r="D22" s="148" t="s">
        <v>0</v>
      </c>
      <c r="E22" s="148" t="s">
        <v>1</v>
      </c>
      <c r="F22" s="148" t="s">
        <v>357</v>
      </c>
      <c r="G22" s="148" t="s">
        <v>1019</v>
      </c>
      <c r="H22" s="148" t="s">
        <v>294</v>
      </c>
      <c r="I22" s="148" t="s">
        <v>358</v>
      </c>
      <c r="J22" s="148" t="s">
        <v>289</v>
      </c>
      <c r="K22" s="148" t="s">
        <v>690</v>
      </c>
    </row>
    <row r="23" spans="1:11" x14ac:dyDescent="0.25">
      <c r="A23" s="148">
        <v>57</v>
      </c>
      <c r="B23" s="148" t="s">
        <v>262</v>
      </c>
      <c r="C23" s="148" t="s">
        <v>399</v>
      </c>
      <c r="D23" s="148" t="s">
        <v>0</v>
      </c>
      <c r="E23" s="148" t="s">
        <v>1</v>
      </c>
      <c r="F23" s="148" t="s">
        <v>400</v>
      </c>
      <c r="G23" s="148" t="s">
        <v>1019</v>
      </c>
      <c r="H23" s="148" t="s">
        <v>294</v>
      </c>
      <c r="I23" s="148" t="s">
        <v>401</v>
      </c>
      <c r="J23" s="148" t="s">
        <v>289</v>
      </c>
      <c r="K23" s="148" t="s">
        <v>700</v>
      </c>
    </row>
    <row r="24" spans="1:11" x14ac:dyDescent="0.25">
      <c r="A24" s="148">
        <v>59</v>
      </c>
      <c r="B24" s="148" t="s">
        <v>431</v>
      </c>
      <c r="C24" s="148" t="s">
        <v>172</v>
      </c>
      <c r="D24" s="148" t="s">
        <v>432</v>
      </c>
      <c r="E24" s="148" t="s">
        <v>28</v>
      </c>
      <c r="F24" s="148" t="s">
        <v>433</v>
      </c>
      <c r="G24" s="148" t="s">
        <v>1019</v>
      </c>
      <c r="H24" s="148" t="s">
        <v>294</v>
      </c>
      <c r="I24" s="148" t="s">
        <v>434</v>
      </c>
      <c r="J24" s="148" t="s">
        <v>289</v>
      </c>
      <c r="K24" s="148" t="s">
        <v>704</v>
      </c>
    </row>
    <row r="25" spans="1:11" x14ac:dyDescent="0.25">
      <c r="A25" s="148">
        <v>35</v>
      </c>
      <c r="B25" s="148" t="s">
        <v>322</v>
      </c>
      <c r="C25" s="148" t="s">
        <v>323</v>
      </c>
      <c r="D25" s="148" t="s">
        <v>66</v>
      </c>
      <c r="E25" s="148" t="s">
        <v>1</v>
      </c>
      <c r="F25" s="148" t="s">
        <v>324</v>
      </c>
      <c r="G25" s="148" t="s">
        <v>1019</v>
      </c>
      <c r="H25" s="148" t="s">
        <v>287</v>
      </c>
      <c r="I25" s="148" t="s">
        <v>325</v>
      </c>
      <c r="J25" s="148" t="s">
        <v>289</v>
      </c>
      <c r="K25" s="148" t="s">
        <v>956</v>
      </c>
    </row>
    <row r="26" spans="1:11" x14ac:dyDescent="0.25">
      <c r="A26" s="148">
        <v>41</v>
      </c>
      <c r="B26" s="148" t="s">
        <v>425</v>
      </c>
      <c r="C26" s="148" t="s">
        <v>426</v>
      </c>
      <c r="D26" s="148" t="s">
        <v>427</v>
      </c>
      <c r="E26" s="148" t="s">
        <v>28</v>
      </c>
      <c r="F26" s="148" t="s">
        <v>428</v>
      </c>
      <c r="G26" s="148" t="s">
        <v>1019</v>
      </c>
      <c r="H26" s="148" t="s">
        <v>287</v>
      </c>
      <c r="I26" s="148" t="s">
        <v>429</v>
      </c>
      <c r="J26" s="148" t="s">
        <v>289</v>
      </c>
      <c r="K26" s="148" t="s">
        <v>659</v>
      </c>
    </row>
    <row r="27" spans="1:11" x14ac:dyDescent="0.25">
      <c r="A27" s="148">
        <v>43</v>
      </c>
      <c r="B27" s="148"/>
      <c r="C27" s="148"/>
      <c r="D27" s="148"/>
      <c r="E27" s="148"/>
      <c r="F27" s="148" t="s">
        <v>572</v>
      </c>
      <c r="G27" s="148" t="s">
        <v>1019</v>
      </c>
      <c r="H27" s="148" t="s">
        <v>287</v>
      </c>
      <c r="I27" s="148" t="s">
        <v>573</v>
      </c>
      <c r="J27" s="148" t="s">
        <v>289</v>
      </c>
      <c r="K27" s="148" t="s">
        <v>665</v>
      </c>
    </row>
    <row r="28" spans="1:11" x14ac:dyDescent="0.25">
      <c r="A28" s="148">
        <v>45</v>
      </c>
      <c r="B28" s="148" t="s">
        <v>566</v>
      </c>
      <c r="C28" s="148" t="s">
        <v>556</v>
      </c>
      <c r="D28" s="148" t="s">
        <v>0</v>
      </c>
      <c r="E28" s="148" t="s">
        <v>1</v>
      </c>
      <c r="F28" s="148" t="s">
        <v>557</v>
      </c>
      <c r="G28" s="148" t="s">
        <v>1019</v>
      </c>
      <c r="H28" s="148" t="s">
        <v>287</v>
      </c>
      <c r="I28" s="148" t="s">
        <v>558</v>
      </c>
      <c r="J28" s="148" t="s">
        <v>289</v>
      </c>
      <c r="K28" s="148" t="s">
        <v>673</v>
      </c>
    </row>
    <row r="29" spans="1:11" x14ac:dyDescent="0.25">
      <c r="A29" s="148">
        <v>50</v>
      </c>
      <c r="B29" s="148" t="s">
        <v>317</v>
      </c>
      <c r="C29" s="148" t="s">
        <v>279</v>
      </c>
      <c r="D29" s="148" t="s">
        <v>318</v>
      </c>
      <c r="E29" s="148" t="s">
        <v>28</v>
      </c>
      <c r="F29" s="148" t="s">
        <v>319</v>
      </c>
      <c r="G29" s="148" t="s">
        <v>1019</v>
      </c>
      <c r="H29" s="148" t="s">
        <v>287</v>
      </c>
      <c r="I29" s="148" t="s">
        <v>320</v>
      </c>
      <c r="J29" s="148" t="s">
        <v>289</v>
      </c>
      <c r="K29" s="148" t="s">
        <v>758</v>
      </c>
    </row>
    <row r="30" spans="1:11" x14ac:dyDescent="0.25">
      <c r="A30" s="148">
        <v>58</v>
      </c>
      <c r="B30" s="148" t="s">
        <v>403</v>
      </c>
      <c r="C30" s="148" t="s">
        <v>60</v>
      </c>
      <c r="D30" s="148" t="s">
        <v>27</v>
      </c>
      <c r="E30" s="148" t="s">
        <v>28</v>
      </c>
      <c r="F30" s="148" t="s">
        <v>404</v>
      </c>
      <c r="G30" s="148" t="s">
        <v>1019</v>
      </c>
      <c r="H30" s="148" t="s">
        <v>287</v>
      </c>
      <c r="I30" s="148" t="s">
        <v>405</v>
      </c>
      <c r="J30" s="148" t="s">
        <v>289</v>
      </c>
      <c r="K30" s="148" t="s">
        <v>701</v>
      </c>
    </row>
    <row r="31" spans="1:11" x14ac:dyDescent="0.25">
      <c r="A31" s="148">
        <v>9</v>
      </c>
      <c r="B31" s="148" t="s">
        <v>117</v>
      </c>
      <c r="C31" s="148" t="s">
        <v>1210</v>
      </c>
      <c r="D31" s="148" t="s">
        <v>648</v>
      </c>
      <c r="E31" s="148" t="s">
        <v>1</v>
      </c>
      <c r="F31" s="148" t="s">
        <v>1211</v>
      </c>
      <c r="G31" s="148" t="s">
        <v>1019</v>
      </c>
      <c r="H31" s="148" t="s">
        <v>3</v>
      </c>
      <c r="I31" s="148" t="s">
        <v>1212</v>
      </c>
      <c r="J31" s="148" t="s">
        <v>53</v>
      </c>
      <c r="K31" s="148" t="s">
        <v>1213</v>
      </c>
    </row>
    <row r="32" spans="1:11" x14ac:dyDescent="0.25">
      <c r="A32" s="148">
        <v>11</v>
      </c>
      <c r="B32" s="148" t="s">
        <v>116</v>
      </c>
      <c r="C32" s="148" t="s">
        <v>117</v>
      </c>
      <c r="D32" s="148" t="s">
        <v>648</v>
      </c>
      <c r="E32" s="148" t="s">
        <v>1</v>
      </c>
      <c r="F32" s="148" t="s">
        <v>118</v>
      </c>
      <c r="G32" s="148" t="s">
        <v>1019</v>
      </c>
      <c r="H32" s="148" t="s">
        <v>3</v>
      </c>
      <c r="I32" s="148" t="s">
        <v>119</v>
      </c>
      <c r="J32" s="148" t="s">
        <v>53</v>
      </c>
      <c r="K32" s="148" t="s">
        <v>1167</v>
      </c>
    </row>
    <row r="33" spans="1:11" x14ac:dyDescent="0.25">
      <c r="A33" s="148">
        <v>23</v>
      </c>
      <c r="B33" s="148" t="s">
        <v>50</v>
      </c>
      <c r="C33" s="148" t="s">
        <v>51</v>
      </c>
      <c r="D33" s="148" t="s">
        <v>52</v>
      </c>
      <c r="E33" s="148" t="s">
        <v>43</v>
      </c>
      <c r="F33" s="148" t="s">
        <v>246</v>
      </c>
      <c r="G33" s="148" t="s">
        <v>1019</v>
      </c>
      <c r="H33" s="148" t="s">
        <v>3</v>
      </c>
      <c r="I33" s="148" t="s">
        <v>247</v>
      </c>
      <c r="J33" s="148" t="s">
        <v>125</v>
      </c>
      <c r="K33" s="148" t="s">
        <v>1127</v>
      </c>
    </row>
    <row r="34" spans="1:11" x14ac:dyDescent="0.25">
      <c r="A34" s="148">
        <v>25</v>
      </c>
      <c r="B34" s="148" t="s">
        <v>262</v>
      </c>
      <c r="C34" s="148" t="s">
        <v>263</v>
      </c>
      <c r="D34" s="148" t="s">
        <v>264</v>
      </c>
      <c r="E34" s="148" t="s">
        <v>1</v>
      </c>
      <c r="F34" s="148" t="s">
        <v>265</v>
      </c>
      <c r="G34" s="148" t="s">
        <v>1019</v>
      </c>
      <c r="H34" s="148" t="s">
        <v>3</v>
      </c>
      <c r="I34" s="148" t="s">
        <v>266</v>
      </c>
      <c r="J34" s="148" t="s">
        <v>53</v>
      </c>
      <c r="K34" s="148" t="s">
        <v>1057</v>
      </c>
    </row>
    <row r="35" spans="1:11" x14ac:dyDescent="0.25">
      <c r="A35" s="148">
        <v>27</v>
      </c>
      <c r="B35" s="148" t="s">
        <v>273</v>
      </c>
      <c r="C35" s="148" t="s">
        <v>274</v>
      </c>
      <c r="D35" s="148" t="s">
        <v>0</v>
      </c>
      <c r="E35" s="148" t="s">
        <v>1</v>
      </c>
      <c r="F35" s="148" t="s">
        <v>275</v>
      </c>
      <c r="G35" s="148" t="s">
        <v>1019</v>
      </c>
      <c r="H35" s="148" t="s">
        <v>3</v>
      </c>
      <c r="I35" s="148" t="s">
        <v>276</v>
      </c>
      <c r="J35" s="148" t="s">
        <v>53</v>
      </c>
      <c r="K35" s="148" t="s">
        <v>1069</v>
      </c>
    </row>
    <row r="36" spans="1:11" x14ac:dyDescent="0.25">
      <c r="A36" s="148">
        <v>28</v>
      </c>
      <c r="B36" s="148" t="s">
        <v>102</v>
      </c>
      <c r="C36" s="148" t="s">
        <v>141</v>
      </c>
      <c r="D36" s="148" t="s">
        <v>42</v>
      </c>
      <c r="E36" s="148" t="s">
        <v>43</v>
      </c>
      <c r="F36" s="148" t="s">
        <v>142</v>
      </c>
      <c r="G36" s="148" t="s">
        <v>1019</v>
      </c>
      <c r="H36" s="148" t="s">
        <v>3</v>
      </c>
      <c r="I36" s="148" t="s">
        <v>143</v>
      </c>
      <c r="J36" s="148" t="s">
        <v>53</v>
      </c>
      <c r="K36" s="148" t="s">
        <v>1070</v>
      </c>
    </row>
    <row r="37" spans="1:11" x14ac:dyDescent="0.25">
      <c r="A37" s="148">
        <v>30</v>
      </c>
      <c r="B37" s="148" t="s">
        <v>145</v>
      </c>
      <c r="C37" s="148" t="s">
        <v>97</v>
      </c>
      <c r="D37" s="148" t="s">
        <v>1046</v>
      </c>
      <c r="E37" s="148" t="s">
        <v>1</v>
      </c>
      <c r="F37" s="148" t="s">
        <v>147</v>
      </c>
      <c r="G37" s="148" t="s">
        <v>1019</v>
      </c>
      <c r="H37" s="148" t="s">
        <v>3</v>
      </c>
      <c r="I37" s="148" t="s">
        <v>148</v>
      </c>
      <c r="J37" s="148" t="s">
        <v>53</v>
      </c>
      <c r="K37" s="148" t="s">
        <v>1047</v>
      </c>
    </row>
    <row r="38" spans="1:11" x14ac:dyDescent="0.25">
      <c r="A38" s="148">
        <v>32</v>
      </c>
      <c r="B38" s="148" t="s">
        <v>982</v>
      </c>
      <c r="C38" s="148" t="s">
        <v>292</v>
      </c>
      <c r="D38" s="148" t="s">
        <v>462</v>
      </c>
      <c r="E38" s="148" t="s">
        <v>1</v>
      </c>
      <c r="F38" s="148" t="s">
        <v>422</v>
      </c>
      <c r="G38" s="148" t="s">
        <v>1019</v>
      </c>
      <c r="H38" s="148" t="s">
        <v>3</v>
      </c>
      <c r="I38" s="148" t="s">
        <v>423</v>
      </c>
      <c r="J38" s="148" t="s">
        <v>2</v>
      </c>
      <c r="K38" s="148" t="s">
        <v>983</v>
      </c>
    </row>
    <row r="39" spans="1:11" x14ac:dyDescent="0.25">
      <c r="A39" s="148">
        <v>34</v>
      </c>
      <c r="B39" s="148" t="s">
        <v>242</v>
      </c>
      <c r="C39" s="148" t="s">
        <v>243</v>
      </c>
      <c r="D39" s="148" t="s">
        <v>957</v>
      </c>
      <c r="E39" s="148" t="s">
        <v>43</v>
      </c>
      <c r="F39" s="148" t="s">
        <v>244</v>
      </c>
      <c r="G39" s="148" t="s">
        <v>1019</v>
      </c>
      <c r="H39" s="148" t="s">
        <v>3</v>
      </c>
      <c r="I39" s="148" t="s">
        <v>245</v>
      </c>
      <c r="J39" s="148" t="s">
        <v>125</v>
      </c>
      <c r="K39" s="148" t="s">
        <v>958</v>
      </c>
    </row>
    <row r="40" spans="1:11" x14ac:dyDescent="0.25">
      <c r="A40" s="148">
        <v>38</v>
      </c>
      <c r="B40" s="148" t="s">
        <v>361</v>
      </c>
      <c r="C40" s="148" t="s">
        <v>362</v>
      </c>
      <c r="D40" s="148" t="s">
        <v>0</v>
      </c>
      <c r="E40" s="148" t="s">
        <v>1</v>
      </c>
      <c r="F40" s="148" t="s">
        <v>886</v>
      </c>
      <c r="G40" s="148" t="s">
        <v>1019</v>
      </c>
      <c r="H40" s="148" t="s">
        <v>3</v>
      </c>
      <c r="I40" s="148" t="s">
        <v>861</v>
      </c>
      <c r="J40" s="148" t="s">
        <v>516</v>
      </c>
      <c r="K40" s="148" t="s">
        <v>896</v>
      </c>
    </row>
    <row r="41" spans="1:11" x14ac:dyDescent="0.25">
      <c r="A41" s="148">
        <v>54</v>
      </c>
      <c r="B41" s="148" t="s">
        <v>238</v>
      </c>
      <c r="C41" s="148" t="s">
        <v>239</v>
      </c>
      <c r="D41" s="148" t="s">
        <v>0</v>
      </c>
      <c r="E41" s="148" t="s">
        <v>1</v>
      </c>
      <c r="F41" s="148" t="s">
        <v>240</v>
      </c>
      <c r="G41" s="148" t="s">
        <v>1019</v>
      </c>
      <c r="H41" s="148" t="s">
        <v>3</v>
      </c>
      <c r="I41" s="148" t="s">
        <v>241</v>
      </c>
      <c r="J41" s="148" t="s">
        <v>53</v>
      </c>
      <c r="K41" s="148" t="s">
        <v>691</v>
      </c>
    </row>
    <row r="42" spans="1:11" x14ac:dyDescent="0.25">
      <c r="A42" s="148">
        <v>56</v>
      </c>
      <c r="B42" s="148" t="s">
        <v>137</v>
      </c>
      <c r="C42" s="148" t="s">
        <v>138</v>
      </c>
      <c r="D42" s="148" t="s">
        <v>0</v>
      </c>
      <c r="E42" s="148" t="s">
        <v>1</v>
      </c>
      <c r="F42" s="148" t="s">
        <v>139</v>
      </c>
      <c r="G42" s="148" t="s">
        <v>1019</v>
      </c>
      <c r="H42" s="148" t="s">
        <v>3</v>
      </c>
      <c r="I42" s="148" t="s">
        <v>140</v>
      </c>
      <c r="J42" s="148" t="s">
        <v>53</v>
      </c>
      <c r="K42" s="148" t="s">
        <v>699</v>
      </c>
    </row>
    <row r="43" spans="1:11" x14ac:dyDescent="0.25">
      <c r="A43" s="148">
        <v>67</v>
      </c>
      <c r="B43" s="148" t="s">
        <v>110</v>
      </c>
      <c r="C43" s="148" t="s">
        <v>111</v>
      </c>
      <c r="D43" s="148" t="s">
        <v>112</v>
      </c>
      <c r="E43" s="148" t="s">
        <v>43</v>
      </c>
      <c r="F43" s="148" t="s">
        <v>113</v>
      </c>
      <c r="G43" s="148" t="s">
        <v>1019</v>
      </c>
      <c r="H43" s="148" t="s">
        <v>3</v>
      </c>
      <c r="I43" s="148" t="s">
        <v>114</v>
      </c>
      <c r="J43" s="148" t="s">
        <v>53</v>
      </c>
      <c r="K43" s="148" t="s">
        <v>727</v>
      </c>
    </row>
    <row r="44" spans="1:11" x14ac:dyDescent="0.25">
      <c r="A44" s="148">
        <v>68</v>
      </c>
      <c r="B44" s="148" t="s">
        <v>120</v>
      </c>
      <c r="C44" s="148" t="s">
        <v>121</v>
      </c>
      <c r="D44" s="148" t="s">
        <v>122</v>
      </c>
      <c r="E44" s="148" t="s">
        <v>43</v>
      </c>
      <c r="F44" s="148" t="s">
        <v>123</v>
      </c>
      <c r="G44" s="148" t="s">
        <v>1019</v>
      </c>
      <c r="H44" s="148" t="s">
        <v>3</v>
      </c>
      <c r="I44" s="148" t="s">
        <v>124</v>
      </c>
      <c r="J44" s="148" t="s">
        <v>125</v>
      </c>
      <c r="K44" s="148" t="s">
        <v>728</v>
      </c>
    </row>
    <row r="45" spans="1:11" x14ac:dyDescent="0.25">
      <c r="A45" s="148">
        <v>77</v>
      </c>
      <c r="B45" s="148" t="s">
        <v>206</v>
      </c>
      <c r="C45" s="148" t="s">
        <v>207</v>
      </c>
      <c r="D45" s="148" t="s">
        <v>173</v>
      </c>
      <c r="E45" s="148" t="s">
        <v>43</v>
      </c>
      <c r="F45" s="148" t="s">
        <v>208</v>
      </c>
      <c r="G45" s="148" t="s">
        <v>1019</v>
      </c>
      <c r="H45" s="148" t="s">
        <v>3</v>
      </c>
      <c r="I45" s="148" t="s">
        <v>209</v>
      </c>
      <c r="J45" s="148" t="s">
        <v>53</v>
      </c>
      <c r="K45" s="148" t="s">
        <v>745</v>
      </c>
    </row>
    <row r="46" spans="1:11" x14ac:dyDescent="0.25">
      <c r="A46" s="148">
        <v>78</v>
      </c>
      <c r="B46" s="148" t="s">
        <v>224</v>
      </c>
      <c r="C46" s="148" t="s">
        <v>225</v>
      </c>
      <c r="D46" s="148" t="s">
        <v>0</v>
      </c>
      <c r="E46" s="148" t="s">
        <v>1</v>
      </c>
      <c r="F46" s="148" t="s">
        <v>226</v>
      </c>
      <c r="G46" s="148" t="s">
        <v>1019</v>
      </c>
      <c r="H46" s="148" t="s">
        <v>3</v>
      </c>
      <c r="I46" s="148" t="s">
        <v>227</v>
      </c>
      <c r="J46" s="148" t="s">
        <v>53</v>
      </c>
      <c r="K46" s="148" t="s">
        <v>748</v>
      </c>
    </row>
    <row r="47" spans="1:11" x14ac:dyDescent="0.25">
      <c r="A47" s="148">
        <v>79</v>
      </c>
      <c r="B47" s="148" t="s">
        <v>54</v>
      </c>
      <c r="C47" s="148" t="s">
        <v>55</v>
      </c>
      <c r="D47" s="148" t="s">
        <v>0</v>
      </c>
      <c r="E47" s="148" t="s">
        <v>1</v>
      </c>
      <c r="F47" s="148" t="s">
        <v>229</v>
      </c>
      <c r="G47" s="148" t="s">
        <v>1019</v>
      </c>
      <c r="H47" s="148" t="s">
        <v>3</v>
      </c>
      <c r="I47" s="148" t="s">
        <v>230</v>
      </c>
      <c r="J47" s="148" t="s">
        <v>53</v>
      </c>
      <c r="K47" s="148" t="s">
        <v>749</v>
      </c>
    </row>
    <row r="48" spans="1:11" x14ac:dyDescent="0.25">
      <c r="A48" s="148">
        <v>81</v>
      </c>
      <c r="B48" s="148" t="s">
        <v>278</v>
      </c>
      <c r="C48" s="148" t="s">
        <v>279</v>
      </c>
      <c r="D48" s="148" t="s">
        <v>66</v>
      </c>
      <c r="E48" s="148" t="s">
        <v>1</v>
      </c>
      <c r="F48" s="148" t="s">
        <v>280</v>
      </c>
      <c r="G48" s="148" t="s">
        <v>1019</v>
      </c>
      <c r="H48" s="148" t="s">
        <v>3</v>
      </c>
      <c r="I48" s="148" t="s">
        <v>281</v>
      </c>
      <c r="J48" s="148" t="s">
        <v>53</v>
      </c>
      <c r="K48" s="148" t="s">
        <v>756</v>
      </c>
    </row>
    <row r="49" spans="1:11" x14ac:dyDescent="0.25">
      <c r="A49" s="148">
        <v>44</v>
      </c>
      <c r="B49" s="148" t="s">
        <v>590</v>
      </c>
      <c r="C49" s="148" t="s">
        <v>591</v>
      </c>
      <c r="D49" s="148" t="s">
        <v>592</v>
      </c>
      <c r="E49" s="148" t="s">
        <v>43</v>
      </c>
      <c r="F49" s="148" t="s">
        <v>593</v>
      </c>
      <c r="G49" s="148" t="s">
        <v>1131</v>
      </c>
      <c r="H49" s="148" t="s">
        <v>30</v>
      </c>
      <c r="I49" s="148" t="s">
        <v>594</v>
      </c>
      <c r="J49" s="148" t="s">
        <v>32</v>
      </c>
      <c r="K49" s="148" t="s">
        <v>669</v>
      </c>
    </row>
    <row r="50" spans="1:11" x14ac:dyDescent="0.25">
      <c r="A50" s="148">
        <v>24</v>
      </c>
      <c r="B50" s="148" t="s">
        <v>1072</v>
      </c>
      <c r="C50" s="148" t="s">
        <v>1073</v>
      </c>
      <c r="D50" s="148" t="s">
        <v>122</v>
      </c>
      <c r="E50" s="148" t="s">
        <v>43</v>
      </c>
      <c r="F50" s="148" t="s">
        <v>221</v>
      </c>
      <c r="G50" s="148" t="s">
        <v>1131</v>
      </c>
      <c r="H50" s="148" t="s">
        <v>3</v>
      </c>
      <c r="I50" s="148" t="s">
        <v>222</v>
      </c>
      <c r="J50" s="148" t="s">
        <v>53</v>
      </c>
      <c r="K50" s="148" t="s">
        <v>1074</v>
      </c>
    </row>
    <row r="51" spans="1:11" x14ac:dyDescent="0.25">
      <c r="A51" s="148">
        <v>29</v>
      </c>
      <c r="B51" s="148" t="s">
        <v>766</v>
      </c>
      <c r="C51" s="148" t="s">
        <v>767</v>
      </c>
      <c r="D51" s="148" t="s">
        <v>577</v>
      </c>
      <c r="E51" s="148" t="s">
        <v>7</v>
      </c>
      <c r="F51" s="148" t="s">
        <v>1040</v>
      </c>
      <c r="G51" s="148" t="s">
        <v>1050</v>
      </c>
      <c r="H51" s="148" t="s">
        <v>781</v>
      </c>
      <c r="I51" s="148" t="s">
        <v>1042</v>
      </c>
      <c r="J51" s="148" t="s">
        <v>1043</v>
      </c>
      <c r="K51" s="148" t="s">
        <v>1044</v>
      </c>
    </row>
    <row r="52" spans="1:11" x14ac:dyDescent="0.25">
      <c r="A52" s="148">
        <v>73</v>
      </c>
      <c r="B52" s="148" t="s">
        <v>174</v>
      </c>
      <c r="C52" s="148" t="s">
        <v>175</v>
      </c>
      <c r="D52" s="148" t="s">
        <v>0</v>
      </c>
      <c r="E52" s="148" t="s">
        <v>1</v>
      </c>
      <c r="F52" s="148" t="s">
        <v>472</v>
      </c>
      <c r="G52" s="148" t="s">
        <v>1050</v>
      </c>
      <c r="H52" s="148" t="s">
        <v>473</v>
      </c>
      <c r="I52" s="148" t="s">
        <v>474</v>
      </c>
      <c r="J52" s="148" t="s">
        <v>475</v>
      </c>
      <c r="K52" s="148" t="s">
        <v>737</v>
      </c>
    </row>
    <row r="53" spans="1:11" x14ac:dyDescent="0.25">
      <c r="A53" s="148">
        <v>76</v>
      </c>
      <c r="B53" s="148" t="s">
        <v>54</v>
      </c>
      <c r="C53" s="148" t="s">
        <v>55</v>
      </c>
      <c r="D53" s="148" t="s">
        <v>0</v>
      </c>
      <c r="E53" s="148" t="s">
        <v>1</v>
      </c>
      <c r="F53" s="148" t="s">
        <v>480</v>
      </c>
      <c r="G53" s="148" t="s">
        <v>1050</v>
      </c>
      <c r="H53" s="148" t="s">
        <v>473</v>
      </c>
      <c r="I53" s="148" t="s">
        <v>481</v>
      </c>
      <c r="J53" s="148" t="s">
        <v>475</v>
      </c>
      <c r="K53" s="148" t="s">
        <v>744</v>
      </c>
    </row>
    <row r="54" spans="1:11" s="57" customFormat="1" x14ac:dyDescent="0.25">
      <c r="A54" s="57">
        <v>71</v>
      </c>
      <c r="B54" s="57" t="s">
        <v>882</v>
      </c>
      <c r="C54" s="57" t="s">
        <v>97</v>
      </c>
      <c r="D54" s="57" t="s">
        <v>173</v>
      </c>
      <c r="E54" s="57" t="s">
        <v>43</v>
      </c>
      <c r="F54" s="57" t="s">
        <v>883</v>
      </c>
      <c r="G54" s="57" t="s">
        <v>960</v>
      </c>
      <c r="H54" s="57" t="s">
        <v>8</v>
      </c>
      <c r="I54" s="57" t="s">
        <v>884</v>
      </c>
      <c r="J54" s="57" t="s">
        <v>9</v>
      </c>
      <c r="K54" s="57" t="s">
        <v>885</v>
      </c>
    </row>
    <row r="55" spans="1:11" x14ac:dyDescent="0.25">
      <c r="A55" s="148">
        <v>2</v>
      </c>
      <c r="B55" s="148" t="s">
        <v>1458</v>
      </c>
      <c r="C55" s="148" t="s">
        <v>1459</v>
      </c>
      <c r="D55" s="148" t="s">
        <v>42</v>
      </c>
      <c r="E55" s="148" t="s">
        <v>43</v>
      </c>
      <c r="F55" s="148" t="s">
        <v>1460</v>
      </c>
      <c r="G55" s="148" t="s">
        <v>1136</v>
      </c>
      <c r="H55" s="148" t="s">
        <v>1013</v>
      </c>
      <c r="I55" s="148" t="s">
        <v>1461</v>
      </c>
      <c r="J55" s="148" t="s">
        <v>960</v>
      </c>
      <c r="K55" s="148" t="s">
        <v>1462</v>
      </c>
    </row>
    <row r="56" spans="1:11" x14ac:dyDescent="0.25">
      <c r="A56" s="148">
        <v>10</v>
      </c>
      <c r="B56" s="148" t="s">
        <v>262</v>
      </c>
      <c r="C56" s="148" t="s">
        <v>399</v>
      </c>
      <c r="D56" s="148" t="s">
        <v>0</v>
      </c>
      <c r="E56" s="148" t="s">
        <v>1</v>
      </c>
      <c r="F56" s="148" t="s">
        <v>1103</v>
      </c>
      <c r="G56" s="148" t="s">
        <v>1136</v>
      </c>
      <c r="H56" s="148" t="s">
        <v>1013</v>
      </c>
      <c r="I56" s="148" t="s">
        <v>1104</v>
      </c>
      <c r="J56" s="148" t="s">
        <v>960</v>
      </c>
      <c r="K56" s="148" t="s">
        <v>1206</v>
      </c>
    </row>
    <row r="57" spans="1:11" x14ac:dyDescent="0.25">
      <c r="A57" s="148">
        <v>12</v>
      </c>
      <c r="B57" s="148" t="s">
        <v>196</v>
      </c>
      <c r="C57" s="148" t="s">
        <v>104</v>
      </c>
      <c r="D57" s="148" t="s">
        <v>197</v>
      </c>
      <c r="E57" s="148" t="s">
        <v>198</v>
      </c>
      <c r="F57" s="148" t="s">
        <v>1168</v>
      </c>
      <c r="G57" s="148" t="s">
        <v>1136</v>
      </c>
      <c r="H57" s="148" t="s">
        <v>1013</v>
      </c>
      <c r="I57" s="148" t="s">
        <v>1169</v>
      </c>
      <c r="J57" s="148" t="s">
        <v>960</v>
      </c>
      <c r="K57" s="148" t="s">
        <v>1170</v>
      </c>
    </row>
    <row r="58" spans="1:11" x14ac:dyDescent="0.25">
      <c r="A58" s="148">
        <v>13</v>
      </c>
      <c r="B58" s="148" t="s">
        <v>1181</v>
      </c>
      <c r="C58" s="148" t="s">
        <v>1182</v>
      </c>
      <c r="D58" s="148" t="s">
        <v>1183</v>
      </c>
      <c r="E58" s="148" t="s">
        <v>48</v>
      </c>
      <c r="F58" s="148" t="s">
        <v>1184</v>
      </c>
      <c r="G58" s="148" t="s">
        <v>1136</v>
      </c>
      <c r="H58" s="148" t="s">
        <v>1013</v>
      </c>
      <c r="I58" s="148" t="s">
        <v>1185</v>
      </c>
      <c r="J58" s="148" t="s">
        <v>960</v>
      </c>
      <c r="K58" s="148" t="s">
        <v>1186</v>
      </c>
    </row>
    <row r="59" spans="1:11" x14ac:dyDescent="0.25">
      <c r="A59" s="148">
        <v>14</v>
      </c>
      <c r="B59" s="148" t="s">
        <v>1187</v>
      </c>
      <c r="C59" s="148" t="s">
        <v>1188</v>
      </c>
      <c r="D59" s="148" t="s">
        <v>1189</v>
      </c>
      <c r="E59" s="148" t="s">
        <v>43</v>
      </c>
      <c r="F59" s="148" t="s">
        <v>1190</v>
      </c>
      <c r="G59" s="148" t="s">
        <v>1136</v>
      </c>
      <c r="H59" s="148" t="s">
        <v>1013</v>
      </c>
      <c r="I59" s="148" t="s">
        <v>1191</v>
      </c>
      <c r="J59" s="148" t="s">
        <v>960</v>
      </c>
      <c r="K59" s="148" t="s">
        <v>1192</v>
      </c>
    </row>
    <row r="60" spans="1:11" x14ac:dyDescent="0.25">
      <c r="A60" s="148">
        <v>15</v>
      </c>
      <c r="B60" s="148" t="s">
        <v>64</v>
      </c>
      <c r="C60" s="148" t="s">
        <v>65</v>
      </c>
      <c r="D60" s="148" t="s">
        <v>66</v>
      </c>
      <c r="E60" s="148" t="s">
        <v>1</v>
      </c>
      <c r="F60" s="148" t="s">
        <v>1133</v>
      </c>
      <c r="G60" s="148" t="s">
        <v>1136</v>
      </c>
      <c r="H60" s="148" t="s">
        <v>1013</v>
      </c>
      <c r="I60" s="148" t="s">
        <v>1134</v>
      </c>
      <c r="J60" s="148" t="s">
        <v>960</v>
      </c>
      <c r="K60" s="148" t="s">
        <v>1135</v>
      </c>
    </row>
    <row r="61" spans="1:11" x14ac:dyDescent="0.25">
      <c r="A61" s="148">
        <v>16</v>
      </c>
      <c r="B61" s="148" t="s">
        <v>262</v>
      </c>
      <c r="C61" s="148" t="s">
        <v>1141</v>
      </c>
      <c r="D61" s="148" t="s">
        <v>1142</v>
      </c>
      <c r="E61" s="148" t="s">
        <v>1</v>
      </c>
      <c r="F61" s="148" t="s">
        <v>1143</v>
      </c>
      <c r="G61" s="148" t="s">
        <v>1136</v>
      </c>
      <c r="H61" s="148" t="s">
        <v>1013</v>
      </c>
      <c r="I61" s="148" t="s">
        <v>1144</v>
      </c>
      <c r="J61" s="148" t="s">
        <v>960</v>
      </c>
      <c r="K61" s="148" t="s">
        <v>1145</v>
      </c>
    </row>
    <row r="62" spans="1:11" x14ac:dyDescent="0.25">
      <c r="A62" s="148">
        <v>17</v>
      </c>
      <c r="B62" s="148" t="s">
        <v>1146</v>
      </c>
      <c r="C62" s="148" t="s">
        <v>1147</v>
      </c>
      <c r="D62" s="148" t="s">
        <v>1142</v>
      </c>
      <c r="E62" s="148" t="s">
        <v>1</v>
      </c>
      <c r="F62" s="148" t="s">
        <v>1148</v>
      </c>
      <c r="G62" s="148" t="s">
        <v>1136</v>
      </c>
      <c r="H62" s="148" t="s">
        <v>1013</v>
      </c>
      <c r="I62" s="148" t="s">
        <v>1149</v>
      </c>
      <c r="J62" s="148" t="s">
        <v>960</v>
      </c>
      <c r="K62" s="148" t="s">
        <v>1150</v>
      </c>
    </row>
    <row r="63" spans="1:11" x14ac:dyDescent="0.25">
      <c r="A63" s="148">
        <v>18</v>
      </c>
      <c r="B63" s="148" t="s">
        <v>50</v>
      </c>
      <c r="C63" s="148" t="s">
        <v>51</v>
      </c>
      <c r="D63" s="148" t="s">
        <v>52</v>
      </c>
      <c r="E63" s="148" t="s">
        <v>43</v>
      </c>
      <c r="F63" s="148" t="s">
        <v>1085</v>
      </c>
      <c r="G63" s="148" t="s">
        <v>1136</v>
      </c>
      <c r="H63" s="148" t="s">
        <v>1013</v>
      </c>
      <c r="I63" s="148" t="s">
        <v>1086</v>
      </c>
      <c r="J63" s="148" t="s">
        <v>960</v>
      </c>
      <c r="K63" s="148" t="s">
        <v>1087</v>
      </c>
    </row>
    <row r="64" spans="1:11" x14ac:dyDescent="0.25">
      <c r="A64" s="148">
        <v>19</v>
      </c>
      <c r="B64" s="148" t="s">
        <v>196</v>
      </c>
      <c r="C64" s="148" t="s">
        <v>104</v>
      </c>
      <c r="D64" s="148" t="s">
        <v>197</v>
      </c>
      <c r="E64" s="148" t="s">
        <v>198</v>
      </c>
      <c r="F64" s="148" t="s">
        <v>1107</v>
      </c>
      <c r="G64" s="148" t="s">
        <v>1136</v>
      </c>
      <c r="H64" s="148" t="s">
        <v>1013</v>
      </c>
      <c r="I64" s="148" t="s">
        <v>1108</v>
      </c>
      <c r="J64" s="148" t="s">
        <v>960</v>
      </c>
      <c r="K64" s="148" t="s">
        <v>1109</v>
      </c>
    </row>
    <row r="65" spans="1:11" x14ac:dyDescent="0.25">
      <c r="A65" s="148">
        <v>20</v>
      </c>
      <c r="B65" s="148" t="s">
        <v>1110</v>
      </c>
      <c r="C65" s="148" t="s">
        <v>408</v>
      </c>
      <c r="D65" s="148" t="s">
        <v>1111</v>
      </c>
      <c r="E65" s="148" t="s">
        <v>912</v>
      </c>
      <c r="F65" s="148" t="s">
        <v>1112</v>
      </c>
      <c r="G65" s="148" t="s">
        <v>1136</v>
      </c>
      <c r="H65" s="148" t="s">
        <v>1013</v>
      </c>
      <c r="I65" s="148" t="s">
        <v>1113</v>
      </c>
      <c r="J65" s="148" t="s">
        <v>960</v>
      </c>
      <c r="K65" s="148" t="s">
        <v>1114</v>
      </c>
    </row>
    <row r="66" spans="1:11" x14ac:dyDescent="0.25">
      <c r="A66" s="148">
        <v>21</v>
      </c>
      <c r="B66" s="148" t="s">
        <v>1115</v>
      </c>
      <c r="C66" s="148" t="s">
        <v>1116</v>
      </c>
      <c r="D66" s="148" t="s">
        <v>1117</v>
      </c>
      <c r="E66" s="148" t="s">
        <v>1</v>
      </c>
      <c r="F66" s="148" t="s">
        <v>1118</v>
      </c>
      <c r="G66" s="148" t="s">
        <v>1136</v>
      </c>
      <c r="H66" s="148" t="s">
        <v>1013</v>
      </c>
      <c r="I66" s="148" t="s">
        <v>1119</v>
      </c>
      <c r="J66" s="148" t="s">
        <v>960</v>
      </c>
      <c r="K66" s="148" t="s">
        <v>1120</v>
      </c>
    </row>
    <row r="67" spans="1:11" x14ac:dyDescent="0.25">
      <c r="A67" s="148">
        <v>22</v>
      </c>
      <c r="B67" s="148" t="s">
        <v>803</v>
      </c>
      <c r="C67" s="148" t="s">
        <v>804</v>
      </c>
      <c r="D67" s="148" t="s">
        <v>17</v>
      </c>
      <c r="E67" s="148" t="s">
        <v>7</v>
      </c>
      <c r="F67" s="148" t="s">
        <v>1121</v>
      </c>
      <c r="G67" s="148" t="s">
        <v>1136</v>
      </c>
      <c r="H67" s="148" t="s">
        <v>1013</v>
      </c>
      <c r="I67" s="148" t="s">
        <v>1122</v>
      </c>
      <c r="J67" s="148" t="s">
        <v>960</v>
      </c>
      <c r="K67" s="148" t="s">
        <v>1123</v>
      </c>
    </row>
    <row r="68" spans="1:11" x14ac:dyDescent="0.25">
      <c r="A68" s="148">
        <v>31</v>
      </c>
      <c r="B68" s="148" t="s">
        <v>803</v>
      </c>
      <c r="C68" s="148" t="s">
        <v>804</v>
      </c>
      <c r="D68" s="148" t="s">
        <v>17</v>
      </c>
      <c r="E68" s="148" t="s">
        <v>7</v>
      </c>
      <c r="F68" s="148" t="s">
        <v>805</v>
      </c>
      <c r="G68" s="148" t="s">
        <v>1136</v>
      </c>
      <c r="H68" s="148" t="s">
        <v>5</v>
      </c>
      <c r="I68" s="148" t="s">
        <v>806</v>
      </c>
      <c r="J68" s="148" t="s">
        <v>6</v>
      </c>
      <c r="K68" s="148" t="s">
        <v>996</v>
      </c>
    </row>
    <row r="69" spans="1:11" x14ac:dyDescent="0.25">
      <c r="A69" s="148">
        <v>51</v>
      </c>
      <c r="B69" s="148" t="s">
        <v>15</v>
      </c>
      <c r="C69" s="148" t="s">
        <v>16</v>
      </c>
      <c r="D69" s="148" t="s">
        <v>17</v>
      </c>
      <c r="E69" s="148" t="s">
        <v>7</v>
      </c>
      <c r="F69" s="148" t="s">
        <v>18</v>
      </c>
      <c r="G69" s="148" t="s">
        <v>1136</v>
      </c>
      <c r="H69" s="148" t="s">
        <v>5</v>
      </c>
      <c r="I69" s="148" t="s">
        <v>19</v>
      </c>
      <c r="J69" s="148" t="s">
        <v>6</v>
      </c>
      <c r="K69" s="148" t="s">
        <v>685</v>
      </c>
    </row>
    <row r="70" spans="1:11" x14ac:dyDescent="0.25">
      <c r="A70" s="148">
        <v>66</v>
      </c>
      <c r="B70" s="148" t="s">
        <v>50</v>
      </c>
      <c r="C70" s="148" t="s">
        <v>51</v>
      </c>
      <c r="D70" s="148" t="s">
        <v>52</v>
      </c>
      <c r="E70" s="148" t="s">
        <v>43</v>
      </c>
      <c r="F70" s="148" t="s">
        <v>94</v>
      </c>
      <c r="G70" s="148" t="s">
        <v>1136</v>
      </c>
      <c r="H70" s="148" t="s">
        <v>5</v>
      </c>
      <c r="I70" s="148" t="s">
        <v>95</v>
      </c>
      <c r="J70" s="148" t="s">
        <v>6</v>
      </c>
      <c r="K70" s="148" t="s">
        <v>724</v>
      </c>
    </row>
    <row r="71" spans="1:11" x14ac:dyDescent="0.25">
      <c r="A71" s="148">
        <v>70</v>
      </c>
      <c r="B71" s="148" t="s">
        <v>101</v>
      </c>
      <c r="C71" s="148" t="s">
        <v>102</v>
      </c>
      <c r="D71" s="148" t="s">
        <v>103</v>
      </c>
      <c r="E71" s="148" t="s">
        <v>43</v>
      </c>
      <c r="F71" s="148" t="s">
        <v>169</v>
      </c>
      <c r="G71" s="148" t="s">
        <v>1136</v>
      </c>
      <c r="H71" s="148" t="s">
        <v>8</v>
      </c>
      <c r="I71" s="148" t="s">
        <v>170</v>
      </c>
      <c r="J71" s="148" t="s">
        <v>9</v>
      </c>
      <c r="K71" s="148" t="s">
        <v>735</v>
      </c>
    </row>
    <row r="72" spans="1:11" x14ac:dyDescent="0.25">
      <c r="A72" s="148">
        <v>74</v>
      </c>
      <c r="B72" s="148" t="s">
        <v>179</v>
      </c>
      <c r="C72" s="148" t="s">
        <v>180</v>
      </c>
      <c r="D72" s="148" t="s">
        <v>181</v>
      </c>
      <c r="E72" s="148" t="s">
        <v>43</v>
      </c>
      <c r="F72" s="148" t="s">
        <v>182</v>
      </c>
      <c r="G72" s="148" t="s">
        <v>1136</v>
      </c>
      <c r="H72" s="148" t="s">
        <v>8</v>
      </c>
      <c r="I72" s="148" t="s">
        <v>183</v>
      </c>
      <c r="J72" s="148" t="s">
        <v>9</v>
      </c>
      <c r="K72" s="148" t="s">
        <v>738</v>
      </c>
    </row>
    <row r="73" spans="1:11" x14ac:dyDescent="0.25">
      <c r="A73" s="148">
        <v>1</v>
      </c>
      <c r="B73" s="148" t="s">
        <v>174</v>
      </c>
      <c r="C73" s="148" t="s">
        <v>175</v>
      </c>
      <c r="D73" s="148" t="s">
        <v>0</v>
      </c>
      <c r="E73" s="148" t="s">
        <v>1</v>
      </c>
      <c r="F73" s="148" t="s">
        <v>1232</v>
      </c>
      <c r="G73" s="148" t="s">
        <v>1257</v>
      </c>
      <c r="H73" s="148" t="s">
        <v>1013</v>
      </c>
      <c r="I73" s="148" t="s">
        <v>1234</v>
      </c>
      <c r="J73" s="148" t="s">
        <v>960</v>
      </c>
      <c r="K73" s="148" t="s">
        <v>1457</v>
      </c>
    </row>
    <row r="74" spans="1:11" x14ac:dyDescent="0.25">
      <c r="A74" s="148">
        <v>5</v>
      </c>
      <c r="B74" s="148" t="s">
        <v>366</v>
      </c>
      <c r="C74" s="148" t="s">
        <v>367</v>
      </c>
      <c r="D74" s="148" t="s">
        <v>368</v>
      </c>
      <c r="E74" s="148" t="s">
        <v>43</v>
      </c>
      <c r="F74" s="148" t="s">
        <v>1100</v>
      </c>
      <c r="G74" s="148" t="s">
        <v>1257</v>
      </c>
      <c r="H74" s="148" t="s">
        <v>1013</v>
      </c>
      <c r="I74" s="148" t="s">
        <v>1101</v>
      </c>
      <c r="J74" s="148" t="s">
        <v>960</v>
      </c>
      <c r="K74" s="148" t="s">
        <v>1258</v>
      </c>
    </row>
    <row r="75" spans="1:11" x14ac:dyDescent="0.25">
      <c r="A75" s="148">
        <v>6</v>
      </c>
      <c r="B75" s="148" t="s">
        <v>1215</v>
      </c>
      <c r="C75" s="148" t="s">
        <v>1216</v>
      </c>
      <c r="D75" s="148" t="s">
        <v>0</v>
      </c>
      <c r="E75" s="148" t="s">
        <v>1</v>
      </c>
      <c r="F75" s="148" t="s">
        <v>1218</v>
      </c>
      <c r="G75" s="148" t="s">
        <v>1257</v>
      </c>
      <c r="H75" s="148" t="s">
        <v>1013</v>
      </c>
      <c r="I75" s="148" t="s">
        <v>1219</v>
      </c>
      <c r="J75" s="148" t="s">
        <v>960</v>
      </c>
      <c r="K75" s="148" t="s">
        <v>1242</v>
      </c>
    </row>
    <row r="76" spans="1:11" x14ac:dyDescent="0.25">
      <c r="A76" s="148">
        <v>8</v>
      </c>
      <c r="B76" s="148" t="s">
        <v>1194</v>
      </c>
      <c r="C76" s="148" t="s">
        <v>1195</v>
      </c>
      <c r="D76" s="148" t="s">
        <v>1196</v>
      </c>
      <c r="E76" s="148" t="s">
        <v>28</v>
      </c>
      <c r="F76" s="148" t="s">
        <v>1197</v>
      </c>
      <c r="G76" s="148" t="s">
        <v>1257</v>
      </c>
      <c r="H76" s="148" t="s">
        <v>1013</v>
      </c>
      <c r="I76" s="148" t="s">
        <v>1198</v>
      </c>
      <c r="J76" s="148" t="s">
        <v>960</v>
      </c>
      <c r="K76" s="148" t="s">
        <v>1214</v>
      </c>
    </row>
    <row r="77" spans="1:11" x14ac:dyDescent="0.25">
      <c r="A77" s="148">
        <v>4</v>
      </c>
      <c r="B77" s="148" t="s">
        <v>366</v>
      </c>
      <c r="C77" s="148" t="s">
        <v>367</v>
      </c>
      <c r="D77" s="148" t="s">
        <v>368</v>
      </c>
      <c r="E77" s="148" t="s">
        <v>43</v>
      </c>
      <c r="F77" s="148" t="s">
        <v>395</v>
      </c>
      <c r="G77" s="148" t="s">
        <v>1257</v>
      </c>
      <c r="H77" s="148" t="s">
        <v>5</v>
      </c>
      <c r="I77" s="148" t="s">
        <v>396</v>
      </c>
      <c r="J77" s="148" t="s">
        <v>6</v>
      </c>
      <c r="K77" s="148" t="s">
        <v>1241</v>
      </c>
    </row>
    <row r="78" spans="1:11" x14ac:dyDescent="0.25">
      <c r="A78" s="148">
        <v>60</v>
      </c>
      <c r="B78" s="148" t="s">
        <v>443</v>
      </c>
      <c r="C78" s="148" t="s">
        <v>444</v>
      </c>
      <c r="D78" s="148" t="s">
        <v>0</v>
      </c>
      <c r="E78" s="148" t="s">
        <v>1</v>
      </c>
      <c r="F78" s="148" t="s">
        <v>445</v>
      </c>
      <c r="G78" s="148" t="s">
        <v>1257</v>
      </c>
      <c r="H78" s="148" t="s">
        <v>5</v>
      </c>
      <c r="I78" s="148" t="s">
        <v>446</v>
      </c>
      <c r="J78" s="148" t="s">
        <v>6</v>
      </c>
      <c r="K78" s="148" t="s">
        <v>708</v>
      </c>
    </row>
    <row r="79" spans="1:11" x14ac:dyDescent="0.25">
      <c r="A79" s="148">
        <v>64</v>
      </c>
      <c r="B79" s="148" t="s">
        <v>54</v>
      </c>
      <c r="C79" s="148" t="s">
        <v>55</v>
      </c>
      <c r="D79" s="148" t="s">
        <v>0</v>
      </c>
      <c r="E79" s="148" t="s">
        <v>1</v>
      </c>
      <c r="F79" s="148" t="s">
        <v>56</v>
      </c>
      <c r="G79" s="148" t="s">
        <v>1257</v>
      </c>
      <c r="H79" s="148" t="s">
        <v>5</v>
      </c>
      <c r="I79" s="148" t="s">
        <v>57</v>
      </c>
      <c r="J79" s="148" t="s">
        <v>6</v>
      </c>
      <c r="K79" s="148" t="s">
        <v>717</v>
      </c>
    </row>
    <row r="80" spans="1:11" x14ac:dyDescent="0.25">
      <c r="A80" s="148">
        <v>65</v>
      </c>
      <c r="B80" s="148" t="s">
        <v>467</v>
      </c>
      <c r="C80" s="148" t="s">
        <v>468</v>
      </c>
      <c r="D80" s="148" t="s">
        <v>0</v>
      </c>
      <c r="E80" s="148" t="s">
        <v>1</v>
      </c>
      <c r="F80" s="148" t="s">
        <v>469</v>
      </c>
      <c r="G80" s="148" t="s">
        <v>1257</v>
      </c>
      <c r="H80" s="148" t="s">
        <v>5</v>
      </c>
      <c r="I80" s="148" t="s">
        <v>470</v>
      </c>
      <c r="J80" s="148" t="s">
        <v>6</v>
      </c>
      <c r="K80" s="148" t="s">
        <v>720</v>
      </c>
    </row>
    <row r="81" spans="1:11" x14ac:dyDescent="0.25">
      <c r="A81" s="148">
        <v>69</v>
      </c>
      <c r="B81" s="148" t="s">
        <v>797</v>
      </c>
      <c r="C81" s="148" t="s">
        <v>798</v>
      </c>
      <c r="D81" s="148" t="s">
        <v>799</v>
      </c>
      <c r="E81" s="148" t="s">
        <v>1</v>
      </c>
      <c r="F81" s="148" t="s">
        <v>800</v>
      </c>
      <c r="G81" s="148" t="s">
        <v>1257</v>
      </c>
      <c r="H81" s="148" t="s">
        <v>8</v>
      </c>
      <c r="I81" s="148" t="s">
        <v>801</v>
      </c>
      <c r="J81" s="148" t="s">
        <v>9</v>
      </c>
      <c r="K81" s="148" t="s">
        <v>802</v>
      </c>
    </row>
    <row r="82" spans="1:11" x14ac:dyDescent="0.25">
      <c r="A82" s="148">
        <v>72</v>
      </c>
      <c r="B82" s="148" t="s">
        <v>174</v>
      </c>
      <c r="C82" s="148" t="s">
        <v>175</v>
      </c>
      <c r="D82" s="148" t="s">
        <v>0</v>
      </c>
      <c r="E82" s="148" t="s">
        <v>1</v>
      </c>
      <c r="F82" s="148" t="s">
        <v>176</v>
      </c>
      <c r="G82" s="148" t="s">
        <v>1257</v>
      </c>
      <c r="H82" s="148" t="s">
        <v>8</v>
      </c>
      <c r="I82" s="148" t="s">
        <v>177</v>
      </c>
      <c r="J82" s="148" t="s">
        <v>9</v>
      </c>
      <c r="K82" s="148" t="s">
        <v>736</v>
      </c>
    </row>
  </sheetData>
  <sortState ref="A2:K82">
    <sortCondition ref="G2:G82"/>
    <sortCondition ref="H2:H8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</v>
      </c>
      <c r="B2" s="57" t="s">
        <v>623</v>
      </c>
      <c r="C2" s="57" t="s">
        <v>624</v>
      </c>
      <c r="D2" s="57" t="s">
        <v>625</v>
      </c>
      <c r="E2" s="57" t="s">
        <v>48</v>
      </c>
      <c r="F2" s="57" t="s">
        <v>626</v>
      </c>
      <c r="G2" s="57" t="s">
        <v>666</v>
      </c>
      <c r="H2" s="57" t="s">
        <v>294</v>
      </c>
      <c r="I2" s="57" t="s">
        <v>627</v>
      </c>
      <c r="J2" s="57" t="s">
        <v>289</v>
      </c>
      <c r="K2" s="57" t="s">
        <v>1221</v>
      </c>
    </row>
    <row r="3" spans="1:11" s="57" customFormat="1" x14ac:dyDescent="0.25">
      <c r="A3" s="57">
        <v>53</v>
      </c>
      <c r="B3" s="57" t="s">
        <v>377</v>
      </c>
      <c r="C3" s="57" t="s">
        <v>378</v>
      </c>
      <c r="D3" s="57" t="s">
        <v>256</v>
      </c>
      <c r="E3" s="57" t="s">
        <v>1</v>
      </c>
      <c r="F3" s="57" t="s">
        <v>379</v>
      </c>
      <c r="G3" s="57" t="s">
        <v>666</v>
      </c>
      <c r="H3" s="57" t="s">
        <v>294</v>
      </c>
      <c r="I3" s="57" t="s">
        <v>380</v>
      </c>
      <c r="J3" s="57" t="s">
        <v>289</v>
      </c>
      <c r="K3" s="57" t="s">
        <v>695</v>
      </c>
    </row>
    <row r="4" spans="1:11" s="57" customFormat="1" x14ac:dyDescent="0.25">
      <c r="A4" s="57">
        <v>51</v>
      </c>
      <c r="B4" s="57" t="s">
        <v>333</v>
      </c>
      <c r="C4" s="57" t="s">
        <v>334</v>
      </c>
      <c r="D4" s="57" t="s">
        <v>335</v>
      </c>
      <c r="E4" s="57" t="s">
        <v>48</v>
      </c>
      <c r="F4" s="57" t="s">
        <v>336</v>
      </c>
      <c r="G4" s="57" t="s">
        <v>666</v>
      </c>
      <c r="H4" s="57" t="s">
        <v>287</v>
      </c>
      <c r="I4" s="57" t="s">
        <v>337</v>
      </c>
      <c r="J4" s="57" t="s">
        <v>289</v>
      </c>
      <c r="K4" s="57" t="s">
        <v>686</v>
      </c>
    </row>
    <row r="5" spans="1:11" s="57" customFormat="1" x14ac:dyDescent="0.25">
      <c r="A5" s="57">
        <v>35</v>
      </c>
      <c r="B5" s="57" t="s">
        <v>567</v>
      </c>
      <c r="C5" s="57" t="s">
        <v>561</v>
      </c>
      <c r="D5" s="57" t="s">
        <v>0</v>
      </c>
      <c r="E5" s="57" t="s">
        <v>1</v>
      </c>
      <c r="F5" s="57" t="s">
        <v>61</v>
      </c>
      <c r="G5" s="57" t="s">
        <v>666</v>
      </c>
      <c r="H5" s="57" t="s">
        <v>3</v>
      </c>
      <c r="I5" s="57" t="s">
        <v>62</v>
      </c>
      <c r="J5" s="57" t="s">
        <v>53</v>
      </c>
      <c r="K5" s="57" t="s">
        <v>919</v>
      </c>
    </row>
    <row r="6" spans="1:11" s="57" customFormat="1" x14ac:dyDescent="0.25">
      <c r="A6" s="57">
        <v>76</v>
      </c>
      <c r="B6" s="57" t="s">
        <v>232</v>
      </c>
      <c r="C6" s="57" t="s">
        <v>233</v>
      </c>
      <c r="D6" s="57" t="s">
        <v>234</v>
      </c>
      <c r="E6" s="57" t="s">
        <v>1</v>
      </c>
      <c r="F6" s="57" t="s">
        <v>235</v>
      </c>
      <c r="G6" s="57" t="s">
        <v>666</v>
      </c>
      <c r="H6" s="57" t="s">
        <v>3</v>
      </c>
      <c r="I6" s="57" t="s">
        <v>236</v>
      </c>
      <c r="J6" s="57" t="s">
        <v>53</v>
      </c>
      <c r="K6" s="57" t="s">
        <v>750</v>
      </c>
    </row>
    <row r="7" spans="1:11" x14ac:dyDescent="0.25">
      <c r="A7" s="146">
        <v>26</v>
      </c>
      <c r="B7" s="146" t="s">
        <v>71</v>
      </c>
      <c r="C7" s="146" t="s">
        <v>72</v>
      </c>
      <c r="D7" s="146" t="s">
        <v>73</v>
      </c>
      <c r="E7" s="146" t="s">
        <v>28</v>
      </c>
      <c r="F7" s="146" t="s">
        <v>74</v>
      </c>
      <c r="G7" s="146" t="s">
        <v>1019</v>
      </c>
      <c r="H7" s="146" t="s">
        <v>30</v>
      </c>
      <c r="I7" s="146" t="s">
        <v>75</v>
      </c>
      <c r="J7" s="146" t="s">
        <v>32</v>
      </c>
      <c r="K7" s="146" t="s">
        <v>1058</v>
      </c>
    </row>
    <row r="8" spans="1:11" x14ac:dyDescent="0.25">
      <c r="A8" s="146">
        <v>32</v>
      </c>
      <c r="B8" s="146" t="s">
        <v>64</v>
      </c>
      <c r="C8" s="146" t="s">
        <v>65</v>
      </c>
      <c r="D8" s="146" t="s">
        <v>66</v>
      </c>
      <c r="E8" s="146" t="s">
        <v>1</v>
      </c>
      <c r="F8" s="146" t="s">
        <v>67</v>
      </c>
      <c r="G8" s="146" t="s">
        <v>1019</v>
      </c>
      <c r="H8" s="146" t="s">
        <v>30</v>
      </c>
      <c r="I8" s="146" t="s">
        <v>68</v>
      </c>
      <c r="J8" s="146" t="s">
        <v>32</v>
      </c>
      <c r="K8" s="146" t="s">
        <v>959</v>
      </c>
    </row>
    <row r="9" spans="1:11" x14ac:dyDescent="0.25">
      <c r="A9" s="146">
        <v>59</v>
      </c>
      <c r="B9" s="146" t="s">
        <v>460</v>
      </c>
      <c r="C9" s="146" t="s">
        <v>461</v>
      </c>
      <c r="D9" s="146" t="s">
        <v>462</v>
      </c>
      <c r="E9" s="146" t="s">
        <v>1</v>
      </c>
      <c r="F9" s="146" t="s">
        <v>463</v>
      </c>
      <c r="G9" s="146" t="s">
        <v>1019</v>
      </c>
      <c r="H9" s="146" t="s">
        <v>30</v>
      </c>
      <c r="I9" s="146" t="s">
        <v>464</v>
      </c>
      <c r="J9" s="146" t="s">
        <v>32</v>
      </c>
      <c r="K9" s="146" t="s">
        <v>711</v>
      </c>
    </row>
    <row r="10" spans="1:11" x14ac:dyDescent="0.25">
      <c r="A10" s="146">
        <v>60</v>
      </c>
      <c r="B10" s="146" t="s">
        <v>165</v>
      </c>
      <c r="C10" s="146" t="s">
        <v>166</v>
      </c>
      <c r="D10" s="146" t="s">
        <v>27</v>
      </c>
      <c r="E10" s="146" t="s">
        <v>28</v>
      </c>
      <c r="F10" s="146" t="s">
        <v>167</v>
      </c>
      <c r="G10" s="146" t="s">
        <v>1019</v>
      </c>
      <c r="H10" s="146" t="s">
        <v>30</v>
      </c>
      <c r="I10" s="146" t="s">
        <v>168</v>
      </c>
      <c r="J10" s="146" t="s">
        <v>32</v>
      </c>
      <c r="K10" s="146" t="s">
        <v>712</v>
      </c>
    </row>
    <row r="11" spans="1:11" x14ac:dyDescent="0.25">
      <c r="A11" s="146">
        <v>61</v>
      </c>
      <c r="B11" s="146" t="s">
        <v>25</v>
      </c>
      <c r="C11" s="146" t="s">
        <v>26</v>
      </c>
      <c r="D11" s="146" t="s">
        <v>27</v>
      </c>
      <c r="E11" s="146" t="s">
        <v>28</v>
      </c>
      <c r="F11" s="146" t="s">
        <v>29</v>
      </c>
      <c r="G11" s="146" t="s">
        <v>1019</v>
      </c>
      <c r="H11" s="146" t="s">
        <v>30</v>
      </c>
      <c r="I11" s="146" t="s">
        <v>31</v>
      </c>
      <c r="J11" s="146" t="s">
        <v>32</v>
      </c>
      <c r="K11" s="146" t="s">
        <v>714</v>
      </c>
    </row>
    <row r="12" spans="1:11" x14ac:dyDescent="0.25">
      <c r="A12" s="146">
        <v>71</v>
      </c>
      <c r="B12" s="146" t="s">
        <v>467</v>
      </c>
      <c r="C12" s="146" t="s">
        <v>468</v>
      </c>
      <c r="D12" s="146" t="s">
        <v>0</v>
      </c>
      <c r="E12" s="146" t="s">
        <v>1</v>
      </c>
      <c r="F12" s="146" t="s">
        <v>477</v>
      </c>
      <c r="G12" s="146" t="s">
        <v>1019</v>
      </c>
      <c r="H12" s="146" t="s">
        <v>30</v>
      </c>
      <c r="I12" s="146" t="s">
        <v>478</v>
      </c>
      <c r="J12" s="146" t="s">
        <v>32</v>
      </c>
      <c r="K12" s="146" t="s">
        <v>740</v>
      </c>
    </row>
    <row r="13" spans="1:11" x14ac:dyDescent="0.25">
      <c r="A13" s="146">
        <v>3</v>
      </c>
      <c r="B13" s="146" t="s">
        <v>366</v>
      </c>
      <c r="C13" s="146" t="s">
        <v>367</v>
      </c>
      <c r="D13" s="146" t="s">
        <v>368</v>
      </c>
      <c r="E13" s="146" t="s">
        <v>43</v>
      </c>
      <c r="F13" s="146" t="s">
        <v>369</v>
      </c>
      <c r="G13" s="146" t="s">
        <v>1019</v>
      </c>
      <c r="H13" s="146" t="s">
        <v>294</v>
      </c>
      <c r="I13" s="146" t="s">
        <v>370</v>
      </c>
      <c r="J13" s="146" t="s">
        <v>289</v>
      </c>
      <c r="K13" s="146" t="s">
        <v>1240</v>
      </c>
    </row>
    <row r="14" spans="1:11" x14ac:dyDescent="0.25">
      <c r="A14" s="146">
        <v>36</v>
      </c>
      <c r="B14" s="146" t="s">
        <v>49</v>
      </c>
      <c r="C14" s="146" t="s">
        <v>97</v>
      </c>
      <c r="D14" s="146" t="s">
        <v>66</v>
      </c>
      <c r="E14" s="146" t="s">
        <v>1</v>
      </c>
      <c r="F14" s="146" t="s">
        <v>391</v>
      </c>
      <c r="G14" s="146" t="s">
        <v>1019</v>
      </c>
      <c r="H14" s="146" t="s">
        <v>294</v>
      </c>
      <c r="I14" s="146" t="s">
        <v>392</v>
      </c>
      <c r="J14" s="146" t="s">
        <v>289</v>
      </c>
      <c r="K14" s="146" t="s">
        <v>921</v>
      </c>
    </row>
    <row r="15" spans="1:11" x14ac:dyDescent="0.25">
      <c r="A15" s="146">
        <v>38</v>
      </c>
      <c r="B15" s="146" t="s">
        <v>845</v>
      </c>
      <c r="C15" s="146" t="s">
        <v>846</v>
      </c>
      <c r="D15" s="146" t="s">
        <v>27</v>
      </c>
      <c r="E15" s="146" t="s">
        <v>28</v>
      </c>
      <c r="F15" s="146" t="s">
        <v>847</v>
      </c>
      <c r="G15" s="146" t="s">
        <v>1019</v>
      </c>
      <c r="H15" s="146" t="s">
        <v>294</v>
      </c>
      <c r="I15" s="146" t="s">
        <v>848</v>
      </c>
      <c r="J15" s="146" t="s">
        <v>289</v>
      </c>
      <c r="K15" s="146" t="s">
        <v>849</v>
      </c>
    </row>
    <row r="16" spans="1:11" x14ac:dyDescent="0.25">
      <c r="A16" s="146">
        <v>39</v>
      </c>
      <c r="B16" s="146" t="s">
        <v>651</v>
      </c>
      <c r="C16" s="146" t="s">
        <v>652</v>
      </c>
      <c r="D16" s="146" t="s">
        <v>653</v>
      </c>
      <c r="E16" s="146" t="s">
        <v>1</v>
      </c>
      <c r="F16" s="146" t="s">
        <v>654</v>
      </c>
      <c r="G16" s="146" t="s">
        <v>1019</v>
      </c>
      <c r="H16" s="146" t="s">
        <v>294</v>
      </c>
      <c r="I16" s="146" t="s">
        <v>655</v>
      </c>
      <c r="J16" s="146" t="s">
        <v>289</v>
      </c>
      <c r="K16" s="146" t="s">
        <v>656</v>
      </c>
    </row>
    <row r="17" spans="1:11" x14ac:dyDescent="0.25">
      <c r="A17" s="146">
        <v>41</v>
      </c>
      <c r="B17" s="146" t="s">
        <v>608</v>
      </c>
      <c r="C17" s="146" t="s">
        <v>378</v>
      </c>
      <c r="D17" s="146" t="s">
        <v>27</v>
      </c>
      <c r="E17" s="146" t="s">
        <v>28</v>
      </c>
      <c r="F17" s="146" t="s">
        <v>609</v>
      </c>
      <c r="G17" s="146" t="s">
        <v>1019</v>
      </c>
      <c r="H17" s="146" t="s">
        <v>294</v>
      </c>
      <c r="I17" s="146" t="s">
        <v>610</v>
      </c>
      <c r="J17" s="146" t="s">
        <v>289</v>
      </c>
      <c r="K17" s="146" t="s">
        <v>663</v>
      </c>
    </row>
    <row r="18" spans="1:11" x14ac:dyDescent="0.25">
      <c r="A18" s="146">
        <v>45</v>
      </c>
      <c r="B18" s="146"/>
      <c r="C18" s="146"/>
      <c r="D18" s="146"/>
      <c r="E18" s="146"/>
      <c r="F18" s="146" t="s">
        <v>540</v>
      </c>
      <c r="G18" s="146" t="s">
        <v>1019</v>
      </c>
      <c r="H18" s="146" t="s">
        <v>294</v>
      </c>
      <c r="I18" s="146" t="s">
        <v>541</v>
      </c>
      <c r="J18" s="146" t="s">
        <v>289</v>
      </c>
      <c r="K18" s="146" t="s">
        <v>677</v>
      </c>
    </row>
    <row r="19" spans="1:11" x14ac:dyDescent="0.25">
      <c r="A19" s="146">
        <v>46</v>
      </c>
      <c r="B19" s="146" t="s">
        <v>291</v>
      </c>
      <c r="C19" s="146" t="s">
        <v>292</v>
      </c>
      <c r="D19" s="146" t="s">
        <v>0</v>
      </c>
      <c r="E19" s="146" t="s">
        <v>1</v>
      </c>
      <c r="F19" s="146" t="s">
        <v>293</v>
      </c>
      <c r="G19" s="146" t="s">
        <v>1019</v>
      </c>
      <c r="H19" s="146" t="s">
        <v>294</v>
      </c>
      <c r="I19" s="146" t="s">
        <v>295</v>
      </c>
      <c r="J19" s="146" t="s">
        <v>289</v>
      </c>
      <c r="K19" s="146" t="s">
        <v>679</v>
      </c>
    </row>
    <row r="20" spans="1:11" x14ac:dyDescent="0.25">
      <c r="A20" s="146">
        <v>47</v>
      </c>
      <c r="B20" s="146" t="s">
        <v>297</v>
      </c>
      <c r="C20" s="146" t="s">
        <v>255</v>
      </c>
      <c r="D20" s="146" t="s">
        <v>0</v>
      </c>
      <c r="E20" s="146" t="s">
        <v>1</v>
      </c>
      <c r="F20" s="146" t="s">
        <v>298</v>
      </c>
      <c r="G20" s="146" t="s">
        <v>1019</v>
      </c>
      <c r="H20" s="146" t="s">
        <v>294</v>
      </c>
      <c r="I20" s="146" t="s">
        <v>299</v>
      </c>
      <c r="J20" s="146" t="s">
        <v>289</v>
      </c>
      <c r="K20" s="146" t="s">
        <v>680</v>
      </c>
    </row>
    <row r="21" spans="1:11" x14ac:dyDescent="0.25">
      <c r="A21" s="146">
        <v>48</v>
      </c>
      <c r="B21" s="146" t="s">
        <v>311</v>
      </c>
      <c r="C21" s="146" t="s">
        <v>312</v>
      </c>
      <c r="D21" s="146" t="s">
        <v>313</v>
      </c>
      <c r="E21" s="146" t="s">
        <v>43</v>
      </c>
      <c r="F21" s="146" t="s">
        <v>314</v>
      </c>
      <c r="G21" s="146" t="s">
        <v>1019</v>
      </c>
      <c r="H21" s="146" t="s">
        <v>294</v>
      </c>
      <c r="I21" s="146" t="s">
        <v>315</v>
      </c>
      <c r="J21" s="146" t="s">
        <v>289</v>
      </c>
      <c r="K21" s="146" t="s">
        <v>683</v>
      </c>
    </row>
    <row r="22" spans="1:11" x14ac:dyDescent="0.25">
      <c r="A22" s="146">
        <v>55</v>
      </c>
      <c r="B22" s="146" t="s">
        <v>262</v>
      </c>
      <c r="C22" s="146" t="s">
        <v>399</v>
      </c>
      <c r="D22" s="146" t="s">
        <v>0</v>
      </c>
      <c r="E22" s="146" t="s">
        <v>1</v>
      </c>
      <c r="F22" s="146" t="s">
        <v>400</v>
      </c>
      <c r="G22" s="146" t="s">
        <v>1019</v>
      </c>
      <c r="H22" s="146" t="s">
        <v>294</v>
      </c>
      <c r="I22" s="146" t="s">
        <v>401</v>
      </c>
      <c r="J22" s="146" t="s">
        <v>289</v>
      </c>
      <c r="K22" s="146" t="s">
        <v>700</v>
      </c>
    </row>
    <row r="23" spans="1:11" x14ac:dyDescent="0.25">
      <c r="A23" s="146">
        <v>57</v>
      </c>
      <c r="B23" s="146" t="s">
        <v>431</v>
      </c>
      <c r="C23" s="146" t="s">
        <v>172</v>
      </c>
      <c r="D23" s="146" t="s">
        <v>432</v>
      </c>
      <c r="E23" s="146" t="s">
        <v>28</v>
      </c>
      <c r="F23" s="146" t="s">
        <v>433</v>
      </c>
      <c r="G23" s="146" t="s">
        <v>1019</v>
      </c>
      <c r="H23" s="146" t="s">
        <v>294</v>
      </c>
      <c r="I23" s="146" t="s">
        <v>434</v>
      </c>
      <c r="J23" s="146" t="s">
        <v>289</v>
      </c>
      <c r="K23" s="146" t="s">
        <v>704</v>
      </c>
    </row>
    <row r="24" spans="1:11" x14ac:dyDescent="0.25">
      <c r="A24" s="146">
        <v>34</v>
      </c>
      <c r="B24" s="146" t="s">
        <v>322</v>
      </c>
      <c r="C24" s="146" t="s">
        <v>323</v>
      </c>
      <c r="D24" s="146" t="s">
        <v>66</v>
      </c>
      <c r="E24" s="146" t="s">
        <v>1</v>
      </c>
      <c r="F24" s="146" t="s">
        <v>324</v>
      </c>
      <c r="G24" s="146" t="s">
        <v>1019</v>
      </c>
      <c r="H24" s="146" t="s">
        <v>287</v>
      </c>
      <c r="I24" s="146" t="s">
        <v>325</v>
      </c>
      <c r="J24" s="146" t="s">
        <v>289</v>
      </c>
      <c r="K24" s="146" t="s">
        <v>956</v>
      </c>
    </row>
    <row r="25" spans="1:11" x14ac:dyDescent="0.25">
      <c r="A25" s="146">
        <v>40</v>
      </c>
      <c r="B25" s="146" t="s">
        <v>425</v>
      </c>
      <c r="C25" s="146" t="s">
        <v>426</v>
      </c>
      <c r="D25" s="146" t="s">
        <v>427</v>
      </c>
      <c r="E25" s="146" t="s">
        <v>28</v>
      </c>
      <c r="F25" s="146" t="s">
        <v>428</v>
      </c>
      <c r="G25" s="146" t="s">
        <v>1019</v>
      </c>
      <c r="H25" s="146" t="s">
        <v>287</v>
      </c>
      <c r="I25" s="146" t="s">
        <v>429</v>
      </c>
      <c r="J25" s="146" t="s">
        <v>289</v>
      </c>
      <c r="K25" s="146" t="s">
        <v>659</v>
      </c>
    </row>
    <row r="26" spans="1:11" x14ac:dyDescent="0.25">
      <c r="A26" s="146">
        <v>42</v>
      </c>
      <c r="B26" s="146"/>
      <c r="C26" s="146"/>
      <c r="D26" s="146"/>
      <c r="E26" s="146"/>
      <c r="F26" s="146" t="s">
        <v>572</v>
      </c>
      <c r="G26" s="146" t="s">
        <v>1019</v>
      </c>
      <c r="H26" s="146" t="s">
        <v>287</v>
      </c>
      <c r="I26" s="146" t="s">
        <v>573</v>
      </c>
      <c r="J26" s="146" t="s">
        <v>289</v>
      </c>
      <c r="K26" s="146" t="s">
        <v>665</v>
      </c>
    </row>
    <row r="27" spans="1:11" x14ac:dyDescent="0.25">
      <c r="A27" s="146">
        <v>44</v>
      </c>
      <c r="B27" s="146" t="s">
        <v>566</v>
      </c>
      <c r="C27" s="146" t="s">
        <v>556</v>
      </c>
      <c r="D27" s="146" t="s">
        <v>0</v>
      </c>
      <c r="E27" s="146" t="s">
        <v>1</v>
      </c>
      <c r="F27" s="146" t="s">
        <v>557</v>
      </c>
      <c r="G27" s="146" t="s">
        <v>1019</v>
      </c>
      <c r="H27" s="146" t="s">
        <v>287</v>
      </c>
      <c r="I27" s="146" t="s">
        <v>558</v>
      </c>
      <c r="J27" s="146" t="s">
        <v>289</v>
      </c>
      <c r="K27" s="146" t="s">
        <v>673</v>
      </c>
    </row>
    <row r="28" spans="1:11" x14ac:dyDescent="0.25">
      <c r="A28" s="146">
        <v>49</v>
      </c>
      <c r="B28" s="146" t="s">
        <v>317</v>
      </c>
      <c r="C28" s="146" t="s">
        <v>279</v>
      </c>
      <c r="D28" s="146" t="s">
        <v>318</v>
      </c>
      <c r="E28" s="146" t="s">
        <v>28</v>
      </c>
      <c r="F28" s="146" t="s">
        <v>319</v>
      </c>
      <c r="G28" s="146" t="s">
        <v>1019</v>
      </c>
      <c r="H28" s="146" t="s">
        <v>287</v>
      </c>
      <c r="I28" s="146" t="s">
        <v>320</v>
      </c>
      <c r="J28" s="146" t="s">
        <v>289</v>
      </c>
      <c r="K28" s="146" t="s">
        <v>758</v>
      </c>
    </row>
    <row r="29" spans="1:11" x14ac:dyDescent="0.25">
      <c r="A29" s="146">
        <v>56</v>
      </c>
      <c r="B29" s="146" t="s">
        <v>403</v>
      </c>
      <c r="C29" s="146" t="s">
        <v>60</v>
      </c>
      <c r="D29" s="146" t="s">
        <v>27</v>
      </c>
      <c r="E29" s="146" t="s">
        <v>28</v>
      </c>
      <c r="F29" s="146" t="s">
        <v>404</v>
      </c>
      <c r="G29" s="146" t="s">
        <v>1019</v>
      </c>
      <c r="H29" s="146" t="s">
        <v>287</v>
      </c>
      <c r="I29" s="146" t="s">
        <v>405</v>
      </c>
      <c r="J29" s="146" t="s">
        <v>289</v>
      </c>
      <c r="K29" s="146" t="s">
        <v>701</v>
      </c>
    </row>
    <row r="30" spans="1:11" x14ac:dyDescent="0.25">
      <c r="A30" s="146">
        <v>9</v>
      </c>
      <c r="B30" s="146" t="s">
        <v>117</v>
      </c>
      <c r="C30" s="146" t="s">
        <v>1210</v>
      </c>
      <c r="D30" s="146" t="s">
        <v>648</v>
      </c>
      <c r="E30" s="146" t="s">
        <v>1</v>
      </c>
      <c r="F30" s="146" t="s">
        <v>1211</v>
      </c>
      <c r="G30" s="146" t="s">
        <v>1019</v>
      </c>
      <c r="H30" s="146" t="s">
        <v>3</v>
      </c>
      <c r="I30" s="146" t="s">
        <v>1212</v>
      </c>
      <c r="J30" s="146" t="s">
        <v>53</v>
      </c>
      <c r="K30" s="146" t="s">
        <v>1213</v>
      </c>
    </row>
    <row r="31" spans="1:11" x14ac:dyDescent="0.25">
      <c r="A31" s="146">
        <v>11</v>
      </c>
      <c r="B31" s="146" t="s">
        <v>116</v>
      </c>
      <c r="C31" s="146" t="s">
        <v>117</v>
      </c>
      <c r="D31" s="146" t="s">
        <v>648</v>
      </c>
      <c r="E31" s="146" t="s">
        <v>1</v>
      </c>
      <c r="F31" s="146" t="s">
        <v>118</v>
      </c>
      <c r="G31" s="146" t="s">
        <v>1019</v>
      </c>
      <c r="H31" s="146" t="s">
        <v>3</v>
      </c>
      <c r="I31" s="146" t="s">
        <v>119</v>
      </c>
      <c r="J31" s="146" t="s">
        <v>53</v>
      </c>
      <c r="K31" s="146" t="s">
        <v>1167</v>
      </c>
    </row>
    <row r="32" spans="1:11" x14ac:dyDescent="0.25">
      <c r="A32" s="146">
        <v>23</v>
      </c>
      <c r="B32" s="146" t="s">
        <v>50</v>
      </c>
      <c r="C32" s="146" t="s">
        <v>51</v>
      </c>
      <c r="D32" s="146" t="s">
        <v>52</v>
      </c>
      <c r="E32" s="146" t="s">
        <v>43</v>
      </c>
      <c r="F32" s="146" t="s">
        <v>246</v>
      </c>
      <c r="G32" s="146" t="s">
        <v>1019</v>
      </c>
      <c r="H32" s="146" t="s">
        <v>3</v>
      </c>
      <c r="I32" s="146" t="s">
        <v>247</v>
      </c>
      <c r="J32" s="146" t="s">
        <v>125</v>
      </c>
      <c r="K32" s="146" t="s">
        <v>1127</v>
      </c>
    </row>
    <row r="33" spans="1:11" x14ac:dyDescent="0.25">
      <c r="A33" s="146">
        <v>25</v>
      </c>
      <c r="B33" s="146" t="s">
        <v>262</v>
      </c>
      <c r="C33" s="146" t="s">
        <v>263</v>
      </c>
      <c r="D33" s="146" t="s">
        <v>264</v>
      </c>
      <c r="E33" s="146" t="s">
        <v>1</v>
      </c>
      <c r="F33" s="146" t="s">
        <v>265</v>
      </c>
      <c r="G33" s="146" t="s">
        <v>1019</v>
      </c>
      <c r="H33" s="146" t="s">
        <v>3</v>
      </c>
      <c r="I33" s="146" t="s">
        <v>266</v>
      </c>
      <c r="J33" s="146" t="s">
        <v>53</v>
      </c>
      <c r="K33" s="146" t="s">
        <v>1057</v>
      </c>
    </row>
    <row r="34" spans="1:11" x14ac:dyDescent="0.25">
      <c r="A34" s="146">
        <v>27</v>
      </c>
      <c r="B34" s="146" t="s">
        <v>273</v>
      </c>
      <c r="C34" s="146" t="s">
        <v>274</v>
      </c>
      <c r="D34" s="146" t="s">
        <v>0</v>
      </c>
      <c r="E34" s="146" t="s">
        <v>1</v>
      </c>
      <c r="F34" s="146" t="s">
        <v>275</v>
      </c>
      <c r="G34" s="146" t="s">
        <v>1019</v>
      </c>
      <c r="H34" s="146" t="s">
        <v>3</v>
      </c>
      <c r="I34" s="146" t="s">
        <v>276</v>
      </c>
      <c r="J34" s="146" t="s">
        <v>53</v>
      </c>
      <c r="K34" s="146" t="s">
        <v>1069</v>
      </c>
    </row>
    <row r="35" spans="1:11" x14ac:dyDescent="0.25">
      <c r="A35" s="146">
        <v>28</v>
      </c>
      <c r="B35" s="146" t="s">
        <v>102</v>
      </c>
      <c r="C35" s="146" t="s">
        <v>141</v>
      </c>
      <c r="D35" s="146" t="s">
        <v>42</v>
      </c>
      <c r="E35" s="146" t="s">
        <v>43</v>
      </c>
      <c r="F35" s="146" t="s">
        <v>142</v>
      </c>
      <c r="G35" s="146" t="s">
        <v>1019</v>
      </c>
      <c r="H35" s="146" t="s">
        <v>3</v>
      </c>
      <c r="I35" s="146" t="s">
        <v>143</v>
      </c>
      <c r="J35" s="146" t="s">
        <v>53</v>
      </c>
      <c r="K35" s="146" t="s">
        <v>1070</v>
      </c>
    </row>
    <row r="36" spans="1:11" x14ac:dyDescent="0.25">
      <c r="A36" s="146">
        <v>29</v>
      </c>
      <c r="B36" s="146" t="s">
        <v>145</v>
      </c>
      <c r="C36" s="146" t="s">
        <v>97</v>
      </c>
      <c r="D36" s="146" t="s">
        <v>1046</v>
      </c>
      <c r="E36" s="146" t="s">
        <v>1</v>
      </c>
      <c r="F36" s="146" t="s">
        <v>147</v>
      </c>
      <c r="G36" s="146" t="s">
        <v>1019</v>
      </c>
      <c r="H36" s="146" t="s">
        <v>3</v>
      </c>
      <c r="I36" s="146" t="s">
        <v>148</v>
      </c>
      <c r="J36" s="146" t="s">
        <v>53</v>
      </c>
      <c r="K36" s="146" t="s">
        <v>1047</v>
      </c>
    </row>
    <row r="37" spans="1:11" x14ac:dyDescent="0.25">
      <c r="A37" s="146">
        <v>31</v>
      </c>
      <c r="B37" s="146" t="s">
        <v>982</v>
      </c>
      <c r="C37" s="146" t="s">
        <v>292</v>
      </c>
      <c r="D37" s="146" t="s">
        <v>462</v>
      </c>
      <c r="E37" s="146" t="s">
        <v>1</v>
      </c>
      <c r="F37" s="146" t="s">
        <v>422</v>
      </c>
      <c r="G37" s="146" t="s">
        <v>1019</v>
      </c>
      <c r="H37" s="146" t="s">
        <v>3</v>
      </c>
      <c r="I37" s="146" t="s">
        <v>423</v>
      </c>
      <c r="J37" s="146" t="s">
        <v>2</v>
      </c>
      <c r="K37" s="146" t="s">
        <v>983</v>
      </c>
    </row>
    <row r="38" spans="1:11" x14ac:dyDescent="0.25">
      <c r="A38" s="146">
        <v>33</v>
      </c>
      <c r="B38" s="146" t="s">
        <v>242</v>
      </c>
      <c r="C38" s="146" t="s">
        <v>243</v>
      </c>
      <c r="D38" s="146" t="s">
        <v>957</v>
      </c>
      <c r="E38" s="146" t="s">
        <v>43</v>
      </c>
      <c r="F38" s="146" t="s">
        <v>244</v>
      </c>
      <c r="G38" s="146" t="s">
        <v>1019</v>
      </c>
      <c r="H38" s="146" t="s">
        <v>3</v>
      </c>
      <c r="I38" s="146" t="s">
        <v>245</v>
      </c>
      <c r="J38" s="146" t="s">
        <v>125</v>
      </c>
      <c r="K38" s="146" t="s">
        <v>958</v>
      </c>
    </row>
    <row r="39" spans="1:11" x14ac:dyDescent="0.25">
      <c r="A39" s="146">
        <v>37</v>
      </c>
      <c r="B39" s="146" t="s">
        <v>361</v>
      </c>
      <c r="C39" s="146" t="s">
        <v>362</v>
      </c>
      <c r="D39" s="146" t="s">
        <v>0</v>
      </c>
      <c r="E39" s="146" t="s">
        <v>1</v>
      </c>
      <c r="F39" s="146" t="s">
        <v>886</v>
      </c>
      <c r="G39" s="146" t="s">
        <v>1019</v>
      </c>
      <c r="H39" s="146" t="s">
        <v>3</v>
      </c>
      <c r="I39" s="146" t="s">
        <v>861</v>
      </c>
      <c r="J39" s="146" t="s">
        <v>516</v>
      </c>
      <c r="K39" s="146" t="s">
        <v>896</v>
      </c>
    </row>
    <row r="40" spans="1:11" x14ac:dyDescent="0.25">
      <c r="A40" s="146">
        <v>52</v>
      </c>
      <c r="B40" s="146" t="s">
        <v>238</v>
      </c>
      <c r="C40" s="146" t="s">
        <v>239</v>
      </c>
      <c r="D40" s="146" t="s">
        <v>0</v>
      </c>
      <c r="E40" s="146" t="s">
        <v>1</v>
      </c>
      <c r="F40" s="146" t="s">
        <v>240</v>
      </c>
      <c r="G40" s="146" t="s">
        <v>1019</v>
      </c>
      <c r="H40" s="146" t="s">
        <v>3</v>
      </c>
      <c r="I40" s="146" t="s">
        <v>241</v>
      </c>
      <c r="J40" s="146" t="s">
        <v>53</v>
      </c>
      <c r="K40" s="146" t="s">
        <v>691</v>
      </c>
    </row>
    <row r="41" spans="1:11" x14ac:dyDescent="0.25">
      <c r="A41" s="146">
        <v>54</v>
      </c>
      <c r="B41" s="146" t="s">
        <v>137</v>
      </c>
      <c r="C41" s="146" t="s">
        <v>138</v>
      </c>
      <c r="D41" s="146" t="s">
        <v>0</v>
      </c>
      <c r="E41" s="146" t="s">
        <v>1</v>
      </c>
      <c r="F41" s="146" t="s">
        <v>139</v>
      </c>
      <c r="G41" s="146" t="s">
        <v>1019</v>
      </c>
      <c r="H41" s="146" t="s">
        <v>3</v>
      </c>
      <c r="I41" s="146" t="s">
        <v>140</v>
      </c>
      <c r="J41" s="146" t="s">
        <v>53</v>
      </c>
      <c r="K41" s="146" t="s">
        <v>699</v>
      </c>
    </row>
    <row r="42" spans="1:11" x14ac:dyDescent="0.25">
      <c r="A42" s="146">
        <v>64</v>
      </c>
      <c r="B42" s="146" t="s">
        <v>110</v>
      </c>
      <c r="C42" s="146" t="s">
        <v>111</v>
      </c>
      <c r="D42" s="146" t="s">
        <v>112</v>
      </c>
      <c r="E42" s="146" t="s">
        <v>43</v>
      </c>
      <c r="F42" s="146" t="s">
        <v>113</v>
      </c>
      <c r="G42" s="146" t="s">
        <v>1019</v>
      </c>
      <c r="H42" s="146" t="s">
        <v>3</v>
      </c>
      <c r="I42" s="146" t="s">
        <v>114</v>
      </c>
      <c r="J42" s="146" t="s">
        <v>53</v>
      </c>
      <c r="K42" s="146" t="s">
        <v>727</v>
      </c>
    </row>
    <row r="43" spans="1:11" x14ac:dyDescent="0.25">
      <c r="A43" s="146">
        <v>65</v>
      </c>
      <c r="B43" s="146" t="s">
        <v>120</v>
      </c>
      <c r="C43" s="146" t="s">
        <v>121</v>
      </c>
      <c r="D43" s="146" t="s">
        <v>122</v>
      </c>
      <c r="E43" s="146" t="s">
        <v>43</v>
      </c>
      <c r="F43" s="146" t="s">
        <v>123</v>
      </c>
      <c r="G43" s="146" t="s">
        <v>1019</v>
      </c>
      <c r="H43" s="146" t="s">
        <v>3</v>
      </c>
      <c r="I43" s="146" t="s">
        <v>124</v>
      </c>
      <c r="J43" s="146" t="s">
        <v>125</v>
      </c>
      <c r="K43" s="146" t="s">
        <v>728</v>
      </c>
    </row>
    <row r="44" spans="1:11" x14ac:dyDescent="0.25">
      <c r="A44" s="146">
        <v>73</v>
      </c>
      <c r="B44" s="146" t="s">
        <v>206</v>
      </c>
      <c r="C44" s="146" t="s">
        <v>207</v>
      </c>
      <c r="D44" s="146" t="s">
        <v>173</v>
      </c>
      <c r="E44" s="146" t="s">
        <v>43</v>
      </c>
      <c r="F44" s="146" t="s">
        <v>208</v>
      </c>
      <c r="G44" s="146" t="s">
        <v>1019</v>
      </c>
      <c r="H44" s="146" t="s">
        <v>3</v>
      </c>
      <c r="I44" s="146" t="s">
        <v>209</v>
      </c>
      <c r="J44" s="146" t="s">
        <v>53</v>
      </c>
      <c r="K44" s="146" t="s">
        <v>745</v>
      </c>
    </row>
    <row r="45" spans="1:11" x14ac:dyDescent="0.25">
      <c r="A45" s="146">
        <v>74</v>
      </c>
      <c r="B45" s="146" t="s">
        <v>224</v>
      </c>
      <c r="C45" s="146" t="s">
        <v>225</v>
      </c>
      <c r="D45" s="146" t="s">
        <v>0</v>
      </c>
      <c r="E45" s="146" t="s">
        <v>1</v>
      </c>
      <c r="F45" s="146" t="s">
        <v>226</v>
      </c>
      <c r="G45" s="146" t="s">
        <v>1019</v>
      </c>
      <c r="H45" s="146" t="s">
        <v>3</v>
      </c>
      <c r="I45" s="146" t="s">
        <v>227</v>
      </c>
      <c r="J45" s="146" t="s">
        <v>53</v>
      </c>
      <c r="K45" s="146" t="s">
        <v>748</v>
      </c>
    </row>
    <row r="46" spans="1:11" x14ac:dyDescent="0.25">
      <c r="A46" s="146">
        <v>75</v>
      </c>
      <c r="B46" s="146" t="s">
        <v>54</v>
      </c>
      <c r="C46" s="146" t="s">
        <v>55</v>
      </c>
      <c r="D46" s="146" t="s">
        <v>0</v>
      </c>
      <c r="E46" s="146" t="s">
        <v>1</v>
      </c>
      <c r="F46" s="146" t="s">
        <v>229</v>
      </c>
      <c r="G46" s="146" t="s">
        <v>1019</v>
      </c>
      <c r="H46" s="146" t="s">
        <v>3</v>
      </c>
      <c r="I46" s="146" t="s">
        <v>230</v>
      </c>
      <c r="J46" s="146" t="s">
        <v>53</v>
      </c>
      <c r="K46" s="146" t="s">
        <v>749</v>
      </c>
    </row>
    <row r="47" spans="1:11" x14ac:dyDescent="0.25">
      <c r="A47" s="146">
        <v>77</v>
      </c>
      <c r="B47" s="146" t="s">
        <v>278</v>
      </c>
      <c r="C47" s="146" t="s">
        <v>279</v>
      </c>
      <c r="D47" s="146" t="s">
        <v>66</v>
      </c>
      <c r="E47" s="146" t="s">
        <v>1</v>
      </c>
      <c r="F47" s="146" t="s">
        <v>280</v>
      </c>
      <c r="G47" s="146" t="s">
        <v>1019</v>
      </c>
      <c r="H47" s="146" t="s">
        <v>3</v>
      </c>
      <c r="I47" s="146" t="s">
        <v>281</v>
      </c>
      <c r="J47" s="146" t="s">
        <v>53</v>
      </c>
      <c r="K47" s="146" t="s">
        <v>756</v>
      </c>
    </row>
    <row r="48" spans="1:11" x14ac:dyDescent="0.25">
      <c r="A48" s="146">
        <v>43</v>
      </c>
      <c r="B48" s="146" t="s">
        <v>590</v>
      </c>
      <c r="C48" s="146" t="s">
        <v>591</v>
      </c>
      <c r="D48" s="146" t="s">
        <v>592</v>
      </c>
      <c r="E48" s="146" t="s">
        <v>43</v>
      </c>
      <c r="F48" s="146" t="s">
        <v>593</v>
      </c>
      <c r="G48" s="146" t="s">
        <v>1131</v>
      </c>
      <c r="H48" s="146" t="s">
        <v>30</v>
      </c>
      <c r="I48" s="146" t="s">
        <v>594</v>
      </c>
      <c r="J48" s="146" t="s">
        <v>32</v>
      </c>
      <c r="K48" s="146" t="s">
        <v>669</v>
      </c>
    </row>
    <row r="49" spans="1:11" x14ac:dyDescent="0.25">
      <c r="A49" s="146">
        <v>24</v>
      </c>
      <c r="B49" s="146" t="s">
        <v>1072</v>
      </c>
      <c r="C49" s="146" t="s">
        <v>1073</v>
      </c>
      <c r="D49" s="146" t="s">
        <v>122</v>
      </c>
      <c r="E49" s="146" t="s">
        <v>43</v>
      </c>
      <c r="F49" s="146" t="s">
        <v>221</v>
      </c>
      <c r="G49" s="146" t="s">
        <v>1131</v>
      </c>
      <c r="H49" s="146" t="s">
        <v>3</v>
      </c>
      <c r="I49" s="146" t="s">
        <v>222</v>
      </c>
      <c r="J49" s="146" t="s">
        <v>53</v>
      </c>
      <c r="K49" s="146" t="s">
        <v>1074</v>
      </c>
    </row>
    <row r="50" spans="1:11" x14ac:dyDescent="0.25">
      <c r="A50" s="146">
        <v>69</v>
      </c>
      <c r="B50" s="146" t="s">
        <v>174</v>
      </c>
      <c r="C50" s="146" t="s">
        <v>175</v>
      </c>
      <c r="D50" s="146" t="s">
        <v>0</v>
      </c>
      <c r="E50" s="146" t="s">
        <v>1</v>
      </c>
      <c r="F50" s="146" t="s">
        <v>472</v>
      </c>
      <c r="G50" s="146" t="s">
        <v>1050</v>
      </c>
      <c r="H50" s="146" t="s">
        <v>473</v>
      </c>
      <c r="I50" s="146" t="s">
        <v>474</v>
      </c>
      <c r="J50" s="146" t="s">
        <v>475</v>
      </c>
      <c r="K50" s="146" t="s">
        <v>737</v>
      </c>
    </row>
    <row r="51" spans="1:11" x14ac:dyDescent="0.25">
      <c r="A51" s="146">
        <v>72</v>
      </c>
      <c r="B51" s="146" t="s">
        <v>54</v>
      </c>
      <c r="C51" s="146" t="s">
        <v>55</v>
      </c>
      <c r="D51" s="146" t="s">
        <v>0</v>
      </c>
      <c r="E51" s="146" t="s">
        <v>1</v>
      </c>
      <c r="F51" s="146" t="s">
        <v>480</v>
      </c>
      <c r="G51" s="146" t="s">
        <v>1050</v>
      </c>
      <c r="H51" s="146" t="s">
        <v>473</v>
      </c>
      <c r="I51" s="146" t="s">
        <v>481</v>
      </c>
      <c r="J51" s="146" t="s">
        <v>475</v>
      </c>
      <c r="K51" s="146" t="s">
        <v>744</v>
      </c>
    </row>
    <row r="52" spans="1:11" x14ac:dyDescent="0.25">
      <c r="A52" s="146">
        <v>2</v>
      </c>
      <c r="B52" s="146" t="s">
        <v>1458</v>
      </c>
      <c r="C52" s="146" t="s">
        <v>1459</v>
      </c>
      <c r="D52" s="146" t="s">
        <v>42</v>
      </c>
      <c r="E52" s="146" t="s">
        <v>43</v>
      </c>
      <c r="F52" s="146" t="s">
        <v>1460</v>
      </c>
      <c r="G52" s="146" t="s">
        <v>1136</v>
      </c>
      <c r="H52" s="146" t="s">
        <v>1013</v>
      </c>
      <c r="I52" s="146" t="s">
        <v>1461</v>
      </c>
      <c r="J52" s="146" t="s">
        <v>960</v>
      </c>
      <c r="K52" s="146" t="s">
        <v>1462</v>
      </c>
    </row>
    <row r="53" spans="1:11" x14ac:dyDescent="0.25">
      <c r="A53" s="146">
        <v>10</v>
      </c>
      <c r="B53" s="146" t="s">
        <v>262</v>
      </c>
      <c r="C53" s="146" t="s">
        <v>399</v>
      </c>
      <c r="D53" s="146" t="s">
        <v>0</v>
      </c>
      <c r="E53" s="146" t="s">
        <v>1</v>
      </c>
      <c r="F53" s="146" t="s">
        <v>1103</v>
      </c>
      <c r="G53" s="146" t="s">
        <v>1136</v>
      </c>
      <c r="H53" s="146" t="s">
        <v>1013</v>
      </c>
      <c r="I53" s="146" t="s">
        <v>1104</v>
      </c>
      <c r="J53" s="146" t="s">
        <v>960</v>
      </c>
      <c r="K53" s="146" t="s">
        <v>1206</v>
      </c>
    </row>
    <row r="54" spans="1:11" x14ac:dyDescent="0.25">
      <c r="A54" s="146">
        <v>12</v>
      </c>
      <c r="B54" s="146" t="s">
        <v>196</v>
      </c>
      <c r="C54" s="146" t="s">
        <v>104</v>
      </c>
      <c r="D54" s="146" t="s">
        <v>197</v>
      </c>
      <c r="E54" s="146" t="s">
        <v>198</v>
      </c>
      <c r="F54" s="146" t="s">
        <v>1168</v>
      </c>
      <c r="G54" s="146" t="s">
        <v>1136</v>
      </c>
      <c r="H54" s="146" t="s">
        <v>1013</v>
      </c>
      <c r="I54" s="146" t="s">
        <v>1169</v>
      </c>
      <c r="J54" s="146" t="s">
        <v>960</v>
      </c>
      <c r="K54" s="146" t="s">
        <v>1170</v>
      </c>
    </row>
    <row r="55" spans="1:11" x14ac:dyDescent="0.25">
      <c r="A55" s="146">
        <v>13</v>
      </c>
      <c r="B55" s="146" t="s">
        <v>1181</v>
      </c>
      <c r="C55" s="146" t="s">
        <v>1182</v>
      </c>
      <c r="D55" s="146" t="s">
        <v>1183</v>
      </c>
      <c r="E55" s="146" t="s">
        <v>48</v>
      </c>
      <c r="F55" s="146" t="s">
        <v>1184</v>
      </c>
      <c r="G55" s="146" t="s">
        <v>1136</v>
      </c>
      <c r="H55" s="146" t="s">
        <v>1013</v>
      </c>
      <c r="I55" s="146" t="s">
        <v>1185</v>
      </c>
      <c r="J55" s="146" t="s">
        <v>960</v>
      </c>
      <c r="K55" s="146" t="s">
        <v>1186</v>
      </c>
    </row>
    <row r="56" spans="1:11" x14ac:dyDescent="0.25">
      <c r="A56" s="146">
        <v>14</v>
      </c>
      <c r="B56" s="146" t="s">
        <v>1187</v>
      </c>
      <c r="C56" s="146" t="s">
        <v>1188</v>
      </c>
      <c r="D56" s="146" t="s">
        <v>1189</v>
      </c>
      <c r="E56" s="146" t="s">
        <v>43</v>
      </c>
      <c r="F56" s="146" t="s">
        <v>1190</v>
      </c>
      <c r="G56" s="146" t="s">
        <v>1136</v>
      </c>
      <c r="H56" s="146" t="s">
        <v>1013</v>
      </c>
      <c r="I56" s="146" t="s">
        <v>1191</v>
      </c>
      <c r="J56" s="146" t="s">
        <v>960</v>
      </c>
      <c r="K56" s="146" t="s">
        <v>1192</v>
      </c>
    </row>
    <row r="57" spans="1:11" x14ac:dyDescent="0.25">
      <c r="A57" s="146">
        <v>15</v>
      </c>
      <c r="B57" s="146" t="s">
        <v>64</v>
      </c>
      <c r="C57" s="146" t="s">
        <v>65</v>
      </c>
      <c r="D57" s="146" t="s">
        <v>66</v>
      </c>
      <c r="E57" s="146" t="s">
        <v>1</v>
      </c>
      <c r="F57" s="146" t="s">
        <v>1133</v>
      </c>
      <c r="G57" s="146" t="s">
        <v>1136</v>
      </c>
      <c r="H57" s="146" t="s">
        <v>1013</v>
      </c>
      <c r="I57" s="146" t="s">
        <v>1134</v>
      </c>
      <c r="J57" s="146" t="s">
        <v>960</v>
      </c>
      <c r="K57" s="146" t="s">
        <v>1135</v>
      </c>
    </row>
    <row r="58" spans="1:11" x14ac:dyDescent="0.25">
      <c r="A58" s="146">
        <v>16</v>
      </c>
      <c r="B58" s="146" t="s">
        <v>262</v>
      </c>
      <c r="C58" s="146" t="s">
        <v>1141</v>
      </c>
      <c r="D58" s="146" t="s">
        <v>1142</v>
      </c>
      <c r="E58" s="146" t="s">
        <v>1</v>
      </c>
      <c r="F58" s="146" t="s">
        <v>1143</v>
      </c>
      <c r="G58" s="146" t="s">
        <v>1136</v>
      </c>
      <c r="H58" s="146" t="s">
        <v>1013</v>
      </c>
      <c r="I58" s="146" t="s">
        <v>1144</v>
      </c>
      <c r="J58" s="146" t="s">
        <v>960</v>
      </c>
      <c r="K58" s="146" t="s">
        <v>1145</v>
      </c>
    </row>
    <row r="59" spans="1:11" x14ac:dyDescent="0.25">
      <c r="A59" s="146">
        <v>17</v>
      </c>
      <c r="B59" s="146" t="s">
        <v>1146</v>
      </c>
      <c r="C59" s="146" t="s">
        <v>1147</v>
      </c>
      <c r="D59" s="146" t="s">
        <v>1142</v>
      </c>
      <c r="E59" s="146" t="s">
        <v>1</v>
      </c>
      <c r="F59" s="146" t="s">
        <v>1148</v>
      </c>
      <c r="G59" s="146" t="s">
        <v>1136</v>
      </c>
      <c r="H59" s="146" t="s">
        <v>1013</v>
      </c>
      <c r="I59" s="146" t="s">
        <v>1149</v>
      </c>
      <c r="J59" s="146" t="s">
        <v>960</v>
      </c>
      <c r="K59" s="146" t="s">
        <v>1150</v>
      </c>
    </row>
    <row r="60" spans="1:11" x14ac:dyDescent="0.25">
      <c r="A60" s="146">
        <v>18</v>
      </c>
      <c r="B60" s="146" t="s">
        <v>50</v>
      </c>
      <c r="C60" s="146" t="s">
        <v>51</v>
      </c>
      <c r="D60" s="146" t="s">
        <v>52</v>
      </c>
      <c r="E60" s="146" t="s">
        <v>43</v>
      </c>
      <c r="F60" s="146" t="s">
        <v>1085</v>
      </c>
      <c r="G60" s="146" t="s">
        <v>1136</v>
      </c>
      <c r="H60" s="146" t="s">
        <v>1013</v>
      </c>
      <c r="I60" s="146" t="s">
        <v>1086</v>
      </c>
      <c r="J60" s="146" t="s">
        <v>960</v>
      </c>
      <c r="K60" s="146" t="s">
        <v>1087</v>
      </c>
    </row>
    <row r="61" spans="1:11" x14ac:dyDescent="0.25">
      <c r="A61" s="146">
        <v>19</v>
      </c>
      <c r="B61" s="146" t="s">
        <v>196</v>
      </c>
      <c r="C61" s="146" t="s">
        <v>104</v>
      </c>
      <c r="D61" s="146" t="s">
        <v>197</v>
      </c>
      <c r="E61" s="146" t="s">
        <v>198</v>
      </c>
      <c r="F61" s="146" t="s">
        <v>1107</v>
      </c>
      <c r="G61" s="146" t="s">
        <v>1136</v>
      </c>
      <c r="H61" s="146" t="s">
        <v>1013</v>
      </c>
      <c r="I61" s="146" t="s">
        <v>1108</v>
      </c>
      <c r="J61" s="146" t="s">
        <v>960</v>
      </c>
      <c r="K61" s="146" t="s">
        <v>1109</v>
      </c>
    </row>
    <row r="62" spans="1:11" x14ac:dyDescent="0.25">
      <c r="A62" s="146">
        <v>20</v>
      </c>
      <c r="B62" s="146" t="s">
        <v>1110</v>
      </c>
      <c r="C62" s="146" t="s">
        <v>408</v>
      </c>
      <c r="D62" s="146" t="s">
        <v>1111</v>
      </c>
      <c r="E62" s="146" t="s">
        <v>912</v>
      </c>
      <c r="F62" s="146" t="s">
        <v>1112</v>
      </c>
      <c r="G62" s="146" t="s">
        <v>1136</v>
      </c>
      <c r="H62" s="146" t="s">
        <v>1013</v>
      </c>
      <c r="I62" s="146" t="s">
        <v>1113</v>
      </c>
      <c r="J62" s="146" t="s">
        <v>960</v>
      </c>
      <c r="K62" s="146" t="s">
        <v>1114</v>
      </c>
    </row>
    <row r="63" spans="1:11" x14ac:dyDescent="0.25">
      <c r="A63" s="146">
        <v>21</v>
      </c>
      <c r="B63" s="146" t="s">
        <v>1115</v>
      </c>
      <c r="C63" s="146" t="s">
        <v>1116</v>
      </c>
      <c r="D63" s="146" t="s">
        <v>1117</v>
      </c>
      <c r="E63" s="146" t="s">
        <v>1</v>
      </c>
      <c r="F63" s="146" t="s">
        <v>1118</v>
      </c>
      <c r="G63" s="146" t="s">
        <v>1136</v>
      </c>
      <c r="H63" s="146" t="s">
        <v>1013</v>
      </c>
      <c r="I63" s="146" t="s">
        <v>1119</v>
      </c>
      <c r="J63" s="146" t="s">
        <v>960</v>
      </c>
      <c r="K63" s="146" t="s">
        <v>1120</v>
      </c>
    </row>
    <row r="64" spans="1:11" x14ac:dyDescent="0.25">
      <c r="A64" s="146">
        <v>22</v>
      </c>
      <c r="B64" s="146" t="s">
        <v>803</v>
      </c>
      <c r="C64" s="146" t="s">
        <v>804</v>
      </c>
      <c r="D64" s="146" t="s">
        <v>17</v>
      </c>
      <c r="E64" s="146" t="s">
        <v>7</v>
      </c>
      <c r="F64" s="146" t="s">
        <v>1121</v>
      </c>
      <c r="G64" s="146" t="s">
        <v>1136</v>
      </c>
      <c r="H64" s="146" t="s">
        <v>1013</v>
      </c>
      <c r="I64" s="146" t="s">
        <v>1122</v>
      </c>
      <c r="J64" s="146" t="s">
        <v>960</v>
      </c>
      <c r="K64" s="146" t="s">
        <v>1123</v>
      </c>
    </row>
    <row r="65" spans="1:11" x14ac:dyDescent="0.25">
      <c r="A65" s="146">
        <v>30</v>
      </c>
      <c r="B65" s="146" t="s">
        <v>803</v>
      </c>
      <c r="C65" s="146" t="s">
        <v>804</v>
      </c>
      <c r="D65" s="146" t="s">
        <v>17</v>
      </c>
      <c r="E65" s="146" t="s">
        <v>7</v>
      </c>
      <c r="F65" s="146" t="s">
        <v>805</v>
      </c>
      <c r="G65" s="146" t="s">
        <v>1136</v>
      </c>
      <c r="H65" s="146" t="s">
        <v>5</v>
      </c>
      <c r="I65" s="146" t="s">
        <v>806</v>
      </c>
      <c r="J65" s="146" t="s">
        <v>6</v>
      </c>
      <c r="K65" s="146" t="s">
        <v>996</v>
      </c>
    </row>
    <row r="66" spans="1:11" x14ac:dyDescent="0.25">
      <c r="A66" s="146">
        <v>50</v>
      </c>
      <c r="B66" s="146" t="s">
        <v>15</v>
      </c>
      <c r="C66" s="146" t="s">
        <v>16</v>
      </c>
      <c r="D66" s="146" t="s">
        <v>17</v>
      </c>
      <c r="E66" s="146" t="s">
        <v>7</v>
      </c>
      <c r="F66" s="146" t="s">
        <v>18</v>
      </c>
      <c r="G66" s="146" t="s">
        <v>1136</v>
      </c>
      <c r="H66" s="146" t="s">
        <v>5</v>
      </c>
      <c r="I66" s="146" t="s">
        <v>19</v>
      </c>
      <c r="J66" s="146" t="s">
        <v>6</v>
      </c>
      <c r="K66" s="146" t="s">
        <v>685</v>
      </c>
    </row>
    <row r="67" spans="1:11" x14ac:dyDescent="0.25">
      <c r="A67" s="146">
        <v>63</v>
      </c>
      <c r="B67" s="146" t="s">
        <v>50</v>
      </c>
      <c r="C67" s="146" t="s">
        <v>51</v>
      </c>
      <c r="D67" s="146" t="s">
        <v>52</v>
      </c>
      <c r="E67" s="146" t="s">
        <v>43</v>
      </c>
      <c r="F67" s="146" t="s">
        <v>94</v>
      </c>
      <c r="G67" s="146" t="s">
        <v>1136</v>
      </c>
      <c r="H67" s="146" t="s">
        <v>5</v>
      </c>
      <c r="I67" s="146" t="s">
        <v>95</v>
      </c>
      <c r="J67" s="146" t="s">
        <v>6</v>
      </c>
      <c r="K67" s="146" t="s">
        <v>724</v>
      </c>
    </row>
    <row r="68" spans="1:11" x14ac:dyDescent="0.25">
      <c r="A68" s="146">
        <v>67</v>
      </c>
      <c r="B68" s="146" t="s">
        <v>101</v>
      </c>
      <c r="C68" s="146" t="s">
        <v>102</v>
      </c>
      <c r="D68" s="146" t="s">
        <v>103</v>
      </c>
      <c r="E68" s="146" t="s">
        <v>43</v>
      </c>
      <c r="F68" s="146" t="s">
        <v>169</v>
      </c>
      <c r="G68" s="146" t="s">
        <v>1136</v>
      </c>
      <c r="H68" s="146" t="s">
        <v>8</v>
      </c>
      <c r="I68" s="146" t="s">
        <v>170</v>
      </c>
      <c r="J68" s="146" t="s">
        <v>9</v>
      </c>
      <c r="K68" s="146" t="s">
        <v>735</v>
      </c>
    </row>
    <row r="69" spans="1:11" x14ac:dyDescent="0.25">
      <c r="A69" s="146">
        <v>70</v>
      </c>
      <c r="B69" s="146" t="s">
        <v>179</v>
      </c>
      <c r="C69" s="146" t="s">
        <v>180</v>
      </c>
      <c r="D69" s="146" t="s">
        <v>181</v>
      </c>
      <c r="E69" s="146" t="s">
        <v>43</v>
      </c>
      <c r="F69" s="146" t="s">
        <v>182</v>
      </c>
      <c r="G69" s="146" t="s">
        <v>1136</v>
      </c>
      <c r="H69" s="146" t="s">
        <v>8</v>
      </c>
      <c r="I69" s="146" t="s">
        <v>183</v>
      </c>
      <c r="J69" s="146" t="s">
        <v>9</v>
      </c>
      <c r="K69" s="146" t="s">
        <v>738</v>
      </c>
    </row>
    <row r="70" spans="1:11" x14ac:dyDescent="0.25">
      <c r="A70" s="146">
        <v>1</v>
      </c>
      <c r="B70" s="146" t="s">
        <v>174</v>
      </c>
      <c r="C70" s="146" t="s">
        <v>175</v>
      </c>
      <c r="D70" s="146" t="s">
        <v>0</v>
      </c>
      <c r="E70" s="146" t="s">
        <v>1</v>
      </c>
      <c r="F70" s="146" t="s">
        <v>1232</v>
      </c>
      <c r="G70" s="146" t="s">
        <v>1257</v>
      </c>
      <c r="H70" s="146" t="s">
        <v>1013</v>
      </c>
      <c r="I70" s="146" t="s">
        <v>1234</v>
      </c>
      <c r="J70" s="146" t="s">
        <v>960</v>
      </c>
      <c r="K70" s="146" t="s">
        <v>1457</v>
      </c>
    </row>
    <row r="71" spans="1:11" x14ac:dyDescent="0.25">
      <c r="A71" s="146">
        <v>5</v>
      </c>
      <c r="B71" s="146" t="s">
        <v>366</v>
      </c>
      <c r="C71" s="146" t="s">
        <v>367</v>
      </c>
      <c r="D71" s="146" t="s">
        <v>368</v>
      </c>
      <c r="E71" s="146" t="s">
        <v>43</v>
      </c>
      <c r="F71" s="146" t="s">
        <v>1100</v>
      </c>
      <c r="G71" s="146" t="s">
        <v>1257</v>
      </c>
      <c r="H71" s="146" t="s">
        <v>1013</v>
      </c>
      <c r="I71" s="146" t="s">
        <v>1101</v>
      </c>
      <c r="J71" s="146" t="s">
        <v>960</v>
      </c>
      <c r="K71" s="146" t="s">
        <v>1258</v>
      </c>
    </row>
    <row r="72" spans="1:11" x14ac:dyDescent="0.25">
      <c r="A72" s="146">
        <v>6</v>
      </c>
      <c r="B72" s="146" t="s">
        <v>1215</v>
      </c>
      <c r="C72" s="146" t="s">
        <v>1216</v>
      </c>
      <c r="D72" s="146" t="s">
        <v>0</v>
      </c>
      <c r="E72" s="146" t="s">
        <v>1</v>
      </c>
      <c r="F72" s="146" t="s">
        <v>1218</v>
      </c>
      <c r="G72" s="146" t="s">
        <v>1257</v>
      </c>
      <c r="H72" s="146" t="s">
        <v>1013</v>
      </c>
      <c r="I72" s="146" t="s">
        <v>1219</v>
      </c>
      <c r="J72" s="146" t="s">
        <v>960</v>
      </c>
      <c r="K72" s="146" t="s">
        <v>1242</v>
      </c>
    </row>
    <row r="73" spans="1:11" x14ac:dyDescent="0.25">
      <c r="A73" s="146">
        <v>8</v>
      </c>
      <c r="B73" s="146" t="s">
        <v>1194</v>
      </c>
      <c r="C73" s="146" t="s">
        <v>1195</v>
      </c>
      <c r="D73" s="146" t="s">
        <v>1196</v>
      </c>
      <c r="E73" s="146" t="s">
        <v>28</v>
      </c>
      <c r="F73" s="146" t="s">
        <v>1197</v>
      </c>
      <c r="G73" s="146" t="s">
        <v>1257</v>
      </c>
      <c r="H73" s="146" t="s">
        <v>1013</v>
      </c>
      <c r="I73" s="146" t="s">
        <v>1198</v>
      </c>
      <c r="J73" s="146" t="s">
        <v>960</v>
      </c>
      <c r="K73" s="146" t="s">
        <v>1214</v>
      </c>
    </row>
    <row r="74" spans="1:11" x14ac:dyDescent="0.25">
      <c r="A74" s="146">
        <v>4</v>
      </c>
      <c r="B74" s="146" t="s">
        <v>366</v>
      </c>
      <c r="C74" s="146" t="s">
        <v>367</v>
      </c>
      <c r="D74" s="146" t="s">
        <v>368</v>
      </c>
      <c r="E74" s="146" t="s">
        <v>43</v>
      </c>
      <c r="F74" s="146" t="s">
        <v>395</v>
      </c>
      <c r="G74" s="146" t="s">
        <v>1257</v>
      </c>
      <c r="H74" s="146" t="s">
        <v>5</v>
      </c>
      <c r="I74" s="146" t="s">
        <v>396</v>
      </c>
      <c r="J74" s="146" t="s">
        <v>6</v>
      </c>
      <c r="K74" s="146" t="s">
        <v>1241</v>
      </c>
    </row>
    <row r="75" spans="1:11" x14ac:dyDescent="0.25">
      <c r="A75" s="146">
        <v>58</v>
      </c>
      <c r="B75" s="146" t="s">
        <v>443</v>
      </c>
      <c r="C75" s="146" t="s">
        <v>444</v>
      </c>
      <c r="D75" s="146" t="s">
        <v>0</v>
      </c>
      <c r="E75" s="146" t="s">
        <v>1</v>
      </c>
      <c r="F75" s="146" t="s">
        <v>445</v>
      </c>
      <c r="G75" s="146" t="s">
        <v>1257</v>
      </c>
      <c r="H75" s="146" t="s">
        <v>5</v>
      </c>
      <c r="I75" s="146" t="s">
        <v>446</v>
      </c>
      <c r="J75" s="146" t="s">
        <v>6</v>
      </c>
      <c r="K75" s="146" t="s">
        <v>708</v>
      </c>
    </row>
    <row r="76" spans="1:11" x14ac:dyDescent="0.25">
      <c r="A76" s="146">
        <v>62</v>
      </c>
      <c r="B76" s="146" t="s">
        <v>467</v>
      </c>
      <c r="C76" s="146" t="s">
        <v>468</v>
      </c>
      <c r="D76" s="146" t="s">
        <v>0</v>
      </c>
      <c r="E76" s="146" t="s">
        <v>1</v>
      </c>
      <c r="F76" s="146" t="s">
        <v>469</v>
      </c>
      <c r="G76" s="146" t="s">
        <v>1257</v>
      </c>
      <c r="H76" s="146" t="s">
        <v>5</v>
      </c>
      <c r="I76" s="146" t="s">
        <v>470</v>
      </c>
      <c r="J76" s="146" t="s">
        <v>6</v>
      </c>
      <c r="K76" s="146" t="s">
        <v>720</v>
      </c>
    </row>
    <row r="77" spans="1:11" x14ac:dyDescent="0.25">
      <c r="A77" s="146">
        <v>66</v>
      </c>
      <c r="B77" s="146" t="s">
        <v>797</v>
      </c>
      <c r="C77" s="146" t="s">
        <v>798</v>
      </c>
      <c r="D77" s="146" t="s">
        <v>799</v>
      </c>
      <c r="E77" s="146" t="s">
        <v>1</v>
      </c>
      <c r="F77" s="146" t="s">
        <v>800</v>
      </c>
      <c r="G77" s="146" t="s">
        <v>1257</v>
      </c>
      <c r="H77" s="146" t="s">
        <v>8</v>
      </c>
      <c r="I77" s="146" t="s">
        <v>801</v>
      </c>
      <c r="J77" s="146" t="s">
        <v>9</v>
      </c>
      <c r="K77" s="146" t="s">
        <v>802</v>
      </c>
    </row>
    <row r="78" spans="1:11" x14ac:dyDescent="0.25">
      <c r="A78" s="146">
        <v>68</v>
      </c>
      <c r="B78" s="146" t="s">
        <v>174</v>
      </c>
      <c r="C78" s="146" t="s">
        <v>175</v>
      </c>
      <c r="D78" s="146" t="s">
        <v>0</v>
      </c>
      <c r="E78" s="146" t="s">
        <v>1</v>
      </c>
      <c r="F78" s="146" t="s">
        <v>176</v>
      </c>
      <c r="G78" s="146" t="s">
        <v>1257</v>
      </c>
      <c r="H78" s="146" t="s">
        <v>8</v>
      </c>
      <c r="I78" s="146" t="s">
        <v>177</v>
      </c>
      <c r="J78" s="146" t="s">
        <v>9</v>
      </c>
      <c r="K78" s="146" t="s">
        <v>736</v>
      </c>
    </row>
  </sheetData>
  <sortState ref="A2:K78">
    <sortCondition ref="G2:G78"/>
    <sortCondition ref="H2:H78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70</v>
      </c>
      <c r="B2" s="57" t="s">
        <v>54</v>
      </c>
      <c r="C2" s="57" t="s">
        <v>55</v>
      </c>
      <c r="D2" s="57" t="s">
        <v>0</v>
      </c>
      <c r="E2" s="57" t="s">
        <v>1</v>
      </c>
      <c r="F2" s="57" t="s">
        <v>156</v>
      </c>
      <c r="G2" s="57" t="s">
        <v>666</v>
      </c>
      <c r="H2" s="57" t="s">
        <v>157</v>
      </c>
      <c r="I2" s="57" t="s">
        <v>158</v>
      </c>
      <c r="J2" s="57" t="s">
        <v>159</v>
      </c>
      <c r="K2" s="57" t="s">
        <v>734</v>
      </c>
    </row>
    <row r="3" spans="1:11" s="57" customFormat="1" x14ac:dyDescent="0.25">
      <c r="A3" s="57">
        <v>7</v>
      </c>
      <c r="B3" s="57" t="s">
        <v>623</v>
      </c>
      <c r="C3" s="57" t="s">
        <v>624</v>
      </c>
      <c r="D3" s="57" t="s">
        <v>625</v>
      </c>
      <c r="E3" s="57" t="s">
        <v>48</v>
      </c>
      <c r="F3" s="57" t="s">
        <v>626</v>
      </c>
      <c r="G3" s="57" t="s">
        <v>666</v>
      </c>
      <c r="H3" s="57" t="s">
        <v>294</v>
      </c>
      <c r="I3" s="57" t="s">
        <v>627</v>
      </c>
      <c r="J3" s="57" t="s">
        <v>289</v>
      </c>
      <c r="K3" s="57" t="s">
        <v>1221</v>
      </c>
    </row>
    <row r="4" spans="1:11" s="57" customFormat="1" x14ac:dyDescent="0.25">
      <c r="A4" s="57">
        <v>56</v>
      </c>
      <c r="B4" s="57" t="s">
        <v>377</v>
      </c>
      <c r="C4" s="57" t="s">
        <v>378</v>
      </c>
      <c r="D4" s="57" t="s">
        <v>256</v>
      </c>
      <c r="E4" s="57" t="s">
        <v>1</v>
      </c>
      <c r="F4" s="57" t="s">
        <v>379</v>
      </c>
      <c r="G4" s="57" t="s">
        <v>666</v>
      </c>
      <c r="H4" s="57" t="s">
        <v>294</v>
      </c>
      <c r="I4" s="57" t="s">
        <v>380</v>
      </c>
      <c r="J4" s="57" t="s">
        <v>289</v>
      </c>
      <c r="K4" s="57" t="s">
        <v>695</v>
      </c>
    </row>
    <row r="5" spans="1:11" s="57" customFormat="1" x14ac:dyDescent="0.25">
      <c r="A5" s="57">
        <v>54</v>
      </c>
      <c r="B5" s="57" t="s">
        <v>333</v>
      </c>
      <c r="C5" s="57" t="s">
        <v>334</v>
      </c>
      <c r="D5" s="57" t="s">
        <v>335</v>
      </c>
      <c r="E5" s="57" t="s">
        <v>48</v>
      </c>
      <c r="F5" s="57" t="s">
        <v>336</v>
      </c>
      <c r="G5" s="57" t="s">
        <v>666</v>
      </c>
      <c r="H5" s="57" t="s">
        <v>287</v>
      </c>
      <c r="I5" s="57" t="s">
        <v>337</v>
      </c>
      <c r="J5" s="57" t="s">
        <v>289</v>
      </c>
      <c r="K5" s="57" t="s">
        <v>686</v>
      </c>
    </row>
    <row r="6" spans="1:11" s="57" customFormat="1" x14ac:dyDescent="0.25">
      <c r="A6" s="57">
        <v>37</v>
      </c>
      <c r="B6" s="57" t="s">
        <v>567</v>
      </c>
      <c r="C6" s="57" t="s">
        <v>561</v>
      </c>
      <c r="D6" s="57" t="s">
        <v>0</v>
      </c>
      <c r="E6" s="57" t="s">
        <v>1</v>
      </c>
      <c r="F6" s="57" t="s">
        <v>61</v>
      </c>
      <c r="G6" s="57" t="s">
        <v>666</v>
      </c>
      <c r="H6" s="57" t="s">
        <v>3</v>
      </c>
      <c r="I6" s="57" t="s">
        <v>62</v>
      </c>
      <c r="J6" s="57" t="s">
        <v>53</v>
      </c>
      <c r="K6" s="57" t="s">
        <v>919</v>
      </c>
    </row>
    <row r="7" spans="1:11" s="57" customFormat="1" x14ac:dyDescent="0.25">
      <c r="A7" s="57">
        <v>81</v>
      </c>
      <c r="B7" s="57" t="s">
        <v>232</v>
      </c>
      <c r="C7" s="57" t="s">
        <v>233</v>
      </c>
      <c r="D7" s="57" t="s">
        <v>234</v>
      </c>
      <c r="E7" s="57" t="s">
        <v>1</v>
      </c>
      <c r="F7" s="57" t="s">
        <v>235</v>
      </c>
      <c r="G7" s="57" t="s">
        <v>666</v>
      </c>
      <c r="H7" s="57" t="s">
        <v>3</v>
      </c>
      <c r="I7" s="57" t="s">
        <v>236</v>
      </c>
      <c r="J7" s="57" t="s">
        <v>53</v>
      </c>
      <c r="K7" s="57" t="s">
        <v>750</v>
      </c>
    </row>
    <row r="8" spans="1:11" x14ac:dyDescent="0.25">
      <c r="A8" s="145">
        <v>26</v>
      </c>
      <c r="B8" s="145" t="s">
        <v>190</v>
      </c>
      <c r="C8" s="145" t="s">
        <v>191</v>
      </c>
      <c r="D8" s="145" t="s">
        <v>192</v>
      </c>
      <c r="E8" s="145" t="s">
        <v>28</v>
      </c>
      <c r="F8" s="145" t="s">
        <v>193</v>
      </c>
      <c r="G8" s="145" t="s">
        <v>1019</v>
      </c>
      <c r="H8" s="145" t="s">
        <v>30</v>
      </c>
      <c r="I8" s="145" t="s">
        <v>194</v>
      </c>
      <c r="J8" s="145" t="s">
        <v>32</v>
      </c>
      <c r="K8" s="145" t="s">
        <v>1081</v>
      </c>
    </row>
    <row r="9" spans="1:11" x14ac:dyDescent="0.25">
      <c r="A9" s="145">
        <v>28</v>
      </c>
      <c r="B9" s="145" t="s">
        <v>71</v>
      </c>
      <c r="C9" s="145" t="s">
        <v>72</v>
      </c>
      <c r="D9" s="145" t="s">
        <v>73</v>
      </c>
      <c r="E9" s="145" t="s">
        <v>28</v>
      </c>
      <c r="F9" s="145" t="s">
        <v>74</v>
      </c>
      <c r="G9" s="145" t="s">
        <v>1019</v>
      </c>
      <c r="H9" s="145" t="s">
        <v>30</v>
      </c>
      <c r="I9" s="145" t="s">
        <v>75</v>
      </c>
      <c r="J9" s="145" t="s">
        <v>32</v>
      </c>
      <c r="K9" s="145" t="s">
        <v>1058</v>
      </c>
    </row>
    <row r="10" spans="1:11" x14ac:dyDescent="0.25">
      <c r="A10" s="145">
        <v>34</v>
      </c>
      <c r="B10" s="145" t="s">
        <v>64</v>
      </c>
      <c r="C10" s="145" t="s">
        <v>65</v>
      </c>
      <c r="D10" s="145" t="s">
        <v>66</v>
      </c>
      <c r="E10" s="145" t="s">
        <v>1</v>
      </c>
      <c r="F10" s="145" t="s">
        <v>67</v>
      </c>
      <c r="G10" s="145" t="s">
        <v>1019</v>
      </c>
      <c r="H10" s="145" t="s">
        <v>30</v>
      </c>
      <c r="I10" s="145" t="s">
        <v>68</v>
      </c>
      <c r="J10" s="145" t="s">
        <v>32</v>
      </c>
      <c r="K10" s="145" t="s">
        <v>959</v>
      </c>
    </row>
    <row r="11" spans="1:11" x14ac:dyDescent="0.25">
      <c r="A11" s="145">
        <v>62</v>
      </c>
      <c r="B11" s="145" t="s">
        <v>460</v>
      </c>
      <c r="C11" s="145" t="s">
        <v>461</v>
      </c>
      <c r="D11" s="145" t="s">
        <v>462</v>
      </c>
      <c r="E11" s="145" t="s">
        <v>1</v>
      </c>
      <c r="F11" s="145" t="s">
        <v>463</v>
      </c>
      <c r="G11" s="145" t="s">
        <v>1019</v>
      </c>
      <c r="H11" s="145" t="s">
        <v>30</v>
      </c>
      <c r="I11" s="145" t="s">
        <v>464</v>
      </c>
      <c r="J11" s="145" t="s">
        <v>32</v>
      </c>
      <c r="K11" s="145" t="s">
        <v>711</v>
      </c>
    </row>
    <row r="12" spans="1:11" x14ac:dyDescent="0.25">
      <c r="A12" s="145">
        <v>63</v>
      </c>
      <c r="B12" s="145" t="s">
        <v>165</v>
      </c>
      <c r="C12" s="145" t="s">
        <v>166</v>
      </c>
      <c r="D12" s="145" t="s">
        <v>27</v>
      </c>
      <c r="E12" s="145" t="s">
        <v>28</v>
      </c>
      <c r="F12" s="145" t="s">
        <v>167</v>
      </c>
      <c r="G12" s="145" t="s">
        <v>1019</v>
      </c>
      <c r="H12" s="145" t="s">
        <v>30</v>
      </c>
      <c r="I12" s="145" t="s">
        <v>168</v>
      </c>
      <c r="J12" s="145" t="s">
        <v>32</v>
      </c>
      <c r="K12" s="145" t="s">
        <v>712</v>
      </c>
    </row>
    <row r="13" spans="1:11" x14ac:dyDescent="0.25">
      <c r="A13" s="145">
        <v>64</v>
      </c>
      <c r="B13" s="145" t="s">
        <v>25</v>
      </c>
      <c r="C13" s="145" t="s">
        <v>26</v>
      </c>
      <c r="D13" s="145" t="s">
        <v>27</v>
      </c>
      <c r="E13" s="145" t="s">
        <v>28</v>
      </c>
      <c r="F13" s="145" t="s">
        <v>29</v>
      </c>
      <c r="G13" s="145" t="s">
        <v>1019</v>
      </c>
      <c r="H13" s="145" t="s">
        <v>30</v>
      </c>
      <c r="I13" s="145" t="s">
        <v>31</v>
      </c>
      <c r="J13" s="145" t="s">
        <v>32</v>
      </c>
      <c r="K13" s="145" t="s">
        <v>714</v>
      </c>
    </row>
    <row r="14" spans="1:11" x14ac:dyDescent="0.25">
      <c r="A14" s="145">
        <v>76</v>
      </c>
      <c r="B14" s="145" t="s">
        <v>467</v>
      </c>
      <c r="C14" s="145" t="s">
        <v>468</v>
      </c>
      <c r="D14" s="145" t="s">
        <v>0</v>
      </c>
      <c r="E14" s="145" t="s">
        <v>1</v>
      </c>
      <c r="F14" s="145" t="s">
        <v>477</v>
      </c>
      <c r="G14" s="145" t="s">
        <v>1019</v>
      </c>
      <c r="H14" s="145" t="s">
        <v>30</v>
      </c>
      <c r="I14" s="145" t="s">
        <v>478</v>
      </c>
      <c r="J14" s="145" t="s">
        <v>32</v>
      </c>
      <c r="K14" s="145" t="s">
        <v>740</v>
      </c>
    </row>
    <row r="15" spans="1:11" x14ac:dyDescent="0.25">
      <c r="A15" s="145">
        <v>3</v>
      </c>
      <c r="B15" s="145" t="s">
        <v>366</v>
      </c>
      <c r="C15" s="145" t="s">
        <v>367</v>
      </c>
      <c r="D15" s="145" t="s">
        <v>368</v>
      </c>
      <c r="E15" s="145" t="s">
        <v>43</v>
      </c>
      <c r="F15" s="145" t="s">
        <v>369</v>
      </c>
      <c r="G15" s="145" t="s">
        <v>1019</v>
      </c>
      <c r="H15" s="145" t="s">
        <v>294</v>
      </c>
      <c r="I15" s="145" t="s">
        <v>370</v>
      </c>
      <c r="J15" s="145" t="s">
        <v>289</v>
      </c>
      <c r="K15" s="145" t="s">
        <v>1240</v>
      </c>
    </row>
    <row r="16" spans="1:11" x14ac:dyDescent="0.25">
      <c r="A16" s="145">
        <v>38</v>
      </c>
      <c r="B16" s="145" t="s">
        <v>49</v>
      </c>
      <c r="C16" s="145" t="s">
        <v>97</v>
      </c>
      <c r="D16" s="145" t="s">
        <v>66</v>
      </c>
      <c r="E16" s="145" t="s">
        <v>1</v>
      </c>
      <c r="F16" s="145" t="s">
        <v>391</v>
      </c>
      <c r="G16" s="145" t="s">
        <v>1019</v>
      </c>
      <c r="H16" s="145" t="s">
        <v>294</v>
      </c>
      <c r="I16" s="145" t="s">
        <v>392</v>
      </c>
      <c r="J16" s="145" t="s">
        <v>289</v>
      </c>
      <c r="K16" s="145" t="s">
        <v>921</v>
      </c>
    </row>
    <row r="17" spans="1:11" x14ac:dyDescent="0.25">
      <c r="A17" s="145">
        <v>40</v>
      </c>
      <c r="B17" s="145" t="s">
        <v>845</v>
      </c>
      <c r="C17" s="145" t="s">
        <v>846</v>
      </c>
      <c r="D17" s="145" t="s">
        <v>27</v>
      </c>
      <c r="E17" s="145" t="s">
        <v>28</v>
      </c>
      <c r="F17" s="145" t="s">
        <v>847</v>
      </c>
      <c r="G17" s="145" t="s">
        <v>1019</v>
      </c>
      <c r="H17" s="145" t="s">
        <v>294</v>
      </c>
      <c r="I17" s="145" t="s">
        <v>848</v>
      </c>
      <c r="J17" s="145" t="s">
        <v>289</v>
      </c>
      <c r="K17" s="145" t="s">
        <v>849</v>
      </c>
    </row>
    <row r="18" spans="1:11" x14ac:dyDescent="0.25">
      <c r="A18" s="145">
        <v>42</v>
      </c>
      <c r="B18" s="145" t="s">
        <v>651</v>
      </c>
      <c r="C18" s="145" t="s">
        <v>652</v>
      </c>
      <c r="D18" s="145" t="s">
        <v>653</v>
      </c>
      <c r="E18" s="145" t="s">
        <v>1</v>
      </c>
      <c r="F18" s="145" t="s">
        <v>654</v>
      </c>
      <c r="G18" s="145" t="s">
        <v>1019</v>
      </c>
      <c r="H18" s="145" t="s">
        <v>294</v>
      </c>
      <c r="I18" s="145" t="s">
        <v>655</v>
      </c>
      <c r="J18" s="145" t="s">
        <v>289</v>
      </c>
      <c r="K18" s="145" t="s">
        <v>656</v>
      </c>
    </row>
    <row r="19" spans="1:11" x14ac:dyDescent="0.25">
      <c r="A19" s="145">
        <v>44</v>
      </c>
      <c r="B19" s="145" t="s">
        <v>608</v>
      </c>
      <c r="C19" s="145" t="s">
        <v>378</v>
      </c>
      <c r="D19" s="145" t="s">
        <v>27</v>
      </c>
      <c r="E19" s="145" t="s">
        <v>28</v>
      </c>
      <c r="F19" s="145" t="s">
        <v>609</v>
      </c>
      <c r="G19" s="145" t="s">
        <v>1019</v>
      </c>
      <c r="H19" s="145" t="s">
        <v>294</v>
      </c>
      <c r="I19" s="145" t="s">
        <v>610</v>
      </c>
      <c r="J19" s="145" t="s">
        <v>289</v>
      </c>
      <c r="K19" s="145" t="s">
        <v>663</v>
      </c>
    </row>
    <row r="20" spans="1:11" x14ac:dyDescent="0.25">
      <c r="A20" s="145">
        <v>48</v>
      </c>
      <c r="B20" s="145"/>
      <c r="C20" s="145"/>
      <c r="D20" s="145"/>
      <c r="E20" s="145"/>
      <c r="F20" s="145" t="s">
        <v>540</v>
      </c>
      <c r="G20" s="145" t="s">
        <v>1019</v>
      </c>
      <c r="H20" s="145" t="s">
        <v>294</v>
      </c>
      <c r="I20" s="145" t="s">
        <v>541</v>
      </c>
      <c r="J20" s="145" t="s">
        <v>289</v>
      </c>
      <c r="K20" s="145" t="s">
        <v>677</v>
      </c>
    </row>
    <row r="21" spans="1:11" x14ac:dyDescent="0.25">
      <c r="A21" s="145">
        <v>49</v>
      </c>
      <c r="B21" s="145" t="s">
        <v>291</v>
      </c>
      <c r="C21" s="145" t="s">
        <v>292</v>
      </c>
      <c r="D21" s="145" t="s">
        <v>0</v>
      </c>
      <c r="E21" s="145" t="s">
        <v>1</v>
      </c>
      <c r="F21" s="145" t="s">
        <v>293</v>
      </c>
      <c r="G21" s="145" t="s">
        <v>1019</v>
      </c>
      <c r="H21" s="145" t="s">
        <v>294</v>
      </c>
      <c r="I21" s="145" t="s">
        <v>295</v>
      </c>
      <c r="J21" s="145" t="s">
        <v>289</v>
      </c>
      <c r="K21" s="145" t="s">
        <v>679</v>
      </c>
    </row>
    <row r="22" spans="1:11" x14ac:dyDescent="0.25">
      <c r="A22" s="145">
        <v>50</v>
      </c>
      <c r="B22" s="145" t="s">
        <v>297</v>
      </c>
      <c r="C22" s="145" t="s">
        <v>255</v>
      </c>
      <c r="D22" s="145" t="s">
        <v>0</v>
      </c>
      <c r="E22" s="145" t="s">
        <v>1</v>
      </c>
      <c r="F22" s="145" t="s">
        <v>298</v>
      </c>
      <c r="G22" s="145" t="s">
        <v>1019</v>
      </c>
      <c r="H22" s="145" t="s">
        <v>294</v>
      </c>
      <c r="I22" s="145" t="s">
        <v>299</v>
      </c>
      <c r="J22" s="145" t="s">
        <v>289</v>
      </c>
      <c r="K22" s="145" t="s">
        <v>680</v>
      </c>
    </row>
    <row r="23" spans="1:11" x14ac:dyDescent="0.25">
      <c r="A23" s="145">
        <v>51</v>
      </c>
      <c r="B23" s="145" t="s">
        <v>311</v>
      </c>
      <c r="C23" s="145" t="s">
        <v>312</v>
      </c>
      <c r="D23" s="145" t="s">
        <v>313</v>
      </c>
      <c r="E23" s="145" t="s">
        <v>43</v>
      </c>
      <c r="F23" s="145" t="s">
        <v>314</v>
      </c>
      <c r="G23" s="145" t="s">
        <v>1019</v>
      </c>
      <c r="H23" s="145" t="s">
        <v>294</v>
      </c>
      <c r="I23" s="145" t="s">
        <v>315</v>
      </c>
      <c r="J23" s="145" t="s">
        <v>289</v>
      </c>
      <c r="K23" s="145" t="s">
        <v>683</v>
      </c>
    </row>
    <row r="24" spans="1:11" x14ac:dyDescent="0.25">
      <c r="A24" s="145">
        <v>58</v>
      </c>
      <c r="B24" s="145" t="s">
        <v>262</v>
      </c>
      <c r="C24" s="145" t="s">
        <v>399</v>
      </c>
      <c r="D24" s="145" t="s">
        <v>0</v>
      </c>
      <c r="E24" s="145" t="s">
        <v>1</v>
      </c>
      <c r="F24" s="145" t="s">
        <v>400</v>
      </c>
      <c r="G24" s="145" t="s">
        <v>1019</v>
      </c>
      <c r="H24" s="145" t="s">
        <v>294</v>
      </c>
      <c r="I24" s="145" t="s">
        <v>401</v>
      </c>
      <c r="J24" s="145" t="s">
        <v>289</v>
      </c>
      <c r="K24" s="145" t="s">
        <v>700</v>
      </c>
    </row>
    <row r="25" spans="1:11" x14ac:dyDescent="0.25">
      <c r="A25" s="145">
        <v>60</v>
      </c>
      <c r="B25" s="145" t="s">
        <v>431</v>
      </c>
      <c r="C25" s="145" t="s">
        <v>172</v>
      </c>
      <c r="D25" s="145" t="s">
        <v>432</v>
      </c>
      <c r="E25" s="145" t="s">
        <v>28</v>
      </c>
      <c r="F25" s="145" t="s">
        <v>433</v>
      </c>
      <c r="G25" s="145" t="s">
        <v>1019</v>
      </c>
      <c r="H25" s="145" t="s">
        <v>294</v>
      </c>
      <c r="I25" s="145" t="s">
        <v>434</v>
      </c>
      <c r="J25" s="145" t="s">
        <v>289</v>
      </c>
      <c r="K25" s="145" t="s">
        <v>704</v>
      </c>
    </row>
    <row r="26" spans="1:11" x14ac:dyDescent="0.25">
      <c r="A26" s="145">
        <v>36</v>
      </c>
      <c r="B26" s="145" t="s">
        <v>322</v>
      </c>
      <c r="C26" s="145" t="s">
        <v>323</v>
      </c>
      <c r="D26" s="145" t="s">
        <v>66</v>
      </c>
      <c r="E26" s="145" t="s">
        <v>1</v>
      </c>
      <c r="F26" s="145" t="s">
        <v>324</v>
      </c>
      <c r="G26" s="145" t="s">
        <v>1019</v>
      </c>
      <c r="H26" s="145" t="s">
        <v>287</v>
      </c>
      <c r="I26" s="145" t="s">
        <v>325</v>
      </c>
      <c r="J26" s="145" t="s">
        <v>289</v>
      </c>
      <c r="K26" s="145" t="s">
        <v>956</v>
      </c>
    </row>
    <row r="27" spans="1:11" x14ac:dyDescent="0.25">
      <c r="A27" s="145">
        <v>43</v>
      </c>
      <c r="B27" s="145" t="s">
        <v>425</v>
      </c>
      <c r="C27" s="145" t="s">
        <v>426</v>
      </c>
      <c r="D27" s="145" t="s">
        <v>427</v>
      </c>
      <c r="E27" s="145" t="s">
        <v>28</v>
      </c>
      <c r="F27" s="145" t="s">
        <v>428</v>
      </c>
      <c r="G27" s="145" t="s">
        <v>1019</v>
      </c>
      <c r="H27" s="145" t="s">
        <v>287</v>
      </c>
      <c r="I27" s="145" t="s">
        <v>429</v>
      </c>
      <c r="J27" s="145" t="s">
        <v>289</v>
      </c>
      <c r="K27" s="145" t="s">
        <v>659</v>
      </c>
    </row>
    <row r="28" spans="1:11" x14ac:dyDescent="0.25">
      <c r="A28" s="145">
        <v>45</v>
      </c>
      <c r="B28" s="145"/>
      <c r="C28" s="145"/>
      <c r="D28" s="145"/>
      <c r="E28" s="145"/>
      <c r="F28" s="145" t="s">
        <v>572</v>
      </c>
      <c r="G28" s="145" t="s">
        <v>1019</v>
      </c>
      <c r="H28" s="145" t="s">
        <v>287</v>
      </c>
      <c r="I28" s="145" t="s">
        <v>573</v>
      </c>
      <c r="J28" s="145" t="s">
        <v>289</v>
      </c>
      <c r="K28" s="145" t="s">
        <v>665</v>
      </c>
    </row>
    <row r="29" spans="1:11" x14ac:dyDescent="0.25">
      <c r="A29" s="145">
        <v>47</v>
      </c>
      <c r="B29" s="145" t="s">
        <v>566</v>
      </c>
      <c r="C29" s="145" t="s">
        <v>556</v>
      </c>
      <c r="D29" s="145" t="s">
        <v>0</v>
      </c>
      <c r="E29" s="145" t="s">
        <v>1</v>
      </c>
      <c r="F29" s="145" t="s">
        <v>557</v>
      </c>
      <c r="G29" s="145" t="s">
        <v>1019</v>
      </c>
      <c r="H29" s="145" t="s">
        <v>287</v>
      </c>
      <c r="I29" s="145" t="s">
        <v>558</v>
      </c>
      <c r="J29" s="145" t="s">
        <v>289</v>
      </c>
      <c r="K29" s="145" t="s">
        <v>673</v>
      </c>
    </row>
    <row r="30" spans="1:11" x14ac:dyDescent="0.25">
      <c r="A30" s="145">
        <v>52</v>
      </c>
      <c r="B30" s="145" t="s">
        <v>317</v>
      </c>
      <c r="C30" s="145" t="s">
        <v>279</v>
      </c>
      <c r="D30" s="145" t="s">
        <v>318</v>
      </c>
      <c r="E30" s="145" t="s">
        <v>28</v>
      </c>
      <c r="F30" s="145" t="s">
        <v>319</v>
      </c>
      <c r="G30" s="145" t="s">
        <v>1019</v>
      </c>
      <c r="H30" s="145" t="s">
        <v>287</v>
      </c>
      <c r="I30" s="145" t="s">
        <v>320</v>
      </c>
      <c r="J30" s="145" t="s">
        <v>289</v>
      </c>
      <c r="K30" s="145" t="s">
        <v>758</v>
      </c>
    </row>
    <row r="31" spans="1:11" x14ac:dyDescent="0.25">
      <c r="A31" s="145">
        <v>59</v>
      </c>
      <c r="B31" s="145" t="s">
        <v>403</v>
      </c>
      <c r="C31" s="145" t="s">
        <v>60</v>
      </c>
      <c r="D31" s="145" t="s">
        <v>27</v>
      </c>
      <c r="E31" s="145" t="s">
        <v>28</v>
      </c>
      <c r="F31" s="145" t="s">
        <v>404</v>
      </c>
      <c r="G31" s="145" t="s">
        <v>1019</v>
      </c>
      <c r="H31" s="145" t="s">
        <v>287</v>
      </c>
      <c r="I31" s="145" t="s">
        <v>405</v>
      </c>
      <c r="J31" s="145" t="s">
        <v>289</v>
      </c>
      <c r="K31" s="145" t="s">
        <v>701</v>
      </c>
    </row>
    <row r="32" spans="1:11" x14ac:dyDescent="0.25">
      <c r="A32" s="145">
        <v>9</v>
      </c>
      <c r="B32" s="145" t="s">
        <v>117</v>
      </c>
      <c r="C32" s="145" t="s">
        <v>1210</v>
      </c>
      <c r="D32" s="145" t="s">
        <v>648</v>
      </c>
      <c r="E32" s="145" t="s">
        <v>1</v>
      </c>
      <c r="F32" s="145" t="s">
        <v>1211</v>
      </c>
      <c r="G32" s="145" t="s">
        <v>1019</v>
      </c>
      <c r="H32" s="145" t="s">
        <v>3</v>
      </c>
      <c r="I32" s="145" t="s">
        <v>1212</v>
      </c>
      <c r="J32" s="145" t="s">
        <v>53</v>
      </c>
      <c r="K32" s="145" t="s">
        <v>1213</v>
      </c>
    </row>
    <row r="33" spans="1:11" x14ac:dyDescent="0.25">
      <c r="A33" s="145">
        <v>11</v>
      </c>
      <c r="B33" s="145" t="s">
        <v>116</v>
      </c>
      <c r="C33" s="145" t="s">
        <v>117</v>
      </c>
      <c r="D33" s="145" t="s">
        <v>648</v>
      </c>
      <c r="E33" s="145" t="s">
        <v>1</v>
      </c>
      <c r="F33" s="145" t="s">
        <v>118</v>
      </c>
      <c r="G33" s="145" t="s">
        <v>1019</v>
      </c>
      <c r="H33" s="145" t="s">
        <v>3</v>
      </c>
      <c r="I33" s="145" t="s">
        <v>119</v>
      </c>
      <c r="J33" s="145" t="s">
        <v>53</v>
      </c>
      <c r="K33" s="145" t="s">
        <v>1167</v>
      </c>
    </row>
    <row r="34" spans="1:11" x14ac:dyDescent="0.25">
      <c r="A34" s="145">
        <v>24</v>
      </c>
      <c r="B34" s="145" t="s">
        <v>50</v>
      </c>
      <c r="C34" s="145" t="s">
        <v>51</v>
      </c>
      <c r="D34" s="145" t="s">
        <v>52</v>
      </c>
      <c r="E34" s="145" t="s">
        <v>43</v>
      </c>
      <c r="F34" s="145" t="s">
        <v>246</v>
      </c>
      <c r="G34" s="145" t="s">
        <v>1019</v>
      </c>
      <c r="H34" s="145" t="s">
        <v>3</v>
      </c>
      <c r="I34" s="145" t="s">
        <v>247</v>
      </c>
      <c r="J34" s="145" t="s">
        <v>125</v>
      </c>
      <c r="K34" s="145" t="s">
        <v>1127</v>
      </c>
    </row>
    <row r="35" spans="1:11" x14ac:dyDescent="0.25">
      <c r="A35" s="145">
        <v>27</v>
      </c>
      <c r="B35" s="145" t="s">
        <v>262</v>
      </c>
      <c r="C35" s="145" t="s">
        <v>263</v>
      </c>
      <c r="D35" s="145" t="s">
        <v>264</v>
      </c>
      <c r="E35" s="145" t="s">
        <v>1</v>
      </c>
      <c r="F35" s="145" t="s">
        <v>265</v>
      </c>
      <c r="G35" s="145" t="s">
        <v>1019</v>
      </c>
      <c r="H35" s="145" t="s">
        <v>3</v>
      </c>
      <c r="I35" s="145" t="s">
        <v>266</v>
      </c>
      <c r="J35" s="145" t="s">
        <v>53</v>
      </c>
      <c r="K35" s="145" t="s">
        <v>1057</v>
      </c>
    </row>
    <row r="36" spans="1:11" x14ac:dyDescent="0.25">
      <c r="A36" s="145">
        <v>29</v>
      </c>
      <c r="B36" s="145" t="s">
        <v>273</v>
      </c>
      <c r="C36" s="145" t="s">
        <v>274</v>
      </c>
      <c r="D36" s="145" t="s">
        <v>0</v>
      </c>
      <c r="E36" s="145" t="s">
        <v>1</v>
      </c>
      <c r="F36" s="145" t="s">
        <v>275</v>
      </c>
      <c r="G36" s="145" t="s">
        <v>1019</v>
      </c>
      <c r="H36" s="145" t="s">
        <v>3</v>
      </c>
      <c r="I36" s="145" t="s">
        <v>276</v>
      </c>
      <c r="J36" s="145" t="s">
        <v>53</v>
      </c>
      <c r="K36" s="145" t="s">
        <v>1069</v>
      </c>
    </row>
    <row r="37" spans="1:11" x14ac:dyDescent="0.25">
      <c r="A37" s="145">
        <v>30</v>
      </c>
      <c r="B37" s="145" t="s">
        <v>102</v>
      </c>
      <c r="C37" s="145" t="s">
        <v>141</v>
      </c>
      <c r="D37" s="145" t="s">
        <v>42</v>
      </c>
      <c r="E37" s="145" t="s">
        <v>43</v>
      </c>
      <c r="F37" s="145" t="s">
        <v>142</v>
      </c>
      <c r="G37" s="145" t="s">
        <v>1019</v>
      </c>
      <c r="H37" s="145" t="s">
        <v>3</v>
      </c>
      <c r="I37" s="145" t="s">
        <v>143</v>
      </c>
      <c r="J37" s="145" t="s">
        <v>53</v>
      </c>
      <c r="K37" s="145" t="s">
        <v>1070</v>
      </c>
    </row>
    <row r="38" spans="1:11" x14ac:dyDescent="0.25">
      <c r="A38" s="145">
        <v>31</v>
      </c>
      <c r="B38" s="145" t="s">
        <v>145</v>
      </c>
      <c r="C38" s="145" t="s">
        <v>97</v>
      </c>
      <c r="D38" s="145" t="s">
        <v>1046</v>
      </c>
      <c r="E38" s="145" t="s">
        <v>1</v>
      </c>
      <c r="F38" s="145" t="s">
        <v>147</v>
      </c>
      <c r="G38" s="145" t="s">
        <v>1019</v>
      </c>
      <c r="H38" s="145" t="s">
        <v>3</v>
      </c>
      <c r="I38" s="145" t="s">
        <v>148</v>
      </c>
      <c r="J38" s="145" t="s">
        <v>53</v>
      </c>
      <c r="K38" s="145" t="s">
        <v>1047</v>
      </c>
    </row>
    <row r="39" spans="1:11" x14ac:dyDescent="0.25">
      <c r="A39" s="145">
        <v>33</v>
      </c>
      <c r="B39" s="145" t="s">
        <v>982</v>
      </c>
      <c r="C39" s="145" t="s">
        <v>292</v>
      </c>
      <c r="D39" s="145" t="s">
        <v>462</v>
      </c>
      <c r="E39" s="145" t="s">
        <v>1</v>
      </c>
      <c r="F39" s="145" t="s">
        <v>422</v>
      </c>
      <c r="G39" s="145" t="s">
        <v>1019</v>
      </c>
      <c r="H39" s="145" t="s">
        <v>3</v>
      </c>
      <c r="I39" s="145" t="s">
        <v>423</v>
      </c>
      <c r="J39" s="145" t="s">
        <v>2</v>
      </c>
      <c r="K39" s="145" t="s">
        <v>983</v>
      </c>
    </row>
    <row r="40" spans="1:11" x14ac:dyDescent="0.25">
      <c r="A40" s="145">
        <v>35</v>
      </c>
      <c r="B40" s="145" t="s">
        <v>242</v>
      </c>
      <c r="C40" s="145" t="s">
        <v>243</v>
      </c>
      <c r="D40" s="145" t="s">
        <v>957</v>
      </c>
      <c r="E40" s="145" t="s">
        <v>43</v>
      </c>
      <c r="F40" s="145" t="s">
        <v>244</v>
      </c>
      <c r="G40" s="145" t="s">
        <v>1019</v>
      </c>
      <c r="H40" s="145" t="s">
        <v>3</v>
      </c>
      <c r="I40" s="145" t="s">
        <v>245</v>
      </c>
      <c r="J40" s="145" t="s">
        <v>125</v>
      </c>
      <c r="K40" s="145" t="s">
        <v>958</v>
      </c>
    </row>
    <row r="41" spans="1:11" x14ac:dyDescent="0.25">
      <c r="A41" s="145">
        <v>39</v>
      </c>
      <c r="B41" s="145" t="s">
        <v>361</v>
      </c>
      <c r="C41" s="145" t="s">
        <v>362</v>
      </c>
      <c r="D41" s="145" t="s">
        <v>0</v>
      </c>
      <c r="E41" s="145" t="s">
        <v>1</v>
      </c>
      <c r="F41" s="145" t="s">
        <v>886</v>
      </c>
      <c r="G41" s="145" t="s">
        <v>1019</v>
      </c>
      <c r="H41" s="145" t="s">
        <v>3</v>
      </c>
      <c r="I41" s="145" t="s">
        <v>861</v>
      </c>
      <c r="J41" s="145" t="s">
        <v>516</v>
      </c>
      <c r="K41" s="145" t="s">
        <v>896</v>
      </c>
    </row>
    <row r="42" spans="1:11" x14ac:dyDescent="0.25">
      <c r="A42" s="145">
        <v>55</v>
      </c>
      <c r="B42" s="145" t="s">
        <v>238</v>
      </c>
      <c r="C42" s="145" t="s">
        <v>239</v>
      </c>
      <c r="D42" s="145" t="s">
        <v>0</v>
      </c>
      <c r="E42" s="145" t="s">
        <v>1</v>
      </c>
      <c r="F42" s="145" t="s">
        <v>240</v>
      </c>
      <c r="G42" s="145" t="s">
        <v>1019</v>
      </c>
      <c r="H42" s="145" t="s">
        <v>3</v>
      </c>
      <c r="I42" s="145" t="s">
        <v>241</v>
      </c>
      <c r="J42" s="145" t="s">
        <v>53</v>
      </c>
      <c r="K42" s="145" t="s">
        <v>691</v>
      </c>
    </row>
    <row r="43" spans="1:11" x14ac:dyDescent="0.25">
      <c r="A43" s="145">
        <v>57</v>
      </c>
      <c r="B43" s="145" t="s">
        <v>137</v>
      </c>
      <c r="C43" s="145" t="s">
        <v>138</v>
      </c>
      <c r="D43" s="145" t="s">
        <v>0</v>
      </c>
      <c r="E43" s="145" t="s">
        <v>1</v>
      </c>
      <c r="F43" s="145" t="s">
        <v>139</v>
      </c>
      <c r="G43" s="145" t="s">
        <v>1019</v>
      </c>
      <c r="H43" s="145" t="s">
        <v>3</v>
      </c>
      <c r="I43" s="145" t="s">
        <v>140</v>
      </c>
      <c r="J43" s="145" t="s">
        <v>53</v>
      </c>
      <c r="K43" s="145" t="s">
        <v>699</v>
      </c>
    </row>
    <row r="44" spans="1:11" x14ac:dyDescent="0.25">
      <c r="A44" s="145">
        <v>68</v>
      </c>
      <c r="B44" s="145" t="s">
        <v>110</v>
      </c>
      <c r="C44" s="145" t="s">
        <v>111</v>
      </c>
      <c r="D44" s="145" t="s">
        <v>112</v>
      </c>
      <c r="E44" s="145" t="s">
        <v>43</v>
      </c>
      <c r="F44" s="145" t="s">
        <v>113</v>
      </c>
      <c r="G44" s="145" t="s">
        <v>1019</v>
      </c>
      <c r="H44" s="145" t="s">
        <v>3</v>
      </c>
      <c r="I44" s="145" t="s">
        <v>114</v>
      </c>
      <c r="J44" s="145" t="s">
        <v>53</v>
      </c>
      <c r="K44" s="145" t="s">
        <v>727</v>
      </c>
    </row>
    <row r="45" spans="1:11" x14ac:dyDescent="0.25">
      <c r="A45" s="145">
        <v>69</v>
      </c>
      <c r="B45" s="145" t="s">
        <v>120</v>
      </c>
      <c r="C45" s="145" t="s">
        <v>121</v>
      </c>
      <c r="D45" s="145" t="s">
        <v>122</v>
      </c>
      <c r="E45" s="145" t="s">
        <v>43</v>
      </c>
      <c r="F45" s="145" t="s">
        <v>123</v>
      </c>
      <c r="G45" s="145" t="s">
        <v>1019</v>
      </c>
      <c r="H45" s="145" t="s">
        <v>3</v>
      </c>
      <c r="I45" s="145" t="s">
        <v>124</v>
      </c>
      <c r="J45" s="145" t="s">
        <v>125</v>
      </c>
      <c r="K45" s="145" t="s">
        <v>728</v>
      </c>
    </row>
    <row r="46" spans="1:11" x14ac:dyDescent="0.25">
      <c r="A46" s="145">
        <v>78</v>
      </c>
      <c r="B46" s="145" t="s">
        <v>206</v>
      </c>
      <c r="C46" s="145" t="s">
        <v>207</v>
      </c>
      <c r="D46" s="145" t="s">
        <v>173</v>
      </c>
      <c r="E46" s="145" t="s">
        <v>43</v>
      </c>
      <c r="F46" s="145" t="s">
        <v>208</v>
      </c>
      <c r="G46" s="145" t="s">
        <v>1019</v>
      </c>
      <c r="H46" s="145" t="s">
        <v>3</v>
      </c>
      <c r="I46" s="145" t="s">
        <v>209</v>
      </c>
      <c r="J46" s="145" t="s">
        <v>53</v>
      </c>
      <c r="K46" s="145" t="s">
        <v>745</v>
      </c>
    </row>
    <row r="47" spans="1:11" x14ac:dyDescent="0.25">
      <c r="A47" s="145">
        <v>79</v>
      </c>
      <c r="B47" s="145" t="s">
        <v>224</v>
      </c>
      <c r="C47" s="145" t="s">
        <v>225</v>
      </c>
      <c r="D47" s="145" t="s">
        <v>0</v>
      </c>
      <c r="E47" s="145" t="s">
        <v>1</v>
      </c>
      <c r="F47" s="145" t="s">
        <v>226</v>
      </c>
      <c r="G47" s="145" t="s">
        <v>1019</v>
      </c>
      <c r="H47" s="145" t="s">
        <v>3</v>
      </c>
      <c r="I47" s="145" t="s">
        <v>227</v>
      </c>
      <c r="J47" s="145" t="s">
        <v>53</v>
      </c>
      <c r="K47" s="145" t="s">
        <v>748</v>
      </c>
    </row>
    <row r="48" spans="1:11" x14ac:dyDescent="0.25">
      <c r="A48" s="145">
        <v>80</v>
      </c>
      <c r="B48" s="145" t="s">
        <v>54</v>
      </c>
      <c r="C48" s="145" t="s">
        <v>55</v>
      </c>
      <c r="D48" s="145" t="s">
        <v>0</v>
      </c>
      <c r="E48" s="145" t="s">
        <v>1</v>
      </c>
      <c r="F48" s="145" t="s">
        <v>229</v>
      </c>
      <c r="G48" s="145" t="s">
        <v>1019</v>
      </c>
      <c r="H48" s="145" t="s">
        <v>3</v>
      </c>
      <c r="I48" s="145" t="s">
        <v>230</v>
      </c>
      <c r="J48" s="145" t="s">
        <v>53</v>
      </c>
      <c r="K48" s="145" t="s">
        <v>749</v>
      </c>
    </row>
    <row r="49" spans="1:11" x14ac:dyDescent="0.25">
      <c r="A49" s="145">
        <v>82</v>
      </c>
      <c r="B49" s="145" t="s">
        <v>278</v>
      </c>
      <c r="C49" s="145" t="s">
        <v>279</v>
      </c>
      <c r="D49" s="145" t="s">
        <v>66</v>
      </c>
      <c r="E49" s="145" t="s">
        <v>1</v>
      </c>
      <c r="F49" s="145" t="s">
        <v>280</v>
      </c>
      <c r="G49" s="145" t="s">
        <v>1019</v>
      </c>
      <c r="H49" s="145" t="s">
        <v>3</v>
      </c>
      <c r="I49" s="145" t="s">
        <v>281</v>
      </c>
      <c r="J49" s="145" t="s">
        <v>53</v>
      </c>
      <c r="K49" s="145" t="s">
        <v>756</v>
      </c>
    </row>
    <row r="50" spans="1:11" x14ac:dyDescent="0.25">
      <c r="A50" s="145">
        <v>46</v>
      </c>
      <c r="B50" s="145" t="s">
        <v>590</v>
      </c>
      <c r="C50" s="145" t="s">
        <v>591</v>
      </c>
      <c r="D50" s="145" t="s">
        <v>592</v>
      </c>
      <c r="E50" s="145" t="s">
        <v>43</v>
      </c>
      <c r="F50" s="145" t="s">
        <v>593</v>
      </c>
      <c r="G50" s="145" t="s">
        <v>1131</v>
      </c>
      <c r="H50" s="145" t="s">
        <v>30</v>
      </c>
      <c r="I50" s="145" t="s">
        <v>594</v>
      </c>
      <c r="J50" s="145" t="s">
        <v>32</v>
      </c>
      <c r="K50" s="145" t="s">
        <v>669</v>
      </c>
    </row>
    <row r="51" spans="1:11" x14ac:dyDescent="0.25">
      <c r="A51" s="145">
        <v>25</v>
      </c>
      <c r="B51" s="145" t="s">
        <v>1072</v>
      </c>
      <c r="C51" s="145" t="s">
        <v>1073</v>
      </c>
      <c r="D51" s="145" t="s">
        <v>122</v>
      </c>
      <c r="E51" s="145" t="s">
        <v>43</v>
      </c>
      <c r="F51" s="145" t="s">
        <v>221</v>
      </c>
      <c r="G51" s="145" t="s">
        <v>1131</v>
      </c>
      <c r="H51" s="145" t="s">
        <v>3</v>
      </c>
      <c r="I51" s="145" t="s">
        <v>222</v>
      </c>
      <c r="J51" s="145" t="s">
        <v>53</v>
      </c>
      <c r="K51" s="145" t="s">
        <v>1074</v>
      </c>
    </row>
    <row r="52" spans="1:11" x14ac:dyDescent="0.25">
      <c r="A52" s="145">
        <v>74</v>
      </c>
      <c r="B52" s="145" t="s">
        <v>174</v>
      </c>
      <c r="C52" s="145" t="s">
        <v>175</v>
      </c>
      <c r="D52" s="145" t="s">
        <v>0</v>
      </c>
      <c r="E52" s="145" t="s">
        <v>1</v>
      </c>
      <c r="F52" s="145" t="s">
        <v>472</v>
      </c>
      <c r="G52" s="145" t="s">
        <v>1050</v>
      </c>
      <c r="H52" s="145" t="s">
        <v>473</v>
      </c>
      <c r="I52" s="145" t="s">
        <v>474</v>
      </c>
      <c r="J52" s="145" t="s">
        <v>475</v>
      </c>
      <c r="K52" s="145" t="s">
        <v>737</v>
      </c>
    </row>
    <row r="53" spans="1:11" x14ac:dyDescent="0.25">
      <c r="A53" s="145">
        <v>77</v>
      </c>
      <c r="B53" s="145" t="s">
        <v>54</v>
      </c>
      <c r="C53" s="145" t="s">
        <v>55</v>
      </c>
      <c r="D53" s="145" t="s">
        <v>0</v>
      </c>
      <c r="E53" s="145" t="s">
        <v>1</v>
      </c>
      <c r="F53" s="145" t="s">
        <v>480</v>
      </c>
      <c r="G53" s="145" t="s">
        <v>1050</v>
      </c>
      <c r="H53" s="145" t="s">
        <v>473</v>
      </c>
      <c r="I53" s="145" t="s">
        <v>481</v>
      </c>
      <c r="J53" s="145" t="s">
        <v>475</v>
      </c>
      <c r="K53" s="145" t="s">
        <v>744</v>
      </c>
    </row>
    <row r="54" spans="1:11" s="147" customFormat="1" x14ac:dyDescent="0.25">
      <c r="A54" s="147">
        <v>2</v>
      </c>
      <c r="B54" s="147" t="s">
        <v>1458</v>
      </c>
      <c r="C54" s="147" t="s">
        <v>1459</v>
      </c>
      <c r="D54" s="147" t="s">
        <v>42</v>
      </c>
      <c r="E54" s="147" t="s">
        <v>43</v>
      </c>
      <c r="F54" s="147" t="s">
        <v>1460</v>
      </c>
      <c r="G54" s="147" t="s">
        <v>960</v>
      </c>
      <c r="H54" s="147" t="s">
        <v>1013</v>
      </c>
      <c r="I54" s="147" t="s">
        <v>1461</v>
      </c>
      <c r="J54" s="147" t="s">
        <v>960</v>
      </c>
      <c r="K54" s="147" t="s">
        <v>1462</v>
      </c>
    </row>
    <row r="55" spans="1:11" s="57" customFormat="1" x14ac:dyDescent="0.25">
      <c r="A55" s="57">
        <v>41</v>
      </c>
      <c r="B55" s="57" t="s">
        <v>766</v>
      </c>
      <c r="C55" s="57" t="s">
        <v>767</v>
      </c>
      <c r="D55" s="57" t="s">
        <v>577</v>
      </c>
      <c r="E55" s="57" t="s">
        <v>7</v>
      </c>
      <c r="F55" s="57" t="s">
        <v>768</v>
      </c>
      <c r="G55" s="57" t="s">
        <v>960</v>
      </c>
      <c r="H55" s="57" t="s">
        <v>8</v>
      </c>
      <c r="I55" s="57" t="s">
        <v>769</v>
      </c>
      <c r="J55" s="57" t="s">
        <v>9</v>
      </c>
      <c r="K55" s="57" t="s">
        <v>770</v>
      </c>
    </row>
    <row r="56" spans="1:11" x14ac:dyDescent="0.25">
      <c r="A56" s="145">
        <v>10</v>
      </c>
      <c r="B56" s="145" t="s">
        <v>262</v>
      </c>
      <c r="C56" s="145" t="s">
        <v>399</v>
      </c>
      <c r="D56" s="145" t="s">
        <v>0</v>
      </c>
      <c r="E56" s="145" t="s">
        <v>1</v>
      </c>
      <c r="F56" s="145" t="s">
        <v>1103</v>
      </c>
      <c r="G56" s="145" t="s">
        <v>1136</v>
      </c>
      <c r="H56" s="145" t="s">
        <v>1013</v>
      </c>
      <c r="I56" s="145" t="s">
        <v>1104</v>
      </c>
      <c r="J56" s="145" t="s">
        <v>960</v>
      </c>
      <c r="K56" s="145" t="s">
        <v>1206</v>
      </c>
    </row>
    <row r="57" spans="1:11" x14ac:dyDescent="0.25">
      <c r="A57" s="145">
        <v>12</v>
      </c>
      <c r="B57" s="145" t="s">
        <v>196</v>
      </c>
      <c r="C57" s="145" t="s">
        <v>104</v>
      </c>
      <c r="D57" s="145" t="s">
        <v>197</v>
      </c>
      <c r="E57" s="145" t="s">
        <v>198</v>
      </c>
      <c r="F57" s="145" t="s">
        <v>1168</v>
      </c>
      <c r="G57" s="145" t="s">
        <v>1136</v>
      </c>
      <c r="H57" s="145" t="s">
        <v>1013</v>
      </c>
      <c r="I57" s="145" t="s">
        <v>1169</v>
      </c>
      <c r="J57" s="145" t="s">
        <v>960</v>
      </c>
      <c r="K57" s="145" t="s">
        <v>1170</v>
      </c>
    </row>
    <row r="58" spans="1:11" x14ac:dyDescent="0.25">
      <c r="A58" s="145">
        <v>13</v>
      </c>
      <c r="B58" s="145" t="s">
        <v>1176</v>
      </c>
      <c r="C58" s="145" t="s">
        <v>1177</v>
      </c>
      <c r="D58" s="145" t="s">
        <v>173</v>
      </c>
      <c r="E58" s="145" t="s">
        <v>43</v>
      </c>
      <c r="F58" s="145" t="s">
        <v>1178</v>
      </c>
      <c r="G58" s="145" t="s">
        <v>1136</v>
      </c>
      <c r="H58" s="145" t="s">
        <v>1013</v>
      </c>
      <c r="I58" s="145" t="s">
        <v>1179</v>
      </c>
      <c r="J58" s="145" t="s">
        <v>960</v>
      </c>
      <c r="K58" s="145" t="s">
        <v>1180</v>
      </c>
    </row>
    <row r="59" spans="1:11" x14ac:dyDescent="0.25">
      <c r="A59" s="145">
        <v>14</v>
      </c>
      <c r="B59" s="145" t="s">
        <v>1181</v>
      </c>
      <c r="C59" s="145" t="s">
        <v>1182</v>
      </c>
      <c r="D59" s="145" t="s">
        <v>1183</v>
      </c>
      <c r="E59" s="145" t="s">
        <v>48</v>
      </c>
      <c r="F59" s="145" t="s">
        <v>1184</v>
      </c>
      <c r="G59" s="145" t="s">
        <v>1136</v>
      </c>
      <c r="H59" s="145" t="s">
        <v>1013</v>
      </c>
      <c r="I59" s="145" t="s">
        <v>1185</v>
      </c>
      <c r="J59" s="145" t="s">
        <v>960</v>
      </c>
      <c r="K59" s="145" t="s">
        <v>1186</v>
      </c>
    </row>
    <row r="60" spans="1:11" x14ac:dyDescent="0.25">
      <c r="A60" s="145">
        <v>15</v>
      </c>
      <c r="B60" s="145" t="s">
        <v>1187</v>
      </c>
      <c r="C60" s="145" t="s">
        <v>1188</v>
      </c>
      <c r="D60" s="145" t="s">
        <v>1189</v>
      </c>
      <c r="E60" s="145" t="s">
        <v>43</v>
      </c>
      <c r="F60" s="145" t="s">
        <v>1190</v>
      </c>
      <c r="G60" s="145" t="s">
        <v>1136</v>
      </c>
      <c r="H60" s="145" t="s">
        <v>1013</v>
      </c>
      <c r="I60" s="145" t="s">
        <v>1191</v>
      </c>
      <c r="J60" s="145" t="s">
        <v>960</v>
      </c>
      <c r="K60" s="145" t="s">
        <v>1192</v>
      </c>
    </row>
    <row r="61" spans="1:11" x14ac:dyDescent="0.25">
      <c r="A61" s="145">
        <v>16</v>
      </c>
      <c r="B61" s="145" t="s">
        <v>64</v>
      </c>
      <c r="C61" s="145" t="s">
        <v>65</v>
      </c>
      <c r="D61" s="145" t="s">
        <v>66</v>
      </c>
      <c r="E61" s="145" t="s">
        <v>1</v>
      </c>
      <c r="F61" s="145" t="s">
        <v>1133</v>
      </c>
      <c r="G61" s="145" t="s">
        <v>1136</v>
      </c>
      <c r="H61" s="145" t="s">
        <v>1013</v>
      </c>
      <c r="I61" s="145" t="s">
        <v>1134</v>
      </c>
      <c r="J61" s="145" t="s">
        <v>960</v>
      </c>
      <c r="K61" s="145" t="s">
        <v>1135</v>
      </c>
    </row>
    <row r="62" spans="1:11" x14ac:dyDescent="0.25">
      <c r="A62" s="145">
        <v>17</v>
      </c>
      <c r="B62" s="145" t="s">
        <v>262</v>
      </c>
      <c r="C62" s="145" t="s">
        <v>1141</v>
      </c>
      <c r="D62" s="145" t="s">
        <v>1142</v>
      </c>
      <c r="E62" s="145" t="s">
        <v>1</v>
      </c>
      <c r="F62" s="145" t="s">
        <v>1143</v>
      </c>
      <c r="G62" s="145" t="s">
        <v>1136</v>
      </c>
      <c r="H62" s="145" t="s">
        <v>1013</v>
      </c>
      <c r="I62" s="145" t="s">
        <v>1144</v>
      </c>
      <c r="J62" s="145" t="s">
        <v>960</v>
      </c>
      <c r="K62" s="145" t="s">
        <v>1145</v>
      </c>
    </row>
    <row r="63" spans="1:11" x14ac:dyDescent="0.25">
      <c r="A63" s="145">
        <v>18</v>
      </c>
      <c r="B63" s="145" t="s">
        <v>1146</v>
      </c>
      <c r="C63" s="145" t="s">
        <v>1147</v>
      </c>
      <c r="D63" s="145" t="s">
        <v>1142</v>
      </c>
      <c r="E63" s="145" t="s">
        <v>1</v>
      </c>
      <c r="F63" s="145" t="s">
        <v>1148</v>
      </c>
      <c r="G63" s="145" t="s">
        <v>1136</v>
      </c>
      <c r="H63" s="145" t="s">
        <v>1013</v>
      </c>
      <c r="I63" s="145" t="s">
        <v>1149</v>
      </c>
      <c r="J63" s="145" t="s">
        <v>960</v>
      </c>
      <c r="K63" s="145" t="s">
        <v>1150</v>
      </c>
    </row>
    <row r="64" spans="1:11" x14ac:dyDescent="0.25">
      <c r="A64" s="145">
        <v>19</v>
      </c>
      <c r="B64" s="145" t="s">
        <v>50</v>
      </c>
      <c r="C64" s="145" t="s">
        <v>51</v>
      </c>
      <c r="D64" s="145" t="s">
        <v>52</v>
      </c>
      <c r="E64" s="145" t="s">
        <v>43</v>
      </c>
      <c r="F64" s="145" t="s">
        <v>1085</v>
      </c>
      <c r="G64" s="145" t="s">
        <v>1136</v>
      </c>
      <c r="H64" s="145" t="s">
        <v>1013</v>
      </c>
      <c r="I64" s="145" t="s">
        <v>1086</v>
      </c>
      <c r="J64" s="145" t="s">
        <v>960</v>
      </c>
      <c r="K64" s="145" t="s">
        <v>1087</v>
      </c>
    </row>
    <row r="65" spans="1:11" x14ac:dyDescent="0.25">
      <c r="A65" s="145">
        <v>20</v>
      </c>
      <c r="B65" s="145" t="s">
        <v>196</v>
      </c>
      <c r="C65" s="145" t="s">
        <v>104</v>
      </c>
      <c r="D65" s="145" t="s">
        <v>197</v>
      </c>
      <c r="E65" s="145" t="s">
        <v>198</v>
      </c>
      <c r="F65" s="145" t="s">
        <v>1107</v>
      </c>
      <c r="G65" s="145" t="s">
        <v>1136</v>
      </c>
      <c r="H65" s="145" t="s">
        <v>1013</v>
      </c>
      <c r="I65" s="145" t="s">
        <v>1108</v>
      </c>
      <c r="J65" s="145" t="s">
        <v>960</v>
      </c>
      <c r="K65" s="145" t="s">
        <v>1109</v>
      </c>
    </row>
    <row r="66" spans="1:11" x14ac:dyDescent="0.25">
      <c r="A66" s="145">
        <v>21</v>
      </c>
      <c r="B66" s="145" t="s">
        <v>1110</v>
      </c>
      <c r="C66" s="145" t="s">
        <v>408</v>
      </c>
      <c r="D66" s="145" t="s">
        <v>1111</v>
      </c>
      <c r="E66" s="145" t="s">
        <v>912</v>
      </c>
      <c r="F66" s="145" t="s">
        <v>1112</v>
      </c>
      <c r="G66" s="145" t="s">
        <v>1136</v>
      </c>
      <c r="H66" s="145" t="s">
        <v>1013</v>
      </c>
      <c r="I66" s="145" t="s">
        <v>1113</v>
      </c>
      <c r="J66" s="145" t="s">
        <v>960</v>
      </c>
      <c r="K66" s="145" t="s">
        <v>1114</v>
      </c>
    </row>
    <row r="67" spans="1:11" x14ac:dyDescent="0.25">
      <c r="A67" s="145">
        <v>22</v>
      </c>
      <c r="B67" s="145" t="s">
        <v>1115</v>
      </c>
      <c r="C67" s="145" t="s">
        <v>1116</v>
      </c>
      <c r="D67" s="145" t="s">
        <v>1117</v>
      </c>
      <c r="E67" s="145" t="s">
        <v>1</v>
      </c>
      <c r="F67" s="145" t="s">
        <v>1118</v>
      </c>
      <c r="G67" s="145" t="s">
        <v>1136</v>
      </c>
      <c r="H67" s="145" t="s">
        <v>1013</v>
      </c>
      <c r="I67" s="145" t="s">
        <v>1119</v>
      </c>
      <c r="J67" s="145" t="s">
        <v>960</v>
      </c>
      <c r="K67" s="145" t="s">
        <v>1120</v>
      </c>
    </row>
    <row r="68" spans="1:11" x14ac:dyDescent="0.25">
      <c r="A68" s="145">
        <v>23</v>
      </c>
      <c r="B68" s="145" t="s">
        <v>803</v>
      </c>
      <c r="C68" s="145" t="s">
        <v>804</v>
      </c>
      <c r="D68" s="145" t="s">
        <v>17</v>
      </c>
      <c r="E68" s="145" t="s">
        <v>7</v>
      </c>
      <c r="F68" s="145" t="s">
        <v>1121</v>
      </c>
      <c r="G68" s="145" t="s">
        <v>1136</v>
      </c>
      <c r="H68" s="145" t="s">
        <v>1013</v>
      </c>
      <c r="I68" s="145" t="s">
        <v>1122</v>
      </c>
      <c r="J68" s="145" t="s">
        <v>960</v>
      </c>
      <c r="K68" s="145" t="s">
        <v>1123</v>
      </c>
    </row>
    <row r="69" spans="1:11" x14ac:dyDescent="0.25">
      <c r="A69" s="145">
        <v>32</v>
      </c>
      <c r="B69" s="145" t="s">
        <v>803</v>
      </c>
      <c r="C69" s="145" t="s">
        <v>804</v>
      </c>
      <c r="D69" s="145" t="s">
        <v>17</v>
      </c>
      <c r="E69" s="145" t="s">
        <v>7</v>
      </c>
      <c r="F69" s="145" t="s">
        <v>805</v>
      </c>
      <c r="G69" s="145" t="s">
        <v>1136</v>
      </c>
      <c r="H69" s="145" t="s">
        <v>5</v>
      </c>
      <c r="I69" s="145" t="s">
        <v>806</v>
      </c>
      <c r="J69" s="145" t="s">
        <v>6</v>
      </c>
      <c r="K69" s="145" t="s">
        <v>996</v>
      </c>
    </row>
    <row r="70" spans="1:11" x14ac:dyDescent="0.25">
      <c r="A70" s="145">
        <v>53</v>
      </c>
      <c r="B70" s="145" t="s">
        <v>15</v>
      </c>
      <c r="C70" s="145" t="s">
        <v>16</v>
      </c>
      <c r="D70" s="145" t="s">
        <v>17</v>
      </c>
      <c r="E70" s="145" t="s">
        <v>7</v>
      </c>
      <c r="F70" s="145" t="s">
        <v>18</v>
      </c>
      <c r="G70" s="145" t="s">
        <v>1136</v>
      </c>
      <c r="H70" s="145" t="s">
        <v>5</v>
      </c>
      <c r="I70" s="145" t="s">
        <v>19</v>
      </c>
      <c r="J70" s="145" t="s">
        <v>6</v>
      </c>
      <c r="K70" s="145" t="s">
        <v>685</v>
      </c>
    </row>
    <row r="71" spans="1:11" x14ac:dyDescent="0.25">
      <c r="A71" s="145">
        <v>67</v>
      </c>
      <c r="B71" s="145" t="s">
        <v>50</v>
      </c>
      <c r="C71" s="145" t="s">
        <v>51</v>
      </c>
      <c r="D71" s="145" t="s">
        <v>52</v>
      </c>
      <c r="E71" s="145" t="s">
        <v>43</v>
      </c>
      <c r="F71" s="145" t="s">
        <v>94</v>
      </c>
      <c r="G71" s="145" t="s">
        <v>1136</v>
      </c>
      <c r="H71" s="145" t="s">
        <v>5</v>
      </c>
      <c r="I71" s="145" t="s">
        <v>95</v>
      </c>
      <c r="J71" s="145" t="s">
        <v>6</v>
      </c>
      <c r="K71" s="145" t="s">
        <v>724</v>
      </c>
    </row>
    <row r="72" spans="1:11" x14ac:dyDescent="0.25">
      <c r="A72" s="145">
        <v>72</v>
      </c>
      <c r="B72" s="145" t="s">
        <v>101</v>
      </c>
      <c r="C72" s="145" t="s">
        <v>102</v>
      </c>
      <c r="D72" s="145" t="s">
        <v>103</v>
      </c>
      <c r="E72" s="145" t="s">
        <v>43</v>
      </c>
      <c r="F72" s="145" t="s">
        <v>169</v>
      </c>
      <c r="G72" s="145" t="s">
        <v>1136</v>
      </c>
      <c r="H72" s="145" t="s">
        <v>8</v>
      </c>
      <c r="I72" s="145" t="s">
        <v>170</v>
      </c>
      <c r="J72" s="145" t="s">
        <v>9</v>
      </c>
      <c r="K72" s="145" t="s">
        <v>735</v>
      </c>
    </row>
    <row r="73" spans="1:11" x14ac:dyDescent="0.25">
      <c r="A73" s="145">
        <v>75</v>
      </c>
      <c r="B73" s="145" t="s">
        <v>179</v>
      </c>
      <c r="C73" s="145" t="s">
        <v>180</v>
      </c>
      <c r="D73" s="145" t="s">
        <v>181</v>
      </c>
      <c r="E73" s="145" t="s">
        <v>43</v>
      </c>
      <c r="F73" s="145" t="s">
        <v>182</v>
      </c>
      <c r="G73" s="145" t="s">
        <v>1136</v>
      </c>
      <c r="H73" s="145" t="s">
        <v>8</v>
      </c>
      <c r="I73" s="145" t="s">
        <v>183</v>
      </c>
      <c r="J73" s="145" t="s">
        <v>9</v>
      </c>
      <c r="K73" s="145" t="s">
        <v>738</v>
      </c>
    </row>
    <row r="74" spans="1:11" x14ac:dyDescent="0.25">
      <c r="A74" s="145">
        <v>1</v>
      </c>
      <c r="B74" s="145" t="s">
        <v>174</v>
      </c>
      <c r="C74" s="145" t="s">
        <v>175</v>
      </c>
      <c r="D74" s="145" t="s">
        <v>0</v>
      </c>
      <c r="E74" s="145" t="s">
        <v>1</v>
      </c>
      <c r="F74" s="145" t="s">
        <v>1232</v>
      </c>
      <c r="G74" s="145" t="s">
        <v>1257</v>
      </c>
      <c r="H74" s="145" t="s">
        <v>1013</v>
      </c>
      <c r="I74" s="145" t="s">
        <v>1234</v>
      </c>
      <c r="J74" s="145" t="s">
        <v>960</v>
      </c>
      <c r="K74" s="145" t="s">
        <v>1457</v>
      </c>
    </row>
    <row r="75" spans="1:11" x14ac:dyDescent="0.25">
      <c r="A75" s="145">
        <v>5</v>
      </c>
      <c r="B75" s="145" t="s">
        <v>366</v>
      </c>
      <c r="C75" s="145" t="s">
        <v>367</v>
      </c>
      <c r="D75" s="145" t="s">
        <v>368</v>
      </c>
      <c r="E75" s="145" t="s">
        <v>43</v>
      </c>
      <c r="F75" s="145" t="s">
        <v>1100</v>
      </c>
      <c r="G75" s="145" t="s">
        <v>1257</v>
      </c>
      <c r="H75" s="145" t="s">
        <v>1013</v>
      </c>
      <c r="I75" s="145" t="s">
        <v>1101</v>
      </c>
      <c r="J75" s="145" t="s">
        <v>960</v>
      </c>
      <c r="K75" s="145" t="s">
        <v>1258</v>
      </c>
    </row>
    <row r="76" spans="1:11" x14ac:dyDescent="0.25">
      <c r="A76" s="145">
        <v>6</v>
      </c>
      <c r="B76" s="145" t="s">
        <v>1215</v>
      </c>
      <c r="C76" s="145" t="s">
        <v>1216</v>
      </c>
      <c r="D76" s="145" t="s">
        <v>0</v>
      </c>
      <c r="E76" s="145" t="s">
        <v>1</v>
      </c>
      <c r="F76" s="145" t="s">
        <v>1218</v>
      </c>
      <c r="G76" s="145" t="s">
        <v>1257</v>
      </c>
      <c r="H76" s="145" t="s">
        <v>1013</v>
      </c>
      <c r="I76" s="145" t="s">
        <v>1219</v>
      </c>
      <c r="J76" s="145" t="s">
        <v>960</v>
      </c>
      <c r="K76" s="145" t="s">
        <v>1242</v>
      </c>
    </row>
    <row r="77" spans="1:11" x14ac:dyDescent="0.25">
      <c r="A77" s="145">
        <v>8</v>
      </c>
      <c r="B77" s="145" t="s">
        <v>1194</v>
      </c>
      <c r="C77" s="145" t="s">
        <v>1195</v>
      </c>
      <c r="D77" s="145" t="s">
        <v>1196</v>
      </c>
      <c r="E77" s="145" t="s">
        <v>28</v>
      </c>
      <c r="F77" s="145" t="s">
        <v>1197</v>
      </c>
      <c r="G77" s="145" t="s">
        <v>1257</v>
      </c>
      <c r="H77" s="145" t="s">
        <v>1013</v>
      </c>
      <c r="I77" s="145" t="s">
        <v>1198</v>
      </c>
      <c r="J77" s="145" t="s">
        <v>960</v>
      </c>
      <c r="K77" s="145" t="s">
        <v>1214</v>
      </c>
    </row>
    <row r="78" spans="1:11" x14ac:dyDescent="0.25">
      <c r="A78" s="145">
        <v>4</v>
      </c>
      <c r="B78" s="145" t="s">
        <v>366</v>
      </c>
      <c r="C78" s="145" t="s">
        <v>367</v>
      </c>
      <c r="D78" s="145" t="s">
        <v>368</v>
      </c>
      <c r="E78" s="145" t="s">
        <v>43</v>
      </c>
      <c r="F78" s="145" t="s">
        <v>395</v>
      </c>
      <c r="G78" s="145" t="s">
        <v>1257</v>
      </c>
      <c r="H78" s="145" t="s">
        <v>5</v>
      </c>
      <c r="I78" s="145" t="s">
        <v>396</v>
      </c>
      <c r="J78" s="145" t="s">
        <v>6</v>
      </c>
      <c r="K78" s="145" t="s">
        <v>1241</v>
      </c>
    </row>
    <row r="79" spans="1:11" x14ac:dyDescent="0.25">
      <c r="A79" s="145">
        <v>61</v>
      </c>
      <c r="B79" s="145" t="s">
        <v>443</v>
      </c>
      <c r="C79" s="145" t="s">
        <v>444</v>
      </c>
      <c r="D79" s="145" t="s">
        <v>0</v>
      </c>
      <c r="E79" s="145" t="s">
        <v>1</v>
      </c>
      <c r="F79" s="145" t="s">
        <v>445</v>
      </c>
      <c r="G79" s="145" t="s">
        <v>1257</v>
      </c>
      <c r="H79" s="145" t="s">
        <v>5</v>
      </c>
      <c r="I79" s="145" t="s">
        <v>446</v>
      </c>
      <c r="J79" s="145" t="s">
        <v>6</v>
      </c>
      <c r="K79" s="145" t="s">
        <v>708</v>
      </c>
    </row>
    <row r="80" spans="1:11" x14ac:dyDescent="0.25">
      <c r="A80" s="145">
        <v>65</v>
      </c>
      <c r="B80" s="145" t="s">
        <v>54</v>
      </c>
      <c r="C80" s="145" t="s">
        <v>55</v>
      </c>
      <c r="D80" s="145" t="s">
        <v>0</v>
      </c>
      <c r="E80" s="145" t="s">
        <v>1</v>
      </c>
      <c r="F80" s="145" t="s">
        <v>56</v>
      </c>
      <c r="G80" s="145" t="s">
        <v>1257</v>
      </c>
      <c r="H80" s="145" t="s">
        <v>5</v>
      </c>
      <c r="I80" s="145" t="s">
        <v>57</v>
      </c>
      <c r="J80" s="145" t="s">
        <v>6</v>
      </c>
      <c r="K80" s="145" t="s">
        <v>717</v>
      </c>
    </row>
    <row r="81" spans="1:11" x14ac:dyDescent="0.25">
      <c r="A81" s="145">
        <v>66</v>
      </c>
      <c r="B81" s="145" t="s">
        <v>467</v>
      </c>
      <c r="C81" s="145" t="s">
        <v>468</v>
      </c>
      <c r="D81" s="145" t="s">
        <v>0</v>
      </c>
      <c r="E81" s="145" t="s">
        <v>1</v>
      </c>
      <c r="F81" s="145" t="s">
        <v>469</v>
      </c>
      <c r="G81" s="145" t="s">
        <v>1257</v>
      </c>
      <c r="H81" s="145" t="s">
        <v>5</v>
      </c>
      <c r="I81" s="145" t="s">
        <v>470</v>
      </c>
      <c r="J81" s="145" t="s">
        <v>6</v>
      </c>
      <c r="K81" s="145" t="s">
        <v>720</v>
      </c>
    </row>
    <row r="82" spans="1:11" x14ac:dyDescent="0.25">
      <c r="A82" s="145">
        <v>71</v>
      </c>
      <c r="B82" s="145" t="s">
        <v>797</v>
      </c>
      <c r="C82" s="145" t="s">
        <v>798</v>
      </c>
      <c r="D82" s="145" t="s">
        <v>799</v>
      </c>
      <c r="E82" s="145" t="s">
        <v>1</v>
      </c>
      <c r="F82" s="145" t="s">
        <v>800</v>
      </c>
      <c r="G82" s="145" t="s">
        <v>1257</v>
      </c>
      <c r="H82" s="145" t="s">
        <v>8</v>
      </c>
      <c r="I82" s="145" t="s">
        <v>801</v>
      </c>
      <c r="J82" s="145" t="s">
        <v>9</v>
      </c>
      <c r="K82" s="145" t="s">
        <v>802</v>
      </c>
    </row>
    <row r="83" spans="1:11" x14ac:dyDescent="0.25">
      <c r="A83" s="145">
        <v>73</v>
      </c>
      <c r="B83" s="145" t="s">
        <v>174</v>
      </c>
      <c r="C83" s="145" t="s">
        <v>175</v>
      </c>
      <c r="D83" s="145" t="s">
        <v>0</v>
      </c>
      <c r="E83" s="145" t="s">
        <v>1</v>
      </c>
      <c r="F83" s="145" t="s">
        <v>176</v>
      </c>
      <c r="G83" s="145" t="s">
        <v>1257</v>
      </c>
      <c r="H83" s="145" t="s">
        <v>8</v>
      </c>
      <c r="I83" s="145" t="s">
        <v>177</v>
      </c>
      <c r="J83" s="145" t="s">
        <v>9</v>
      </c>
      <c r="K83" s="145" t="s">
        <v>736</v>
      </c>
    </row>
  </sheetData>
  <sortState ref="A2:K83">
    <sortCondition ref="G2:G83"/>
    <sortCondition ref="H2:H8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42" workbookViewId="0">
      <selection activeCell="F53" sqref="F53"/>
    </sheetView>
  </sheetViews>
  <sheetFormatPr defaultRowHeight="15" x14ac:dyDescent="0.25"/>
  <cols>
    <col min="1" max="1" width="3.28515625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73</v>
      </c>
      <c r="B2" s="57" t="s">
        <v>54</v>
      </c>
      <c r="C2" s="57" t="s">
        <v>55</v>
      </c>
      <c r="D2" s="57" t="s">
        <v>0</v>
      </c>
      <c r="E2" s="57" t="s">
        <v>1</v>
      </c>
      <c r="F2" s="57" t="s">
        <v>156</v>
      </c>
      <c r="G2" s="57" t="s">
        <v>666</v>
      </c>
      <c r="H2" s="57" t="s">
        <v>157</v>
      </c>
      <c r="I2" s="57" t="s">
        <v>158</v>
      </c>
      <c r="J2" s="57" t="s">
        <v>159</v>
      </c>
      <c r="K2" s="57" t="s">
        <v>734</v>
      </c>
    </row>
    <row r="3" spans="1:11" s="57" customFormat="1" x14ac:dyDescent="0.25">
      <c r="A3" s="57">
        <v>59</v>
      </c>
      <c r="B3" s="57" t="s">
        <v>377</v>
      </c>
      <c r="C3" s="57" t="s">
        <v>378</v>
      </c>
      <c r="D3" s="57" t="s">
        <v>256</v>
      </c>
      <c r="E3" s="57" t="s">
        <v>1</v>
      </c>
      <c r="F3" s="57" t="s">
        <v>379</v>
      </c>
      <c r="G3" s="57" t="s">
        <v>666</v>
      </c>
      <c r="H3" s="57" t="s">
        <v>294</v>
      </c>
      <c r="I3" s="57" t="s">
        <v>380</v>
      </c>
      <c r="J3" s="57" t="s">
        <v>289</v>
      </c>
      <c r="K3" s="57" t="s">
        <v>695</v>
      </c>
    </row>
    <row r="4" spans="1:11" s="57" customFormat="1" x14ac:dyDescent="0.25">
      <c r="A4" s="57">
        <v>7</v>
      </c>
      <c r="B4" s="57" t="s">
        <v>623</v>
      </c>
      <c r="C4" s="57" t="s">
        <v>624</v>
      </c>
      <c r="D4" s="57" t="s">
        <v>625</v>
      </c>
      <c r="E4" s="57" t="s">
        <v>48</v>
      </c>
      <c r="F4" s="57" t="s">
        <v>626</v>
      </c>
      <c r="G4" s="57" t="s">
        <v>666</v>
      </c>
      <c r="H4" s="57" t="s">
        <v>294</v>
      </c>
      <c r="I4" s="57" t="s">
        <v>627</v>
      </c>
      <c r="J4" s="57" t="s">
        <v>289</v>
      </c>
      <c r="K4" s="57" t="s">
        <v>1221</v>
      </c>
    </row>
    <row r="5" spans="1:11" s="57" customFormat="1" x14ac:dyDescent="0.25">
      <c r="A5" s="57">
        <v>57</v>
      </c>
      <c r="B5" s="57" t="s">
        <v>333</v>
      </c>
      <c r="C5" s="57" t="s">
        <v>334</v>
      </c>
      <c r="D5" s="57" t="s">
        <v>335</v>
      </c>
      <c r="E5" s="57" t="s">
        <v>48</v>
      </c>
      <c r="F5" s="57" t="s">
        <v>336</v>
      </c>
      <c r="G5" s="57" t="s">
        <v>666</v>
      </c>
      <c r="H5" s="57" t="s">
        <v>287</v>
      </c>
      <c r="I5" s="57" t="s">
        <v>337</v>
      </c>
      <c r="J5" s="57" t="s">
        <v>289</v>
      </c>
      <c r="K5" s="57" t="s">
        <v>686</v>
      </c>
    </row>
    <row r="6" spans="1:11" s="57" customFormat="1" x14ac:dyDescent="0.25">
      <c r="A6" s="57">
        <v>1</v>
      </c>
      <c r="B6" s="57" t="s">
        <v>387</v>
      </c>
      <c r="C6" s="57" t="s">
        <v>279</v>
      </c>
      <c r="D6" s="57" t="s">
        <v>351</v>
      </c>
      <c r="E6" s="57" t="s">
        <v>48</v>
      </c>
      <c r="F6" s="57" t="s">
        <v>388</v>
      </c>
      <c r="G6" s="57" t="s">
        <v>666</v>
      </c>
      <c r="H6" s="57" t="s">
        <v>287</v>
      </c>
      <c r="I6" s="57" t="s">
        <v>389</v>
      </c>
      <c r="J6" s="57" t="s">
        <v>289</v>
      </c>
      <c r="K6" s="57" t="s">
        <v>1455</v>
      </c>
    </row>
    <row r="7" spans="1:11" s="57" customFormat="1" x14ac:dyDescent="0.25">
      <c r="A7" s="57">
        <v>39</v>
      </c>
      <c r="B7" s="57" t="s">
        <v>567</v>
      </c>
      <c r="C7" s="57" t="s">
        <v>561</v>
      </c>
      <c r="D7" s="57" t="s">
        <v>0</v>
      </c>
      <c r="E7" s="57" t="s">
        <v>1</v>
      </c>
      <c r="F7" s="57" t="s">
        <v>61</v>
      </c>
      <c r="G7" s="57" t="s">
        <v>666</v>
      </c>
      <c r="H7" s="57" t="s">
        <v>3</v>
      </c>
      <c r="I7" s="57" t="s">
        <v>62</v>
      </c>
      <c r="J7" s="57" t="s">
        <v>53</v>
      </c>
      <c r="K7" s="57" t="s">
        <v>919</v>
      </c>
    </row>
    <row r="8" spans="1:11" s="57" customFormat="1" x14ac:dyDescent="0.25">
      <c r="A8" s="57">
        <v>84</v>
      </c>
      <c r="B8" s="57" t="s">
        <v>232</v>
      </c>
      <c r="C8" s="57" t="s">
        <v>233</v>
      </c>
      <c r="D8" s="57" t="s">
        <v>234</v>
      </c>
      <c r="E8" s="57" t="s">
        <v>1</v>
      </c>
      <c r="F8" s="57" t="s">
        <v>235</v>
      </c>
      <c r="G8" s="57" t="s">
        <v>666</v>
      </c>
      <c r="H8" s="57" t="s">
        <v>3</v>
      </c>
      <c r="I8" s="57" t="s">
        <v>236</v>
      </c>
      <c r="J8" s="57" t="s">
        <v>53</v>
      </c>
      <c r="K8" s="57" t="s">
        <v>750</v>
      </c>
    </row>
    <row r="9" spans="1:11" x14ac:dyDescent="0.25">
      <c r="A9" s="142">
        <v>79</v>
      </c>
      <c r="B9" s="142" t="s">
        <v>467</v>
      </c>
      <c r="C9" s="142" t="s">
        <v>468</v>
      </c>
      <c r="D9" s="142" t="s">
        <v>0</v>
      </c>
      <c r="E9" s="142" t="s">
        <v>1</v>
      </c>
      <c r="F9" s="142" t="s">
        <v>477</v>
      </c>
      <c r="G9" s="142" t="s">
        <v>1019</v>
      </c>
      <c r="H9" s="142" t="s">
        <v>30</v>
      </c>
      <c r="I9" s="142" t="s">
        <v>478</v>
      </c>
      <c r="J9" s="142" t="s">
        <v>32</v>
      </c>
      <c r="K9" s="142" t="s">
        <v>740</v>
      </c>
    </row>
    <row r="10" spans="1:11" x14ac:dyDescent="0.25">
      <c r="A10" s="142">
        <v>65</v>
      </c>
      <c r="B10" s="142" t="s">
        <v>460</v>
      </c>
      <c r="C10" s="142" t="s">
        <v>461</v>
      </c>
      <c r="D10" s="142" t="s">
        <v>462</v>
      </c>
      <c r="E10" s="142" t="s">
        <v>1</v>
      </c>
      <c r="F10" s="142" t="s">
        <v>463</v>
      </c>
      <c r="G10" s="142" t="s">
        <v>1019</v>
      </c>
      <c r="H10" s="142" t="s">
        <v>30</v>
      </c>
      <c r="I10" s="142" t="s">
        <v>464</v>
      </c>
      <c r="J10" s="142" t="s">
        <v>32</v>
      </c>
      <c r="K10" s="142" t="s">
        <v>711</v>
      </c>
    </row>
    <row r="11" spans="1:11" x14ac:dyDescent="0.25">
      <c r="A11" s="142">
        <v>29</v>
      </c>
      <c r="B11" s="142" t="s">
        <v>71</v>
      </c>
      <c r="C11" s="142" t="s">
        <v>72</v>
      </c>
      <c r="D11" s="142" t="s">
        <v>73</v>
      </c>
      <c r="E11" s="142" t="s">
        <v>28</v>
      </c>
      <c r="F11" s="142" t="s">
        <v>74</v>
      </c>
      <c r="G11" s="142" t="s">
        <v>1019</v>
      </c>
      <c r="H11" s="142" t="s">
        <v>30</v>
      </c>
      <c r="I11" s="142" t="s">
        <v>75</v>
      </c>
      <c r="J11" s="142" t="s">
        <v>32</v>
      </c>
      <c r="K11" s="142" t="s">
        <v>1058</v>
      </c>
    </row>
    <row r="12" spans="1:11" x14ac:dyDescent="0.25">
      <c r="A12" s="142">
        <v>66</v>
      </c>
      <c r="B12" s="142" t="s">
        <v>165</v>
      </c>
      <c r="C12" s="142" t="s">
        <v>166</v>
      </c>
      <c r="D12" s="142" t="s">
        <v>27</v>
      </c>
      <c r="E12" s="142" t="s">
        <v>28</v>
      </c>
      <c r="F12" s="142" t="s">
        <v>167</v>
      </c>
      <c r="G12" s="142" t="s">
        <v>1019</v>
      </c>
      <c r="H12" s="142" t="s">
        <v>30</v>
      </c>
      <c r="I12" s="142" t="s">
        <v>168</v>
      </c>
      <c r="J12" s="142" t="s">
        <v>32</v>
      </c>
      <c r="K12" s="142" t="s">
        <v>712</v>
      </c>
    </row>
    <row r="13" spans="1:11" x14ac:dyDescent="0.25">
      <c r="A13" s="142">
        <v>27</v>
      </c>
      <c r="B13" s="142" t="s">
        <v>190</v>
      </c>
      <c r="C13" s="142" t="s">
        <v>191</v>
      </c>
      <c r="D13" s="142" t="s">
        <v>192</v>
      </c>
      <c r="E13" s="142" t="s">
        <v>28</v>
      </c>
      <c r="F13" s="142" t="s">
        <v>193</v>
      </c>
      <c r="G13" s="142" t="s">
        <v>1019</v>
      </c>
      <c r="H13" s="142" t="s">
        <v>30</v>
      </c>
      <c r="I13" s="142" t="s">
        <v>194</v>
      </c>
      <c r="J13" s="142" t="s">
        <v>32</v>
      </c>
      <c r="K13" s="142" t="s">
        <v>1081</v>
      </c>
    </row>
    <row r="14" spans="1:11" x14ac:dyDescent="0.25">
      <c r="A14" s="142">
        <v>67</v>
      </c>
      <c r="B14" s="142" t="s">
        <v>25</v>
      </c>
      <c r="C14" s="142" t="s">
        <v>26</v>
      </c>
      <c r="D14" s="142" t="s">
        <v>27</v>
      </c>
      <c r="E14" s="142" t="s">
        <v>28</v>
      </c>
      <c r="F14" s="142" t="s">
        <v>29</v>
      </c>
      <c r="G14" s="142" t="s">
        <v>1019</v>
      </c>
      <c r="H14" s="142" t="s">
        <v>30</v>
      </c>
      <c r="I14" s="142" t="s">
        <v>31</v>
      </c>
      <c r="J14" s="142" t="s">
        <v>32</v>
      </c>
      <c r="K14" s="142" t="s">
        <v>714</v>
      </c>
    </row>
    <row r="15" spans="1:11" x14ac:dyDescent="0.25">
      <c r="A15" s="142">
        <v>36</v>
      </c>
      <c r="B15" s="142" t="s">
        <v>64</v>
      </c>
      <c r="C15" s="142" t="s">
        <v>65</v>
      </c>
      <c r="D15" s="142" t="s">
        <v>66</v>
      </c>
      <c r="E15" s="142" t="s">
        <v>1</v>
      </c>
      <c r="F15" s="142" t="s">
        <v>67</v>
      </c>
      <c r="G15" s="142" t="s">
        <v>1019</v>
      </c>
      <c r="H15" s="142" t="s">
        <v>30</v>
      </c>
      <c r="I15" s="142" t="s">
        <v>68</v>
      </c>
      <c r="J15" s="142" t="s">
        <v>32</v>
      </c>
      <c r="K15" s="142" t="s">
        <v>959</v>
      </c>
    </row>
    <row r="16" spans="1:11" x14ac:dyDescent="0.25">
      <c r="A16" s="142">
        <v>61</v>
      </c>
      <c r="B16" s="142" t="s">
        <v>262</v>
      </c>
      <c r="C16" s="142" t="s">
        <v>399</v>
      </c>
      <c r="D16" s="142" t="s">
        <v>0</v>
      </c>
      <c r="E16" s="142" t="s">
        <v>1</v>
      </c>
      <c r="F16" s="142" t="s">
        <v>400</v>
      </c>
      <c r="G16" s="142" t="s">
        <v>1019</v>
      </c>
      <c r="H16" s="142" t="s">
        <v>294</v>
      </c>
      <c r="I16" s="142" t="s">
        <v>401</v>
      </c>
      <c r="J16" s="142" t="s">
        <v>289</v>
      </c>
      <c r="K16" s="142" t="s">
        <v>700</v>
      </c>
    </row>
    <row r="17" spans="1:11" x14ac:dyDescent="0.25">
      <c r="A17" s="142">
        <v>63</v>
      </c>
      <c r="B17" s="142" t="s">
        <v>431</v>
      </c>
      <c r="C17" s="142" t="s">
        <v>172</v>
      </c>
      <c r="D17" s="142" t="s">
        <v>432</v>
      </c>
      <c r="E17" s="142" t="s">
        <v>28</v>
      </c>
      <c r="F17" s="142" t="s">
        <v>433</v>
      </c>
      <c r="G17" s="142" t="s">
        <v>1019</v>
      </c>
      <c r="H17" s="142" t="s">
        <v>294</v>
      </c>
      <c r="I17" s="142" t="s">
        <v>434</v>
      </c>
      <c r="J17" s="142" t="s">
        <v>289</v>
      </c>
      <c r="K17" s="142" t="s">
        <v>704</v>
      </c>
    </row>
    <row r="18" spans="1:11" x14ac:dyDescent="0.25">
      <c r="A18" s="142">
        <v>53</v>
      </c>
      <c r="B18" s="142" t="s">
        <v>297</v>
      </c>
      <c r="C18" s="142" t="s">
        <v>255</v>
      </c>
      <c r="D18" s="142" t="s">
        <v>0</v>
      </c>
      <c r="E18" s="142" t="s">
        <v>1</v>
      </c>
      <c r="F18" s="142" t="s">
        <v>298</v>
      </c>
      <c r="G18" s="142" t="s">
        <v>1019</v>
      </c>
      <c r="H18" s="142" t="s">
        <v>294</v>
      </c>
      <c r="I18" s="142" t="s">
        <v>299</v>
      </c>
      <c r="J18" s="142" t="s">
        <v>289</v>
      </c>
      <c r="K18" s="142" t="s">
        <v>680</v>
      </c>
    </row>
    <row r="19" spans="1:11" x14ac:dyDescent="0.25">
      <c r="A19" s="142">
        <v>51</v>
      </c>
      <c r="B19" s="142"/>
      <c r="C19" s="142"/>
      <c r="D19" s="142"/>
      <c r="E19" s="142"/>
      <c r="F19" s="142" t="s">
        <v>540</v>
      </c>
      <c r="G19" s="142" t="s">
        <v>1019</v>
      </c>
      <c r="H19" s="142" t="s">
        <v>294</v>
      </c>
      <c r="I19" s="142" t="s">
        <v>541</v>
      </c>
      <c r="J19" s="142" t="s">
        <v>289</v>
      </c>
      <c r="K19" s="142" t="s">
        <v>677</v>
      </c>
    </row>
    <row r="20" spans="1:11" x14ac:dyDescent="0.25">
      <c r="A20" s="142">
        <v>40</v>
      </c>
      <c r="B20" s="142" t="s">
        <v>49</v>
      </c>
      <c r="C20" s="142" t="s">
        <v>97</v>
      </c>
      <c r="D20" s="142" t="s">
        <v>66</v>
      </c>
      <c r="E20" s="142" t="s">
        <v>1</v>
      </c>
      <c r="F20" s="142" t="s">
        <v>391</v>
      </c>
      <c r="G20" s="142" t="s">
        <v>1019</v>
      </c>
      <c r="H20" s="142" t="s">
        <v>294</v>
      </c>
      <c r="I20" s="142" t="s">
        <v>392</v>
      </c>
      <c r="J20" s="142" t="s">
        <v>289</v>
      </c>
      <c r="K20" s="142" t="s">
        <v>921</v>
      </c>
    </row>
    <row r="21" spans="1:11" x14ac:dyDescent="0.25">
      <c r="A21" s="142">
        <v>54</v>
      </c>
      <c r="B21" s="142" t="s">
        <v>311</v>
      </c>
      <c r="C21" s="142" t="s">
        <v>312</v>
      </c>
      <c r="D21" s="142" t="s">
        <v>313</v>
      </c>
      <c r="E21" s="142" t="s">
        <v>43</v>
      </c>
      <c r="F21" s="142" t="s">
        <v>314</v>
      </c>
      <c r="G21" s="142" t="s">
        <v>1019</v>
      </c>
      <c r="H21" s="142" t="s">
        <v>294</v>
      </c>
      <c r="I21" s="142" t="s">
        <v>315</v>
      </c>
      <c r="J21" s="142" t="s">
        <v>289</v>
      </c>
      <c r="K21" s="142" t="s">
        <v>683</v>
      </c>
    </row>
    <row r="22" spans="1:11" x14ac:dyDescent="0.25">
      <c r="A22" s="142">
        <v>52</v>
      </c>
      <c r="B22" s="142" t="s">
        <v>291</v>
      </c>
      <c r="C22" s="142" t="s">
        <v>292</v>
      </c>
      <c r="D22" s="142" t="s">
        <v>0</v>
      </c>
      <c r="E22" s="142" t="s">
        <v>1</v>
      </c>
      <c r="F22" s="142" t="s">
        <v>293</v>
      </c>
      <c r="G22" s="142" t="s">
        <v>1019</v>
      </c>
      <c r="H22" s="142" t="s">
        <v>294</v>
      </c>
      <c r="I22" s="142" t="s">
        <v>295</v>
      </c>
      <c r="J22" s="142" t="s">
        <v>289</v>
      </c>
      <c r="K22" s="142" t="s">
        <v>679</v>
      </c>
    </row>
    <row r="23" spans="1:11" x14ac:dyDescent="0.25">
      <c r="A23" s="142">
        <v>47</v>
      </c>
      <c r="B23" s="142" t="s">
        <v>608</v>
      </c>
      <c r="C23" s="142" t="s">
        <v>378</v>
      </c>
      <c r="D23" s="142" t="s">
        <v>27</v>
      </c>
      <c r="E23" s="142" t="s">
        <v>28</v>
      </c>
      <c r="F23" s="142" t="s">
        <v>609</v>
      </c>
      <c r="G23" s="142" t="s">
        <v>1019</v>
      </c>
      <c r="H23" s="142" t="s">
        <v>294</v>
      </c>
      <c r="I23" s="142" t="s">
        <v>610</v>
      </c>
      <c r="J23" s="142" t="s">
        <v>289</v>
      </c>
      <c r="K23" s="142" t="s">
        <v>663</v>
      </c>
    </row>
    <row r="24" spans="1:11" x14ac:dyDescent="0.25">
      <c r="A24" s="142">
        <v>3</v>
      </c>
      <c r="B24" s="142" t="s">
        <v>366</v>
      </c>
      <c r="C24" s="142" t="s">
        <v>367</v>
      </c>
      <c r="D24" s="142" t="s">
        <v>368</v>
      </c>
      <c r="E24" s="142" t="s">
        <v>43</v>
      </c>
      <c r="F24" s="142" t="s">
        <v>369</v>
      </c>
      <c r="G24" s="142" t="s">
        <v>1019</v>
      </c>
      <c r="H24" s="142" t="s">
        <v>294</v>
      </c>
      <c r="I24" s="142" t="s">
        <v>370</v>
      </c>
      <c r="J24" s="142" t="s">
        <v>289</v>
      </c>
      <c r="K24" s="142" t="s">
        <v>1240</v>
      </c>
    </row>
    <row r="25" spans="1:11" x14ac:dyDescent="0.25">
      <c r="A25" s="142">
        <v>45</v>
      </c>
      <c r="B25" s="142" t="s">
        <v>651</v>
      </c>
      <c r="C25" s="142" t="s">
        <v>652</v>
      </c>
      <c r="D25" s="142" t="s">
        <v>653</v>
      </c>
      <c r="E25" s="142" t="s">
        <v>1</v>
      </c>
      <c r="F25" s="142" t="s">
        <v>654</v>
      </c>
      <c r="G25" s="142" t="s">
        <v>1019</v>
      </c>
      <c r="H25" s="142" t="s">
        <v>294</v>
      </c>
      <c r="I25" s="142" t="s">
        <v>655</v>
      </c>
      <c r="J25" s="142" t="s">
        <v>289</v>
      </c>
      <c r="K25" s="142" t="s">
        <v>656</v>
      </c>
    </row>
    <row r="26" spans="1:11" x14ac:dyDescent="0.25">
      <c r="A26" s="142">
        <v>42</v>
      </c>
      <c r="B26" s="142" t="s">
        <v>845</v>
      </c>
      <c r="C26" s="142" t="s">
        <v>846</v>
      </c>
      <c r="D26" s="142" t="s">
        <v>27</v>
      </c>
      <c r="E26" s="142" t="s">
        <v>28</v>
      </c>
      <c r="F26" s="142" t="s">
        <v>847</v>
      </c>
      <c r="G26" s="142" t="s">
        <v>1019</v>
      </c>
      <c r="H26" s="142" t="s">
        <v>294</v>
      </c>
      <c r="I26" s="142" t="s">
        <v>848</v>
      </c>
      <c r="J26" s="142" t="s">
        <v>289</v>
      </c>
      <c r="K26" s="142" t="s">
        <v>849</v>
      </c>
    </row>
    <row r="27" spans="1:11" x14ac:dyDescent="0.25">
      <c r="A27" s="142">
        <v>46</v>
      </c>
      <c r="B27" s="142" t="s">
        <v>425</v>
      </c>
      <c r="C27" s="142" t="s">
        <v>426</v>
      </c>
      <c r="D27" s="142" t="s">
        <v>427</v>
      </c>
      <c r="E27" s="142" t="s">
        <v>28</v>
      </c>
      <c r="F27" s="142" t="s">
        <v>428</v>
      </c>
      <c r="G27" s="142" t="s">
        <v>1019</v>
      </c>
      <c r="H27" s="142" t="s">
        <v>287</v>
      </c>
      <c r="I27" s="142" t="s">
        <v>429</v>
      </c>
      <c r="J27" s="142" t="s">
        <v>289</v>
      </c>
      <c r="K27" s="142" t="s">
        <v>659</v>
      </c>
    </row>
    <row r="28" spans="1:11" x14ac:dyDescent="0.25">
      <c r="A28" s="142">
        <v>55</v>
      </c>
      <c r="B28" s="142" t="s">
        <v>317</v>
      </c>
      <c r="C28" s="142" t="s">
        <v>279</v>
      </c>
      <c r="D28" s="142" t="s">
        <v>318</v>
      </c>
      <c r="E28" s="142" t="s">
        <v>28</v>
      </c>
      <c r="F28" s="142" t="s">
        <v>319</v>
      </c>
      <c r="G28" s="142" t="s">
        <v>1019</v>
      </c>
      <c r="H28" s="142" t="s">
        <v>287</v>
      </c>
      <c r="I28" s="142" t="s">
        <v>320</v>
      </c>
      <c r="J28" s="142" t="s">
        <v>289</v>
      </c>
      <c r="K28" s="142" t="s">
        <v>758</v>
      </c>
    </row>
    <row r="29" spans="1:11" x14ac:dyDescent="0.25">
      <c r="A29" s="142">
        <v>62</v>
      </c>
      <c r="B29" s="142" t="s">
        <v>403</v>
      </c>
      <c r="C29" s="142" t="s">
        <v>60</v>
      </c>
      <c r="D29" s="142" t="s">
        <v>27</v>
      </c>
      <c r="E29" s="142" t="s">
        <v>28</v>
      </c>
      <c r="F29" s="142" t="s">
        <v>404</v>
      </c>
      <c r="G29" s="142" t="s">
        <v>1019</v>
      </c>
      <c r="H29" s="142" t="s">
        <v>287</v>
      </c>
      <c r="I29" s="142" t="s">
        <v>405</v>
      </c>
      <c r="J29" s="142" t="s">
        <v>289</v>
      </c>
      <c r="K29" s="142" t="s">
        <v>701</v>
      </c>
    </row>
    <row r="30" spans="1:11" x14ac:dyDescent="0.25">
      <c r="A30" s="142">
        <v>50</v>
      </c>
      <c r="B30" s="142" t="s">
        <v>566</v>
      </c>
      <c r="C30" s="142" t="s">
        <v>556</v>
      </c>
      <c r="D30" s="142" t="s">
        <v>0</v>
      </c>
      <c r="E30" s="142" t="s">
        <v>1</v>
      </c>
      <c r="F30" s="142" t="s">
        <v>557</v>
      </c>
      <c r="G30" s="142" t="s">
        <v>1019</v>
      </c>
      <c r="H30" s="142" t="s">
        <v>287</v>
      </c>
      <c r="I30" s="142" t="s">
        <v>558</v>
      </c>
      <c r="J30" s="142" t="s">
        <v>289</v>
      </c>
      <c r="K30" s="142" t="s">
        <v>673</v>
      </c>
    </row>
    <row r="31" spans="1:11" x14ac:dyDescent="0.25">
      <c r="A31" s="142">
        <v>48</v>
      </c>
      <c r="B31" s="142"/>
      <c r="C31" s="142"/>
      <c r="D31" s="142"/>
      <c r="E31" s="142"/>
      <c r="F31" s="142" t="s">
        <v>572</v>
      </c>
      <c r="G31" s="142" t="s">
        <v>1019</v>
      </c>
      <c r="H31" s="142" t="s">
        <v>287</v>
      </c>
      <c r="I31" s="142" t="s">
        <v>573</v>
      </c>
      <c r="J31" s="142" t="s">
        <v>289</v>
      </c>
      <c r="K31" s="142" t="s">
        <v>665</v>
      </c>
    </row>
    <row r="32" spans="1:11" x14ac:dyDescent="0.25">
      <c r="A32" s="142">
        <v>38</v>
      </c>
      <c r="B32" s="142" t="s">
        <v>322</v>
      </c>
      <c r="C32" s="142" t="s">
        <v>323</v>
      </c>
      <c r="D32" s="142" t="s">
        <v>66</v>
      </c>
      <c r="E32" s="142" t="s">
        <v>1</v>
      </c>
      <c r="F32" s="142" t="s">
        <v>324</v>
      </c>
      <c r="G32" s="142" t="s">
        <v>1019</v>
      </c>
      <c r="H32" s="142" t="s">
        <v>287</v>
      </c>
      <c r="I32" s="142" t="s">
        <v>325</v>
      </c>
      <c r="J32" s="142" t="s">
        <v>289</v>
      </c>
      <c r="K32" s="142" t="s">
        <v>956</v>
      </c>
    </row>
    <row r="33" spans="1:11" x14ac:dyDescent="0.25">
      <c r="A33" s="142">
        <v>35</v>
      </c>
      <c r="B33" s="142" t="s">
        <v>982</v>
      </c>
      <c r="C33" s="142" t="s">
        <v>292</v>
      </c>
      <c r="D33" s="142" t="s">
        <v>462</v>
      </c>
      <c r="E33" s="142" t="s">
        <v>1</v>
      </c>
      <c r="F33" s="142" t="s">
        <v>422</v>
      </c>
      <c r="G33" s="142" t="s">
        <v>1019</v>
      </c>
      <c r="H33" s="142" t="s">
        <v>3</v>
      </c>
      <c r="I33" s="142" t="s">
        <v>423</v>
      </c>
      <c r="J33" s="142" t="s">
        <v>2</v>
      </c>
      <c r="K33" s="142" t="s">
        <v>983</v>
      </c>
    </row>
    <row r="34" spans="1:11" x14ac:dyDescent="0.25">
      <c r="A34" s="142">
        <v>41</v>
      </c>
      <c r="B34" s="142" t="s">
        <v>361</v>
      </c>
      <c r="C34" s="142" t="s">
        <v>362</v>
      </c>
      <c r="D34" s="142" t="s">
        <v>0</v>
      </c>
      <c r="E34" s="142" t="s">
        <v>1</v>
      </c>
      <c r="F34" s="142" t="s">
        <v>886</v>
      </c>
      <c r="G34" s="142" t="s">
        <v>1019</v>
      </c>
      <c r="H34" s="142" t="s">
        <v>3</v>
      </c>
      <c r="I34" s="142" t="s">
        <v>861</v>
      </c>
      <c r="J34" s="142" t="s">
        <v>516</v>
      </c>
      <c r="K34" s="142" t="s">
        <v>896</v>
      </c>
    </row>
    <row r="35" spans="1:11" x14ac:dyDescent="0.25">
      <c r="A35" s="142">
        <v>60</v>
      </c>
      <c r="B35" s="142" t="s">
        <v>137</v>
      </c>
      <c r="C35" s="142" t="s">
        <v>138</v>
      </c>
      <c r="D35" s="142" t="s">
        <v>0</v>
      </c>
      <c r="E35" s="142" t="s">
        <v>1</v>
      </c>
      <c r="F35" s="142" t="s">
        <v>139</v>
      </c>
      <c r="G35" s="142" t="s">
        <v>1019</v>
      </c>
      <c r="H35" s="142" t="s">
        <v>3</v>
      </c>
      <c r="I35" s="142" t="s">
        <v>140</v>
      </c>
      <c r="J35" s="142" t="s">
        <v>53</v>
      </c>
      <c r="K35" s="142" t="s">
        <v>699</v>
      </c>
    </row>
    <row r="36" spans="1:11" x14ac:dyDescent="0.25">
      <c r="A36" s="142">
        <v>82</v>
      </c>
      <c r="B36" s="142" t="s">
        <v>224</v>
      </c>
      <c r="C36" s="142" t="s">
        <v>225</v>
      </c>
      <c r="D36" s="142" t="s">
        <v>0</v>
      </c>
      <c r="E36" s="142" t="s">
        <v>1</v>
      </c>
      <c r="F36" s="142" t="s">
        <v>226</v>
      </c>
      <c r="G36" s="142" t="s">
        <v>1019</v>
      </c>
      <c r="H36" s="142" t="s">
        <v>3</v>
      </c>
      <c r="I36" s="142" t="s">
        <v>227</v>
      </c>
      <c r="J36" s="142" t="s">
        <v>53</v>
      </c>
      <c r="K36" s="142" t="s">
        <v>748</v>
      </c>
    </row>
    <row r="37" spans="1:11" x14ac:dyDescent="0.25">
      <c r="A37" s="142">
        <v>30</v>
      </c>
      <c r="B37" s="142" t="s">
        <v>273</v>
      </c>
      <c r="C37" s="142" t="s">
        <v>274</v>
      </c>
      <c r="D37" s="142" t="s">
        <v>0</v>
      </c>
      <c r="E37" s="142" t="s">
        <v>1</v>
      </c>
      <c r="F37" s="142" t="s">
        <v>275</v>
      </c>
      <c r="G37" s="142" t="s">
        <v>1019</v>
      </c>
      <c r="H37" s="142" t="s">
        <v>3</v>
      </c>
      <c r="I37" s="142" t="s">
        <v>276</v>
      </c>
      <c r="J37" s="142" t="s">
        <v>53</v>
      </c>
      <c r="K37" s="142" t="s">
        <v>1069</v>
      </c>
    </row>
    <row r="38" spans="1:11" x14ac:dyDescent="0.25">
      <c r="A38" s="142">
        <v>37</v>
      </c>
      <c r="B38" s="142" t="s">
        <v>242</v>
      </c>
      <c r="C38" s="142" t="s">
        <v>243</v>
      </c>
      <c r="D38" s="142" t="s">
        <v>957</v>
      </c>
      <c r="E38" s="142" t="s">
        <v>43</v>
      </c>
      <c r="F38" s="142" t="s">
        <v>244</v>
      </c>
      <c r="G38" s="142" t="s">
        <v>1019</v>
      </c>
      <c r="H38" s="142" t="s">
        <v>3</v>
      </c>
      <c r="I38" s="142" t="s">
        <v>245</v>
      </c>
      <c r="J38" s="142" t="s">
        <v>125</v>
      </c>
      <c r="K38" s="142" t="s">
        <v>958</v>
      </c>
    </row>
    <row r="39" spans="1:11" x14ac:dyDescent="0.25">
      <c r="A39" s="142">
        <v>9</v>
      </c>
      <c r="B39" s="142" t="s">
        <v>117</v>
      </c>
      <c r="C39" s="142" t="s">
        <v>1210</v>
      </c>
      <c r="D39" s="142" t="s">
        <v>648</v>
      </c>
      <c r="E39" s="142" t="s">
        <v>1</v>
      </c>
      <c r="F39" s="142" t="s">
        <v>1211</v>
      </c>
      <c r="G39" s="142" t="s">
        <v>1019</v>
      </c>
      <c r="H39" s="142" t="s">
        <v>3</v>
      </c>
      <c r="I39" s="142" t="s">
        <v>1212</v>
      </c>
      <c r="J39" s="142" t="s">
        <v>53</v>
      </c>
      <c r="K39" s="142" t="s">
        <v>1213</v>
      </c>
    </row>
    <row r="40" spans="1:11" x14ac:dyDescent="0.25">
      <c r="A40" s="142">
        <v>58</v>
      </c>
      <c r="B40" s="142" t="s">
        <v>238</v>
      </c>
      <c r="C40" s="142" t="s">
        <v>239</v>
      </c>
      <c r="D40" s="142" t="s">
        <v>0</v>
      </c>
      <c r="E40" s="142" t="s">
        <v>1</v>
      </c>
      <c r="F40" s="142" t="s">
        <v>240</v>
      </c>
      <c r="G40" s="142" t="s">
        <v>1019</v>
      </c>
      <c r="H40" s="142" t="s">
        <v>3</v>
      </c>
      <c r="I40" s="142" t="s">
        <v>241</v>
      </c>
      <c r="J40" s="142" t="s">
        <v>53</v>
      </c>
      <c r="K40" s="142" t="s">
        <v>691</v>
      </c>
    </row>
    <row r="41" spans="1:11" x14ac:dyDescent="0.25">
      <c r="A41" s="142">
        <v>28</v>
      </c>
      <c r="B41" s="142" t="s">
        <v>262</v>
      </c>
      <c r="C41" s="142" t="s">
        <v>263</v>
      </c>
      <c r="D41" s="142" t="s">
        <v>264</v>
      </c>
      <c r="E41" s="142" t="s">
        <v>1</v>
      </c>
      <c r="F41" s="142" t="s">
        <v>265</v>
      </c>
      <c r="G41" s="142" t="s">
        <v>1019</v>
      </c>
      <c r="H41" s="142" t="s">
        <v>3</v>
      </c>
      <c r="I41" s="142" t="s">
        <v>266</v>
      </c>
      <c r="J41" s="142" t="s">
        <v>53</v>
      </c>
      <c r="K41" s="142" t="s">
        <v>1057</v>
      </c>
    </row>
    <row r="42" spans="1:11" x14ac:dyDescent="0.25">
      <c r="A42" s="142">
        <v>72</v>
      </c>
      <c r="B42" s="142" t="s">
        <v>120</v>
      </c>
      <c r="C42" s="142" t="s">
        <v>121</v>
      </c>
      <c r="D42" s="142" t="s">
        <v>122</v>
      </c>
      <c r="E42" s="142" t="s">
        <v>43</v>
      </c>
      <c r="F42" s="142" t="s">
        <v>123</v>
      </c>
      <c r="G42" s="142" t="s">
        <v>1019</v>
      </c>
      <c r="H42" s="142" t="s">
        <v>3</v>
      </c>
      <c r="I42" s="142" t="s">
        <v>124</v>
      </c>
      <c r="J42" s="142" t="s">
        <v>125</v>
      </c>
      <c r="K42" s="142" t="s">
        <v>728</v>
      </c>
    </row>
    <row r="43" spans="1:11" x14ac:dyDescent="0.25">
      <c r="A43" s="142">
        <v>85</v>
      </c>
      <c r="B43" s="142" t="s">
        <v>278</v>
      </c>
      <c r="C43" s="142" t="s">
        <v>279</v>
      </c>
      <c r="D43" s="142" t="s">
        <v>66</v>
      </c>
      <c r="E43" s="142" t="s">
        <v>1</v>
      </c>
      <c r="F43" s="142" t="s">
        <v>280</v>
      </c>
      <c r="G43" s="142" t="s">
        <v>1019</v>
      </c>
      <c r="H43" s="142" t="s">
        <v>3</v>
      </c>
      <c r="I43" s="142" t="s">
        <v>281</v>
      </c>
      <c r="J43" s="142" t="s">
        <v>53</v>
      </c>
      <c r="K43" s="142" t="s">
        <v>756</v>
      </c>
    </row>
    <row r="44" spans="1:11" x14ac:dyDescent="0.25">
      <c r="A44" s="142">
        <v>83</v>
      </c>
      <c r="B44" s="142" t="s">
        <v>54</v>
      </c>
      <c r="C44" s="142" t="s">
        <v>55</v>
      </c>
      <c r="D44" s="142" t="s">
        <v>0</v>
      </c>
      <c r="E44" s="142" t="s">
        <v>1</v>
      </c>
      <c r="F44" s="142" t="s">
        <v>229</v>
      </c>
      <c r="G44" s="142" t="s">
        <v>1019</v>
      </c>
      <c r="H44" s="142" t="s">
        <v>3</v>
      </c>
      <c r="I44" s="142" t="s">
        <v>230</v>
      </c>
      <c r="J44" s="142" t="s">
        <v>53</v>
      </c>
      <c r="K44" s="142" t="s">
        <v>749</v>
      </c>
    </row>
    <row r="45" spans="1:11" x14ac:dyDescent="0.25">
      <c r="A45" s="142">
        <v>11</v>
      </c>
      <c r="B45" s="142" t="s">
        <v>116</v>
      </c>
      <c r="C45" s="142" t="s">
        <v>117</v>
      </c>
      <c r="D45" s="142" t="s">
        <v>648</v>
      </c>
      <c r="E45" s="142" t="s">
        <v>1</v>
      </c>
      <c r="F45" s="142" t="s">
        <v>118</v>
      </c>
      <c r="G45" s="142" t="s">
        <v>1019</v>
      </c>
      <c r="H45" s="142" t="s">
        <v>3</v>
      </c>
      <c r="I45" s="142" t="s">
        <v>119</v>
      </c>
      <c r="J45" s="142" t="s">
        <v>53</v>
      </c>
      <c r="K45" s="142" t="s">
        <v>1167</v>
      </c>
    </row>
    <row r="46" spans="1:11" x14ac:dyDescent="0.25">
      <c r="A46" s="142">
        <v>71</v>
      </c>
      <c r="B46" s="142" t="s">
        <v>110</v>
      </c>
      <c r="C46" s="142" t="s">
        <v>111</v>
      </c>
      <c r="D46" s="142" t="s">
        <v>112</v>
      </c>
      <c r="E46" s="142" t="s">
        <v>43</v>
      </c>
      <c r="F46" s="142" t="s">
        <v>113</v>
      </c>
      <c r="G46" s="142" t="s">
        <v>1019</v>
      </c>
      <c r="H46" s="142" t="s">
        <v>3</v>
      </c>
      <c r="I46" s="142" t="s">
        <v>114</v>
      </c>
      <c r="J46" s="142" t="s">
        <v>53</v>
      </c>
      <c r="K46" s="142" t="s">
        <v>727</v>
      </c>
    </row>
    <row r="47" spans="1:11" x14ac:dyDescent="0.25">
      <c r="A47" s="142">
        <v>25</v>
      </c>
      <c r="B47" s="142" t="s">
        <v>50</v>
      </c>
      <c r="C47" s="142" t="s">
        <v>51</v>
      </c>
      <c r="D47" s="142" t="s">
        <v>52</v>
      </c>
      <c r="E47" s="142" t="s">
        <v>43</v>
      </c>
      <c r="F47" s="142" t="s">
        <v>246</v>
      </c>
      <c r="G47" s="142" t="s">
        <v>1019</v>
      </c>
      <c r="H47" s="142" t="s">
        <v>3</v>
      </c>
      <c r="I47" s="142" t="s">
        <v>247</v>
      </c>
      <c r="J47" s="142" t="s">
        <v>125</v>
      </c>
      <c r="K47" s="142" t="s">
        <v>1127</v>
      </c>
    </row>
    <row r="48" spans="1:11" x14ac:dyDescent="0.25">
      <c r="A48" s="142">
        <v>81</v>
      </c>
      <c r="B48" s="142" t="s">
        <v>206</v>
      </c>
      <c r="C48" s="142" t="s">
        <v>207</v>
      </c>
      <c r="D48" s="142" t="s">
        <v>173</v>
      </c>
      <c r="E48" s="142" t="s">
        <v>43</v>
      </c>
      <c r="F48" s="142" t="s">
        <v>208</v>
      </c>
      <c r="G48" s="142" t="s">
        <v>1019</v>
      </c>
      <c r="H48" s="142" t="s">
        <v>3</v>
      </c>
      <c r="I48" s="142" t="s">
        <v>209</v>
      </c>
      <c r="J48" s="142" t="s">
        <v>53</v>
      </c>
      <c r="K48" s="142" t="s">
        <v>745</v>
      </c>
    </row>
    <row r="49" spans="1:11" x14ac:dyDescent="0.25">
      <c r="A49" s="142">
        <v>33</v>
      </c>
      <c r="B49" s="142" t="s">
        <v>145</v>
      </c>
      <c r="C49" s="142" t="s">
        <v>97</v>
      </c>
      <c r="D49" s="142" t="s">
        <v>1046</v>
      </c>
      <c r="E49" s="142" t="s">
        <v>1</v>
      </c>
      <c r="F49" s="142" t="s">
        <v>147</v>
      </c>
      <c r="G49" s="142" t="s">
        <v>1019</v>
      </c>
      <c r="H49" s="142" t="s">
        <v>3</v>
      </c>
      <c r="I49" s="142" t="s">
        <v>148</v>
      </c>
      <c r="J49" s="142" t="s">
        <v>53</v>
      </c>
      <c r="K49" s="142" t="s">
        <v>1047</v>
      </c>
    </row>
    <row r="50" spans="1:11" x14ac:dyDescent="0.25">
      <c r="A50" s="142">
        <v>31</v>
      </c>
      <c r="B50" s="142" t="s">
        <v>102</v>
      </c>
      <c r="C50" s="142" t="s">
        <v>141</v>
      </c>
      <c r="D50" s="142" t="s">
        <v>42</v>
      </c>
      <c r="E50" s="142" t="s">
        <v>43</v>
      </c>
      <c r="F50" s="142" t="s">
        <v>142</v>
      </c>
      <c r="G50" s="142" t="s">
        <v>1019</v>
      </c>
      <c r="H50" s="142" t="s">
        <v>3</v>
      </c>
      <c r="I50" s="142" t="s">
        <v>143</v>
      </c>
      <c r="J50" s="142" t="s">
        <v>53</v>
      </c>
      <c r="K50" s="142" t="s">
        <v>1070</v>
      </c>
    </row>
    <row r="51" spans="1:11" x14ac:dyDescent="0.25">
      <c r="A51" s="142">
        <v>49</v>
      </c>
      <c r="B51" s="142" t="s">
        <v>590</v>
      </c>
      <c r="C51" s="142" t="s">
        <v>591</v>
      </c>
      <c r="D51" s="142" t="s">
        <v>592</v>
      </c>
      <c r="E51" s="142" t="s">
        <v>43</v>
      </c>
      <c r="F51" s="142" t="s">
        <v>593</v>
      </c>
      <c r="G51" s="142" t="s">
        <v>1131</v>
      </c>
      <c r="H51" s="142" t="s">
        <v>30</v>
      </c>
      <c r="I51" s="142" t="s">
        <v>594</v>
      </c>
      <c r="J51" s="142" t="s">
        <v>32</v>
      </c>
      <c r="K51" s="142" t="s">
        <v>669</v>
      </c>
    </row>
    <row r="52" spans="1:11" x14ac:dyDescent="0.25">
      <c r="A52" s="142">
        <v>26</v>
      </c>
      <c r="B52" s="142" t="s">
        <v>1072</v>
      </c>
      <c r="C52" s="142" t="s">
        <v>1073</v>
      </c>
      <c r="D52" s="142" t="s">
        <v>122</v>
      </c>
      <c r="E52" s="142" t="s">
        <v>43</v>
      </c>
      <c r="F52" s="142" t="s">
        <v>221</v>
      </c>
      <c r="G52" s="142" t="s">
        <v>1131</v>
      </c>
      <c r="H52" s="142" t="s">
        <v>3</v>
      </c>
      <c r="I52" s="142" t="s">
        <v>222</v>
      </c>
      <c r="J52" s="142" t="s">
        <v>53</v>
      </c>
      <c r="K52" s="142" t="s">
        <v>1074</v>
      </c>
    </row>
    <row r="53" spans="1:11" s="143" customFormat="1" x14ac:dyDescent="0.25">
      <c r="A53" s="143">
        <v>32</v>
      </c>
      <c r="B53" s="143" t="s">
        <v>766</v>
      </c>
      <c r="C53" s="143" t="s">
        <v>767</v>
      </c>
      <c r="D53" s="143" t="s">
        <v>577</v>
      </c>
      <c r="E53" s="143" t="s">
        <v>7</v>
      </c>
      <c r="F53" s="143" t="s">
        <v>1040</v>
      </c>
      <c r="G53" s="143" t="s">
        <v>1050</v>
      </c>
      <c r="H53" s="143" t="s">
        <v>781</v>
      </c>
      <c r="I53" s="143" t="s">
        <v>1042</v>
      </c>
      <c r="J53" s="143" t="s">
        <v>1043</v>
      </c>
      <c r="K53" s="143" t="s">
        <v>1044</v>
      </c>
    </row>
    <row r="54" spans="1:11" x14ac:dyDescent="0.25">
      <c r="A54" s="142">
        <v>77</v>
      </c>
      <c r="B54" s="142" t="s">
        <v>174</v>
      </c>
      <c r="C54" s="142" t="s">
        <v>175</v>
      </c>
      <c r="D54" s="142" t="s">
        <v>0</v>
      </c>
      <c r="E54" s="142" t="s">
        <v>1</v>
      </c>
      <c r="F54" s="142" t="s">
        <v>472</v>
      </c>
      <c r="G54" s="142" t="s">
        <v>1050</v>
      </c>
      <c r="H54" s="142" t="s">
        <v>473</v>
      </c>
      <c r="I54" s="142" t="s">
        <v>474</v>
      </c>
      <c r="J54" s="142" t="s">
        <v>475</v>
      </c>
      <c r="K54" s="142" t="s">
        <v>737</v>
      </c>
    </row>
    <row r="55" spans="1:11" x14ac:dyDescent="0.25">
      <c r="A55" s="142">
        <v>80</v>
      </c>
      <c r="B55" s="142" t="s">
        <v>54</v>
      </c>
      <c r="C55" s="142" t="s">
        <v>55</v>
      </c>
      <c r="D55" s="142" t="s">
        <v>0</v>
      </c>
      <c r="E55" s="142" t="s">
        <v>1</v>
      </c>
      <c r="F55" s="142" t="s">
        <v>480</v>
      </c>
      <c r="G55" s="142" t="s">
        <v>1050</v>
      </c>
      <c r="H55" s="142" t="s">
        <v>473</v>
      </c>
      <c r="I55" s="142" t="s">
        <v>481</v>
      </c>
      <c r="J55" s="142" t="s">
        <v>475</v>
      </c>
      <c r="K55" s="142" t="s">
        <v>744</v>
      </c>
    </row>
    <row r="56" spans="1:11" s="57" customFormat="1" x14ac:dyDescent="0.25">
      <c r="A56" s="57">
        <v>43</v>
      </c>
      <c r="B56" s="57" t="s">
        <v>766</v>
      </c>
      <c r="C56" s="57" t="s">
        <v>767</v>
      </c>
      <c r="D56" s="57" t="s">
        <v>577</v>
      </c>
      <c r="E56" s="57" t="s">
        <v>7</v>
      </c>
      <c r="F56" s="57" t="s">
        <v>768</v>
      </c>
      <c r="G56" s="57" t="s">
        <v>960</v>
      </c>
      <c r="H56" s="57" t="s">
        <v>8</v>
      </c>
      <c r="I56" s="57" t="s">
        <v>769</v>
      </c>
      <c r="J56" s="57" t="s">
        <v>9</v>
      </c>
      <c r="K56" s="57" t="s">
        <v>770</v>
      </c>
    </row>
    <row r="57" spans="1:11" x14ac:dyDescent="0.25">
      <c r="A57" s="142">
        <v>18</v>
      </c>
      <c r="B57" s="142" t="s">
        <v>1146</v>
      </c>
      <c r="C57" s="142" t="s">
        <v>1147</v>
      </c>
      <c r="D57" s="142" t="s">
        <v>1142</v>
      </c>
      <c r="E57" s="142" t="s">
        <v>1</v>
      </c>
      <c r="F57" s="142" t="s">
        <v>1148</v>
      </c>
      <c r="G57" s="142" t="s">
        <v>1136</v>
      </c>
      <c r="H57" s="142" t="s">
        <v>1013</v>
      </c>
      <c r="I57" s="142" t="s">
        <v>1149</v>
      </c>
      <c r="J57" s="142" t="s">
        <v>960</v>
      </c>
      <c r="K57" s="142" t="s">
        <v>1150</v>
      </c>
    </row>
    <row r="58" spans="1:11" x14ac:dyDescent="0.25">
      <c r="A58" s="142">
        <v>20</v>
      </c>
      <c r="B58" s="142" t="s">
        <v>50</v>
      </c>
      <c r="C58" s="142" t="s">
        <v>51</v>
      </c>
      <c r="D58" s="142" t="s">
        <v>52</v>
      </c>
      <c r="E58" s="142" t="s">
        <v>43</v>
      </c>
      <c r="F58" s="142" t="s">
        <v>1085</v>
      </c>
      <c r="G58" s="142" t="s">
        <v>1136</v>
      </c>
      <c r="H58" s="142" t="s">
        <v>1013</v>
      </c>
      <c r="I58" s="142" t="s">
        <v>1086</v>
      </c>
      <c r="J58" s="142" t="s">
        <v>960</v>
      </c>
      <c r="K58" s="142" t="s">
        <v>1087</v>
      </c>
    </row>
    <row r="59" spans="1:11" x14ac:dyDescent="0.25">
      <c r="A59" s="142">
        <v>17</v>
      </c>
      <c r="B59" s="142" t="s">
        <v>262</v>
      </c>
      <c r="C59" s="142" t="s">
        <v>1141</v>
      </c>
      <c r="D59" s="142" t="s">
        <v>1142</v>
      </c>
      <c r="E59" s="142" t="s">
        <v>1</v>
      </c>
      <c r="F59" s="142" t="s">
        <v>1143</v>
      </c>
      <c r="G59" s="142" t="s">
        <v>1136</v>
      </c>
      <c r="H59" s="142" t="s">
        <v>1013</v>
      </c>
      <c r="I59" s="142" t="s">
        <v>1144</v>
      </c>
      <c r="J59" s="142" t="s">
        <v>960</v>
      </c>
      <c r="K59" s="142" t="s">
        <v>1145</v>
      </c>
    </row>
    <row r="60" spans="1:11" x14ac:dyDescent="0.25">
      <c r="A60" s="142">
        <v>22</v>
      </c>
      <c r="B60" s="142" t="s">
        <v>1110</v>
      </c>
      <c r="C60" s="142" t="s">
        <v>408</v>
      </c>
      <c r="D60" s="142" t="s">
        <v>1111</v>
      </c>
      <c r="E60" s="142" t="s">
        <v>912</v>
      </c>
      <c r="F60" s="142" t="s">
        <v>1112</v>
      </c>
      <c r="G60" s="142" t="s">
        <v>1136</v>
      </c>
      <c r="H60" s="142" t="s">
        <v>1013</v>
      </c>
      <c r="I60" s="142" t="s">
        <v>1113</v>
      </c>
      <c r="J60" s="142" t="s">
        <v>960</v>
      </c>
      <c r="K60" s="142" t="s">
        <v>1114</v>
      </c>
    </row>
    <row r="61" spans="1:11" x14ac:dyDescent="0.25">
      <c r="A61" s="142">
        <v>14</v>
      </c>
      <c r="B61" s="142" t="s">
        <v>1181</v>
      </c>
      <c r="C61" s="142" t="s">
        <v>1182</v>
      </c>
      <c r="D61" s="142" t="s">
        <v>1183</v>
      </c>
      <c r="E61" s="142" t="s">
        <v>48</v>
      </c>
      <c r="F61" s="142" t="s">
        <v>1184</v>
      </c>
      <c r="G61" s="142" t="s">
        <v>1136</v>
      </c>
      <c r="H61" s="142" t="s">
        <v>1013</v>
      </c>
      <c r="I61" s="142" t="s">
        <v>1185</v>
      </c>
      <c r="J61" s="142" t="s">
        <v>960</v>
      </c>
      <c r="K61" s="142" t="s">
        <v>1186</v>
      </c>
    </row>
    <row r="62" spans="1:11" x14ac:dyDescent="0.25">
      <c r="A62" s="142">
        <v>15</v>
      </c>
      <c r="B62" s="142" t="s">
        <v>1187</v>
      </c>
      <c r="C62" s="142" t="s">
        <v>1188</v>
      </c>
      <c r="D62" s="142" t="s">
        <v>1189</v>
      </c>
      <c r="E62" s="142" t="s">
        <v>43</v>
      </c>
      <c r="F62" s="142" t="s">
        <v>1190</v>
      </c>
      <c r="G62" s="142" t="s">
        <v>1136</v>
      </c>
      <c r="H62" s="142" t="s">
        <v>1013</v>
      </c>
      <c r="I62" s="142" t="s">
        <v>1191</v>
      </c>
      <c r="J62" s="142" t="s">
        <v>960</v>
      </c>
      <c r="K62" s="142" t="s">
        <v>1192</v>
      </c>
    </row>
    <row r="63" spans="1:11" x14ac:dyDescent="0.25">
      <c r="A63" s="142">
        <v>16</v>
      </c>
      <c r="B63" s="142" t="s">
        <v>64</v>
      </c>
      <c r="C63" s="142" t="s">
        <v>65</v>
      </c>
      <c r="D63" s="142" t="s">
        <v>66</v>
      </c>
      <c r="E63" s="142" t="s">
        <v>1</v>
      </c>
      <c r="F63" s="142" t="s">
        <v>1133</v>
      </c>
      <c r="G63" s="142" t="s">
        <v>1136</v>
      </c>
      <c r="H63" s="142" t="s">
        <v>1013</v>
      </c>
      <c r="I63" s="142" t="s">
        <v>1134</v>
      </c>
      <c r="J63" s="142" t="s">
        <v>960</v>
      </c>
      <c r="K63" s="142" t="s">
        <v>1135</v>
      </c>
    </row>
    <row r="64" spans="1:11" x14ac:dyDescent="0.25">
      <c r="A64" s="142">
        <v>13</v>
      </c>
      <c r="B64" s="142" t="s">
        <v>1176</v>
      </c>
      <c r="C64" s="142" t="s">
        <v>1177</v>
      </c>
      <c r="D64" s="142" t="s">
        <v>173</v>
      </c>
      <c r="E64" s="142" t="s">
        <v>43</v>
      </c>
      <c r="F64" s="142" t="s">
        <v>1178</v>
      </c>
      <c r="G64" s="142" t="s">
        <v>1136</v>
      </c>
      <c r="H64" s="142" t="s">
        <v>1013</v>
      </c>
      <c r="I64" s="142" t="s">
        <v>1179</v>
      </c>
      <c r="J64" s="142" t="s">
        <v>960</v>
      </c>
      <c r="K64" s="142" t="s">
        <v>1180</v>
      </c>
    </row>
    <row r="65" spans="1:11" x14ac:dyDescent="0.25">
      <c r="A65" s="142">
        <v>24</v>
      </c>
      <c r="B65" s="142" t="s">
        <v>803</v>
      </c>
      <c r="C65" s="142" t="s">
        <v>804</v>
      </c>
      <c r="D65" s="142" t="s">
        <v>17</v>
      </c>
      <c r="E65" s="142" t="s">
        <v>7</v>
      </c>
      <c r="F65" s="142" t="s">
        <v>1121</v>
      </c>
      <c r="G65" s="142" t="s">
        <v>1136</v>
      </c>
      <c r="H65" s="142" t="s">
        <v>1013</v>
      </c>
      <c r="I65" s="142" t="s">
        <v>1122</v>
      </c>
      <c r="J65" s="142" t="s">
        <v>960</v>
      </c>
      <c r="K65" s="142" t="s">
        <v>1123</v>
      </c>
    </row>
    <row r="66" spans="1:11" x14ac:dyDescent="0.25">
      <c r="A66" s="142">
        <v>23</v>
      </c>
      <c r="B66" s="142" t="s">
        <v>1115</v>
      </c>
      <c r="C66" s="142" t="s">
        <v>1116</v>
      </c>
      <c r="D66" s="142" t="s">
        <v>1117</v>
      </c>
      <c r="E66" s="142" t="s">
        <v>1</v>
      </c>
      <c r="F66" s="142" t="s">
        <v>1118</v>
      </c>
      <c r="G66" s="142" t="s">
        <v>1136</v>
      </c>
      <c r="H66" s="142" t="s">
        <v>1013</v>
      </c>
      <c r="I66" s="142" t="s">
        <v>1119</v>
      </c>
      <c r="J66" s="142" t="s">
        <v>960</v>
      </c>
      <c r="K66" s="142" t="s">
        <v>1120</v>
      </c>
    </row>
    <row r="67" spans="1:11" x14ac:dyDescent="0.25">
      <c r="A67" s="142">
        <v>10</v>
      </c>
      <c r="B67" s="142" t="s">
        <v>262</v>
      </c>
      <c r="C67" s="142" t="s">
        <v>399</v>
      </c>
      <c r="D67" s="142" t="s">
        <v>0</v>
      </c>
      <c r="E67" s="142" t="s">
        <v>1</v>
      </c>
      <c r="F67" s="142" t="s">
        <v>1103</v>
      </c>
      <c r="G67" s="142" t="s">
        <v>1136</v>
      </c>
      <c r="H67" s="142" t="s">
        <v>1013</v>
      </c>
      <c r="I67" s="142" t="s">
        <v>1104</v>
      </c>
      <c r="J67" s="142" t="s">
        <v>960</v>
      </c>
      <c r="K67" s="142" t="s">
        <v>1206</v>
      </c>
    </row>
    <row r="68" spans="1:11" x14ac:dyDescent="0.25">
      <c r="A68" s="142">
        <v>12</v>
      </c>
      <c r="B68" s="142" t="s">
        <v>196</v>
      </c>
      <c r="C68" s="142" t="s">
        <v>104</v>
      </c>
      <c r="D68" s="142" t="s">
        <v>197</v>
      </c>
      <c r="E68" s="142" t="s">
        <v>198</v>
      </c>
      <c r="F68" s="142" t="s">
        <v>1168</v>
      </c>
      <c r="G68" s="142" t="s">
        <v>1136</v>
      </c>
      <c r="H68" s="142" t="s">
        <v>1013</v>
      </c>
      <c r="I68" s="142" t="s">
        <v>1169</v>
      </c>
      <c r="J68" s="142" t="s">
        <v>960</v>
      </c>
      <c r="K68" s="142" t="s">
        <v>1170</v>
      </c>
    </row>
    <row r="69" spans="1:11" x14ac:dyDescent="0.25">
      <c r="A69" s="142">
        <v>21</v>
      </c>
      <c r="B69" s="142" t="s">
        <v>196</v>
      </c>
      <c r="C69" s="142" t="s">
        <v>104</v>
      </c>
      <c r="D69" s="142" t="s">
        <v>197</v>
      </c>
      <c r="E69" s="142" t="s">
        <v>198</v>
      </c>
      <c r="F69" s="142" t="s">
        <v>1107</v>
      </c>
      <c r="G69" s="142" t="s">
        <v>1136</v>
      </c>
      <c r="H69" s="142" t="s">
        <v>1013</v>
      </c>
      <c r="I69" s="142" t="s">
        <v>1108</v>
      </c>
      <c r="J69" s="142" t="s">
        <v>960</v>
      </c>
      <c r="K69" s="142" t="s">
        <v>1109</v>
      </c>
    </row>
    <row r="70" spans="1:11" x14ac:dyDescent="0.25">
      <c r="A70" s="142">
        <v>56</v>
      </c>
      <c r="B70" s="142" t="s">
        <v>15</v>
      </c>
      <c r="C70" s="142" t="s">
        <v>16</v>
      </c>
      <c r="D70" s="142" t="s">
        <v>17</v>
      </c>
      <c r="E70" s="142" t="s">
        <v>7</v>
      </c>
      <c r="F70" s="142" t="s">
        <v>18</v>
      </c>
      <c r="G70" s="142" t="s">
        <v>1136</v>
      </c>
      <c r="H70" s="142" t="s">
        <v>5</v>
      </c>
      <c r="I70" s="142" t="s">
        <v>19</v>
      </c>
      <c r="J70" s="142" t="s">
        <v>6</v>
      </c>
      <c r="K70" s="142" t="s">
        <v>685</v>
      </c>
    </row>
    <row r="71" spans="1:11" x14ac:dyDescent="0.25">
      <c r="A71" s="142">
        <v>34</v>
      </c>
      <c r="B71" s="142" t="s">
        <v>803</v>
      </c>
      <c r="C71" s="142" t="s">
        <v>804</v>
      </c>
      <c r="D71" s="142" t="s">
        <v>17</v>
      </c>
      <c r="E71" s="142" t="s">
        <v>7</v>
      </c>
      <c r="F71" s="142" t="s">
        <v>805</v>
      </c>
      <c r="G71" s="142" t="s">
        <v>1136</v>
      </c>
      <c r="H71" s="142" t="s">
        <v>5</v>
      </c>
      <c r="I71" s="142" t="s">
        <v>806</v>
      </c>
      <c r="J71" s="142" t="s">
        <v>6</v>
      </c>
      <c r="K71" s="142" t="s">
        <v>996</v>
      </c>
    </row>
    <row r="72" spans="1:11" x14ac:dyDescent="0.25">
      <c r="A72" s="142">
        <v>70</v>
      </c>
      <c r="B72" s="142" t="s">
        <v>50</v>
      </c>
      <c r="C72" s="142" t="s">
        <v>51</v>
      </c>
      <c r="D72" s="142" t="s">
        <v>52</v>
      </c>
      <c r="E72" s="142" t="s">
        <v>43</v>
      </c>
      <c r="F72" s="142" t="s">
        <v>94</v>
      </c>
      <c r="G72" s="142" t="s">
        <v>1136</v>
      </c>
      <c r="H72" s="142" t="s">
        <v>5</v>
      </c>
      <c r="I72" s="142" t="s">
        <v>95</v>
      </c>
      <c r="J72" s="142" t="s">
        <v>6</v>
      </c>
      <c r="K72" s="142" t="s">
        <v>724</v>
      </c>
    </row>
    <row r="73" spans="1:11" x14ac:dyDescent="0.25">
      <c r="A73" s="142">
        <v>75</v>
      </c>
      <c r="B73" s="142" t="s">
        <v>101</v>
      </c>
      <c r="C73" s="142" t="s">
        <v>102</v>
      </c>
      <c r="D73" s="142" t="s">
        <v>103</v>
      </c>
      <c r="E73" s="142" t="s">
        <v>43</v>
      </c>
      <c r="F73" s="142" t="s">
        <v>169</v>
      </c>
      <c r="G73" s="142" t="s">
        <v>1136</v>
      </c>
      <c r="H73" s="142" t="s">
        <v>8</v>
      </c>
      <c r="I73" s="142" t="s">
        <v>170</v>
      </c>
      <c r="J73" s="142" t="s">
        <v>9</v>
      </c>
      <c r="K73" s="142" t="s">
        <v>735</v>
      </c>
    </row>
    <row r="74" spans="1:11" x14ac:dyDescent="0.25">
      <c r="A74" s="142">
        <v>78</v>
      </c>
      <c r="B74" s="142" t="s">
        <v>179</v>
      </c>
      <c r="C74" s="142" t="s">
        <v>180</v>
      </c>
      <c r="D74" s="142" t="s">
        <v>181</v>
      </c>
      <c r="E74" s="142" t="s">
        <v>43</v>
      </c>
      <c r="F74" s="142" t="s">
        <v>182</v>
      </c>
      <c r="G74" s="142" t="s">
        <v>1136</v>
      </c>
      <c r="H74" s="142" t="s">
        <v>8</v>
      </c>
      <c r="I74" s="142" t="s">
        <v>183</v>
      </c>
      <c r="J74" s="142" t="s">
        <v>9</v>
      </c>
      <c r="K74" s="142" t="s">
        <v>738</v>
      </c>
    </row>
    <row r="75" spans="1:11" x14ac:dyDescent="0.25">
      <c r="A75" s="142">
        <v>19</v>
      </c>
      <c r="B75" s="142" t="s">
        <v>530</v>
      </c>
      <c r="C75" s="142" t="s">
        <v>531</v>
      </c>
      <c r="D75" s="142" t="s">
        <v>36</v>
      </c>
      <c r="E75" s="142" t="s">
        <v>1</v>
      </c>
      <c r="F75" s="142" t="s">
        <v>1158</v>
      </c>
      <c r="G75" s="142" t="s">
        <v>1257</v>
      </c>
      <c r="H75" s="142" t="s">
        <v>1013</v>
      </c>
      <c r="I75" s="142" t="s">
        <v>1159</v>
      </c>
      <c r="J75" s="142" t="s">
        <v>960</v>
      </c>
      <c r="K75" s="142" t="s">
        <v>1160</v>
      </c>
    </row>
    <row r="76" spans="1:11" x14ac:dyDescent="0.25">
      <c r="A76" s="142">
        <v>5</v>
      </c>
      <c r="B76" s="142" t="s">
        <v>366</v>
      </c>
      <c r="C76" s="142" t="s">
        <v>367</v>
      </c>
      <c r="D76" s="142" t="s">
        <v>368</v>
      </c>
      <c r="E76" s="142" t="s">
        <v>43</v>
      </c>
      <c r="F76" s="142" t="s">
        <v>1100</v>
      </c>
      <c r="G76" s="142" t="s">
        <v>1257</v>
      </c>
      <c r="H76" s="142" t="s">
        <v>1013</v>
      </c>
      <c r="I76" s="142" t="s">
        <v>1101</v>
      </c>
      <c r="J76" s="142" t="s">
        <v>960</v>
      </c>
      <c r="K76" s="142" t="s">
        <v>1258</v>
      </c>
    </row>
    <row r="77" spans="1:11" x14ac:dyDescent="0.25">
      <c r="A77" s="142">
        <v>8</v>
      </c>
      <c r="B77" s="142" t="s">
        <v>1194</v>
      </c>
      <c r="C77" s="142" t="s">
        <v>1195</v>
      </c>
      <c r="D77" s="142" t="s">
        <v>1196</v>
      </c>
      <c r="E77" s="142" t="s">
        <v>28</v>
      </c>
      <c r="F77" s="142" t="s">
        <v>1197</v>
      </c>
      <c r="G77" s="142" t="s">
        <v>1257</v>
      </c>
      <c r="H77" s="142" t="s">
        <v>1013</v>
      </c>
      <c r="I77" s="142" t="s">
        <v>1198</v>
      </c>
      <c r="J77" s="142" t="s">
        <v>960</v>
      </c>
      <c r="K77" s="142" t="s">
        <v>1214</v>
      </c>
    </row>
    <row r="78" spans="1:11" x14ac:dyDescent="0.25">
      <c r="A78" s="142">
        <v>2</v>
      </c>
      <c r="B78" s="142" t="s">
        <v>174</v>
      </c>
      <c r="C78" s="142" t="s">
        <v>175</v>
      </c>
      <c r="D78" s="142" t="s">
        <v>0</v>
      </c>
      <c r="E78" s="142" t="s">
        <v>1</v>
      </c>
      <c r="F78" s="142" t="s">
        <v>1232</v>
      </c>
      <c r="G78" s="142" t="s">
        <v>1257</v>
      </c>
      <c r="H78" s="142" t="s">
        <v>1013</v>
      </c>
      <c r="I78" s="142" t="s">
        <v>1234</v>
      </c>
      <c r="J78" s="142" t="s">
        <v>960</v>
      </c>
      <c r="K78" s="142" t="s">
        <v>1456</v>
      </c>
    </row>
    <row r="79" spans="1:11" x14ac:dyDescent="0.25">
      <c r="A79" s="142">
        <v>6</v>
      </c>
      <c r="B79" s="142" t="s">
        <v>1215</v>
      </c>
      <c r="C79" s="142" t="s">
        <v>1216</v>
      </c>
      <c r="D79" s="142" t="s">
        <v>0</v>
      </c>
      <c r="E79" s="142" t="s">
        <v>1</v>
      </c>
      <c r="F79" s="142" t="s">
        <v>1218</v>
      </c>
      <c r="G79" s="142" t="s">
        <v>1257</v>
      </c>
      <c r="H79" s="142" t="s">
        <v>1013</v>
      </c>
      <c r="I79" s="142" t="s">
        <v>1219</v>
      </c>
      <c r="J79" s="142" t="s">
        <v>960</v>
      </c>
      <c r="K79" s="142" t="s">
        <v>1242</v>
      </c>
    </row>
    <row r="80" spans="1:11" x14ac:dyDescent="0.25">
      <c r="A80" s="142">
        <v>64</v>
      </c>
      <c r="B80" s="142" t="s">
        <v>443</v>
      </c>
      <c r="C80" s="142" t="s">
        <v>444</v>
      </c>
      <c r="D80" s="142" t="s">
        <v>0</v>
      </c>
      <c r="E80" s="142" t="s">
        <v>1</v>
      </c>
      <c r="F80" s="142" t="s">
        <v>445</v>
      </c>
      <c r="G80" s="142" t="s">
        <v>1257</v>
      </c>
      <c r="H80" s="142" t="s">
        <v>5</v>
      </c>
      <c r="I80" s="142" t="s">
        <v>446</v>
      </c>
      <c r="J80" s="142" t="s">
        <v>6</v>
      </c>
      <c r="K80" s="142" t="s">
        <v>708</v>
      </c>
    </row>
    <row r="81" spans="1:11" x14ac:dyDescent="0.25">
      <c r="A81" s="142">
        <v>68</v>
      </c>
      <c r="B81" s="142" t="s">
        <v>54</v>
      </c>
      <c r="C81" s="142" t="s">
        <v>55</v>
      </c>
      <c r="D81" s="142" t="s">
        <v>0</v>
      </c>
      <c r="E81" s="142" t="s">
        <v>1</v>
      </c>
      <c r="F81" s="142" t="s">
        <v>56</v>
      </c>
      <c r="G81" s="142" t="s">
        <v>1257</v>
      </c>
      <c r="H81" s="142" t="s">
        <v>5</v>
      </c>
      <c r="I81" s="142" t="s">
        <v>57</v>
      </c>
      <c r="J81" s="142" t="s">
        <v>6</v>
      </c>
      <c r="K81" s="142" t="s">
        <v>717</v>
      </c>
    </row>
    <row r="82" spans="1:11" x14ac:dyDescent="0.25">
      <c r="A82" s="142">
        <v>4</v>
      </c>
      <c r="B82" s="142" t="s">
        <v>366</v>
      </c>
      <c r="C82" s="142" t="s">
        <v>367</v>
      </c>
      <c r="D82" s="142" t="s">
        <v>368</v>
      </c>
      <c r="E82" s="142" t="s">
        <v>43</v>
      </c>
      <c r="F82" s="142" t="s">
        <v>395</v>
      </c>
      <c r="G82" s="142" t="s">
        <v>1257</v>
      </c>
      <c r="H82" s="142" t="s">
        <v>5</v>
      </c>
      <c r="I82" s="142" t="s">
        <v>396</v>
      </c>
      <c r="J82" s="142" t="s">
        <v>6</v>
      </c>
      <c r="K82" s="142" t="s">
        <v>1241</v>
      </c>
    </row>
    <row r="83" spans="1:11" x14ac:dyDescent="0.25">
      <c r="A83" s="142">
        <v>69</v>
      </c>
      <c r="B83" s="142" t="s">
        <v>467</v>
      </c>
      <c r="C83" s="142" t="s">
        <v>468</v>
      </c>
      <c r="D83" s="142" t="s">
        <v>0</v>
      </c>
      <c r="E83" s="142" t="s">
        <v>1</v>
      </c>
      <c r="F83" s="142" t="s">
        <v>469</v>
      </c>
      <c r="G83" s="142" t="s">
        <v>1257</v>
      </c>
      <c r="H83" s="142" t="s">
        <v>5</v>
      </c>
      <c r="I83" s="142" t="s">
        <v>470</v>
      </c>
      <c r="J83" s="142" t="s">
        <v>6</v>
      </c>
      <c r="K83" s="142" t="s">
        <v>720</v>
      </c>
    </row>
    <row r="84" spans="1:11" x14ac:dyDescent="0.25">
      <c r="A84" s="142">
        <v>74</v>
      </c>
      <c r="B84" s="142" t="s">
        <v>797</v>
      </c>
      <c r="C84" s="142" t="s">
        <v>798</v>
      </c>
      <c r="D84" s="142" t="s">
        <v>799</v>
      </c>
      <c r="E84" s="142" t="s">
        <v>1</v>
      </c>
      <c r="F84" s="142" t="s">
        <v>800</v>
      </c>
      <c r="G84" s="142" t="s">
        <v>1257</v>
      </c>
      <c r="H84" s="142" t="s">
        <v>8</v>
      </c>
      <c r="I84" s="142" t="s">
        <v>801</v>
      </c>
      <c r="J84" s="142" t="s">
        <v>9</v>
      </c>
      <c r="K84" s="142" t="s">
        <v>802</v>
      </c>
    </row>
    <row r="85" spans="1:11" x14ac:dyDescent="0.25">
      <c r="A85" s="142">
        <v>76</v>
      </c>
      <c r="B85" s="142" t="s">
        <v>174</v>
      </c>
      <c r="C85" s="142" t="s">
        <v>175</v>
      </c>
      <c r="D85" s="142" t="s">
        <v>0</v>
      </c>
      <c r="E85" s="142" t="s">
        <v>1</v>
      </c>
      <c r="F85" s="142" t="s">
        <v>176</v>
      </c>
      <c r="G85" s="142" t="s">
        <v>1257</v>
      </c>
      <c r="H85" s="142" t="s">
        <v>8</v>
      </c>
      <c r="I85" s="142" t="s">
        <v>177</v>
      </c>
      <c r="J85" s="142" t="s">
        <v>9</v>
      </c>
      <c r="K85" s="142" t="s">
        <v>736</v>
      </c>
    </row>
  </sheetData>
  <sortState ref="A2:K86">
    <sortCondition ref="G2:G86"/>
    <sortCondition ref="H2:H86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A31" workbookViewId="0">
      <selection activeCell="F33" sqref="F33:F56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32</v>
      </c>
      <c r="B2" s="129" t="s">
        <v>982</v>
      </c>
      <c r="C2" s="129" t="s">
        <v>292</v>
      </c>
      <c r="D2" s="129" t="s">
        <v>462</v>
      </c>
      <c r="E2" s="129" t="s">
        <v>1</v>
      </c>
      <c r="F2" s="129" t="s">
        <v>422</v>
      </c>
      <c r="G2" s="129" t="s">
        <v>1019</v>
      </c>
      <c r="H2" s="129" t="s">
        <v>3</v>
      </c>
      <c r="I2" s="129" t="s">
        <v>423</v>
      </c>
      <c r="J2" s="129" t="s">
        <v>2</v>
      </c>
      <c r="K2" s="129" t="s">
        <v>983</v>
      </c>
    </row>
    <row r="3" spans="1:11" x14ac:dyDescent="0.25">
      <c r="A3">
        <v>38</v>
      </c>
      <c r="B3" s="129" t="s">
        <v>361</v>
      </c>
      <c r="C3" s="129" t="s">
        <v>362</v>
      </c>
      <c r="D3" s="129" t="s">
        <v>0</v>
      </c>
      <c r="E3" s="129" t="s">
        <v>1</v>
      </c>
      <c r="F3" s="129" t="s">
        <v>886</v>
      </c>
      <c r="G3" s="129" t="s">
        <v>1019</v>
      </c>
      <c r="H3" s="129" t="s">
        <v>3</v>
      </c>
      <c r="I3" s="129" t="s">
        <v>861</v>
      </c>
      <c r="J3" s="129" t="s">
        <v>516</v>
      </c>
      <c r="K3" s="129" t="s">
        <v>896</v>
      </c>
    </row>
    <row r="4" spans="1:11" x14ac:dyDescent="0.25">
      <c r="A4">
        <v>74</v>
      </c>
      <c r="B4" s="129" t="s">
        <v>174</v>
      </c>
      <c r="C4" s="129" t="s">
        <v>175</v>
      </c>
      <c r="D4" s="129" t="s">
        <v>0</v>
      </c>
      <c r="E4" s="129" t="s">
        <v>1</v>
      </c>
      <c r="F4" s="129" t="s">
        <v>472</v>
      </c>
      <c r="G4" s="129" t="s">
        <v>1050</v>
      </c>
      <c r="H4" s="129" t="s">
        <v>473</v>
      </c>
      <c r="I4" s="129" t="s">
        <v>474</v>
      </c>
      <c r="J4" s="129" t="s">
        <v>475</v>
      </c>
      <c r="K4" s="129" t="s">
        <v>737</v>
      </c>
    </row>
    <row r="5" spans="1:11" x14ac:dyDescent="0.25">
      <c r="A5" s="129">
        <v>77</v>
      </c>
      <c r="B5" s="129" t="s">
        <v>54</v>
      </c>
      <c r="C5" s="129" t="s">
        <v>55</v>
      </c>
      <c r="D5" s="129" t="s">
        <v>0</v>
      </c>
      <c r="E5" s="129" t="s">
        <v>1</v>
      </c>
      <c r="F5" s="129" t="s">
        <v>480</v>
      </c>
      <c r="G5" s="129" t="s">
        <v>1050</v>
      </c>
      <c r="H5" s="129" t="s">
        <v>473</v>
      </c>
      <c r="I5" s="129" t="s">
        <v>481</v>
      </c>
      <c r="J5" s="129" t="s">
        <v>475</v>
      </c>
      <c r="K5" s="129" t="s">
        <v>744</v>
      </c>
    </row>
    <row r="6" spans="1:11" x14ac:dyDescent="0.25">
      <c r="A6" s="129">
        <v>61</v>
      </c>
      <c r="B6" s="129" t="s">
        <v>443</v>
      </c>
      <c r="C6" s="129" t="s">
        <v>444</v>
      </c>
      <c r="D6" s="129" t="s">
        <v>0</v>
      </c>
      <c r="E6" s="129" t="s">
        <v>1</v>
      </c>
      <c r="F6" s="129" t="s">
        <v>445</v>
      </c>
      <c r="G6" s="129" t="s">
        <v>1257</v>
      </c>
      <c r="H6" s="129" t="s">
        <v>5</v>
      </c>
      <c r="I6" s="129" t="s">
        <v>446</v>
      </c>
      <c r="J6" s="129" t="s">
        <v>6</v>
      </c>
      <c r="K6" s="129" t="s">
        <v>708</v>
      </c>
    </row>
    <row r="7" spans="1:11" x14ac:dyDescent="0.25">
      <c r="A7" s="129">
        <v>52</v>
      </c>
      <c r="B7" s="129" t="s">
        <v>15</v>
      </c>
      <c r="C7" s="129" t="s">
        <v>16</v>
      </c>
      <c r="D7" s="129" t="s">
        <v>17</v>
      </c>
      <c r="E7" s="129" t="s">
        <v>7</v>
      </c>
      <c r="F7" s="129" t="s">
        <v>18</v>
      </c>
      <c r="G7" s="129" t="s">
        <v>1136</v>
      </c>
      <c r="H7" s="129" t="s">
        <v>5</v>
      </c>
      <c r="I7" s="129" t="s">
        <v>19</v>
      </c>
      <c r="J7" s="129" t="s">
        <v>6</v>
      </c>
      <c r="K7" s="129" t="s">
        <v>685</v>
      </c>
    </row>
    <row r="8" spans="1:11" x14ac:dyDescent="0.25">
      <c r="A8" s="129">
        <v>3</v>
      </c>
      <c r="B8" s="129" t="s">
        <v>366</v>
      </c>
      <c r="C8" s="129" t="s">
        <v>367</v>
      </c>
      <c r="D8" s="129" t="s">
        <v>368</v>
      </c>
      <c r="E8" s="129" t="s">
        <v>43</v>
      </c>
      <c r="F8" s="129" t="s">
        <v>395</v>
      </c>
      <c r="G8" s="129" t="s">
        <v>1257</v>
      </c>
      <c r="H8" s="129" t="s">
        <v>5</v>
      </c>
      <c r="I8" s="129" t="s">
        <v>396</v>
      </c>
      <c r="J8" s="129" t="s">
        <v>6</v>
      </c>
      <c r="K8" s="129" t="s">
        <v>1241</v>
      </c>
    </row>
    <row r="9" spans="1:11" x14ac:dyDescent="0.25">
      <c r="A9" s="129">
        <v>65</v>
      </c>
      <c r="B9" s="129" t="s">
        <v>467</v>
      </c>
      <c r="C9" s="129" t="s">
        <v>468</v>
      </c>
      <c r="D9" s="129" t="s">
        <v>0</v>
      </c>
      <c r="E9" s="129" t="s">
        <v>1</v>
      </c>
      <c r="F9" s="129" t="s">
        <v>469</v>
      </c>
      <c r="G9" s="129" t="s">
        <v>1257</v>
      </c>
      <c r="H9" s="129" t="s">
        <v>5</v>
      </c>
      <c r="I9" s="129" t="s">
        <v>470</v>
      </c>
      <c r="J9" s="129" t="s">
        <v>6</v>
      </c>
      <c r="K9" s="129" t="s">
        <v>720</v>
      </c>
    </row>
    <row r="10" spans="1:11" x14ac:dyDescent="0.25">
      <c r="A10" s="129">
        <v>31</v>
      </c>
      <c r="B10" s="129" t="s">
        <v>803</v>
      </c>
      <c r="C10" s="129" t="s">
        <v>804</v>
      </c>
      <c r="D10" s="129" t="s">
        <v>17</v>
      </c>
      <c r="E10" s="129" t="s">
        <v>7</v>
      </c>
      <c r="F10" s="129" t="s">
        <v>805</v>
      </c>
      <c r="G10" s="129" t="s">
        <v>1136</v>
      </c>
      <c r="H10" s="129" t="s">
        <v>5</v>
      </c>
      <c r="I10" s="129" t="s">
        <v>806</v>
      </c>
      <c r="J10" s="129" t="s">
        <v>6</v>
      </c>
      <c r="K10" s="129" t="s">
        <v>996</v>
      </c>
    </row>
    <row r="11" spans="1:11" x14ac:dyDescent="0.25">
      <c r="A11" s="129">
        <v>66</v>
      </c>
      <c r="B11" s="129" t="s">
        <v>50</v>
      </c>
      <c r="C11" s="129" t="s">
        <v>51</v>
      </c>
      <c r="D11" s="129" t="s">
        <v>52</v>
      </c>
      <c r="E11" s="129" t="s">
        <v>43</v>
      </c>
      <c r="F11" s="129" t="s">
        <v>94</v>
      </c>
      <c r="G11" s="129" t="s">
        <v>1136</v>
      </c>
      <c r="H11" s="129" t="s">
        <v>5</v>
      </c>
      <c r="I11" s="129" t="s">
        <v>95</v>
      </c>
      <c r="J11" s="129" t="s">
        <v>6</v>
      </c>
      <c r="K11" s="129" t="s">
        <v>724</v>
      </c>
    </row>
    <row r="12" spans="1:11" x14ac:dyDescent="0.25">
      <c r="A12" s="129">
        <v>72</v>
      </c>
      <c r="B12" s="129" t="s">
        <v>101</v>
      </c>
      <c r="C12" s="129" t="s">
        <v>102</v>
      </c>
      <c r="D12" s="129" t="s">
        <v>103</v>
      </c>
      <c r="E12" s="129" t="s">
        <v>43</v>
      </c>
      <c r="F12" s="129" t="s">
        <v>169</v>
      </c>
      <c r="G12" s="129" t="s">
        <v>1136</v>
      </c>
      <c r="H12" s="129" t="s">
        <v>8</v>
      </c>
      <c r="I12" s="129" t="s">
        <v>170</v>
      </c>
      <c r="J12" s="129" t="s">
        <v>9</v>
      </c>
      <c r="K12" s="129" t="s">
        <v>735</v>
      </c>
    </row>
    <row r="13" spans="1:11" x14ac:dyDescent="0.25">
      <c r="A13" s="129">
        <v>71</v>
      </c>
      <c r="B13" s="129" t="s">
        <v>797</v>
      </c>
      <c r="C13" s="129" t="s">
        <v>798</v>
      </c>
      <c r="D13" s="129" t="s">
        <v>799</v>
      </c>
      <c r="E13" s="129" t="s">
        <v>1</v>
      </c>
      <c r="F13" s="129" t="s">
        <v>800</v>
      </c>
      <c r="G13" s="129" t="s">
        <v>1257</v>
      </c>
      <c r="H13" s="129" t="s">
        <v>8</v>
      </c>
      <c r="I13" s="129" t="s">
        <v>801</v>
      </c>
      <c r="J13" s="129" t="s">
        <v>9</v>
      </c>
      <c r="K13" s="129" t="s">
        <v>802</v>
      </c>
    </row>
    <row r="14" spans="1:11" x14ac:dyDescent="0.25">
      <c r="A14" s="129">
        <v>75</v>
      </c>
      <c r="B14" s="129" t="s">
        <v>179</v>
      </c>
      <c r="C14" s="129" t="s">
        <v>180</v>
      </c>
      <c r="D14" s="129" t="s">
        <v>181</v>
      </c>
      <c r="E14" s="129" t="s">
        <v>43</v>
      </c>
      <c r="F14" s="129" t="s">
        <v>182</v>
      </c>
      <c r="G14" s="129" t="s">
        <v>1136</v>
      </c>
      <c r="H14" s="129" t="s">
        <v>8</v>
      </c>
      <c r="I14" s="129" t="s">
        <v>183</v>
      </c>
      <c r="J14" s="129" t="s">
        <v>9</v>
      </c>
      <c r="K14" s="129" t="s">
        <v>738</v>
      </c>
    </row>
    <row r="15" spans="1:11" x14ac:dyDescent="0.25">
      <c r="A15" s="129">
        <v>73</v>
      </c>
      <c r="B15" s="129" t="s">
        <v>174</v>
      </c>
      <c r="C15" s="129" t="s">
        <v>175</v>
      </c>
      <c r="D15" s="129" t="s">
        <v>0</v>
      </c>
      <c r="E15" s="129" t="s">
        <v>1</v>
      </c>
      <c r="F15" s="129" t="s">
        <v>176</v>
      </c>
      <c r="G15" s="129" t="s">
        <v>1257</v>
      </c>
      <c r="H15" s="129" t="s">
        <v>8</v>
      </c>
      <c r="I15" s="129" t="s">
        <v>177</v>
      </c>
      <c r="J15" s="129" t="s">
        <v>9</v>
      </c>
      <c r="K15" s="129" t="s">
        <v>736</v>
      </c>
    </row>
    <row r="16" spans="1:11" x14ac:dyDescent="0.25">
      <c r="A16" s="129">
        <v>17</v>
      </c>
      <c r="B16" s="129" t="s">
        <v>1146</v>
      </c>
      <c r="C16" s="129" t="s">
        <v>1147</v>
      </c>
      <c r="D16" s="129" t="s">
        <v>1142</v>
      </c>
      <c r="E16" s="129" t="s">
        <v>1</v>
      </c>
      <c r="F16" s="129" t="s">
        <v>1148</v>
      </c>
      <c r="G16" s="129" t="s">
        <v>1136</v>
      </c>
      <c r="H16" s="129" t="s">
        <v>1013</v>
      </c>
      <c r="I16" s="129" t="s">
        <v>1149</v>
      </c>
      <c r="J16" s="129" t="s">
        <v>960</v>
      </c>
      <c r="K16" s="129" t="s">
        <v>1150</v>
      </c>
    </row>
    <row r="17" spans="1:11" x14ac:dyDescent="0.25">
      <c r="A17" s="129">
        <v>18</v>
      </c>
      <c r="B17" s="129" t="s">
        <v>530</v>
      </c>
      <c r="C17" s="129" t="s">
        <v>531</v>
      </c>
      <c r="D17" s="129" t="s">
        <v>36</v>
      </c>
      <c r="E17" s="129" t="s">
        <v>1</v>
      </c>
      <c r="F17" s="129" t="s">
        <v>1158</v>
      </c>
      <c r="G17" s="129" t="s">
        <v>1257</v>
      </c>
      <c r="H17" s="129" t="s">
        <v>1013</v>
      </c>
      <c r="I17" s="129" t="s">
        <v>1159</v>
      </c>
      <c r="J17" s="129" t="s">
        <v>960</v>
      </c>
      <c r="K17" s="129" t="s">
        <v>1160</v>
      </c>
    </row>
    <row r="18" spans="1:11" x14ac:dyDescent="0.25">
      <c r="A18" s="129">
        <v>19</v>
      </c>
      <c r="B18" s="129" t="s">
        <v>50</v>
      </c>
      <c r="C18" s="129" t="s">
        <v>51</v>
      </c>
      <c r="D18" s="129" t="s">
        <v>52</v>
      </c>
      <c r="E18" s="129" t="s">
        <v>43</v>
      </c>
      <c r="F18" s="129" t="s">
        <v>1085</v>
      </c>
      <c r="G18" s="129" t="s">
        <v>1136</v>
      </c>
      <c r="H18" s="129" t="s">
        <v>1013</v>
      </c>
      <c r="I18" s="129" t="s">
        <v>1086</v>
      </c>
      <c r="J18" s="129" t="s">
        <v>960</v>
      </c>
      <c r="K18" s="129" t="s">
        <v>1087</v>
      </c>
    </row>
    <row r="19" spans="1:11" x14ac:dyDescent="0.25">
      <c r="A19" s="129">
        <v>16</v>
      </c>
      <c r="B19" s="129" t="s">
        <v>262</v>
      </c>
      <c r="C19" s="129" t="s">
        <v>1141</v>
      </c>
      <c r="D19" s="129" t="s">
        <v>1142</v>
      </c>
      <c r="E19" s="129" t="s">
        <v>1</v>
      </c>
      <c r="F19" s="129" t="s">
        <v>1143</v>
      </c>
      <c r="G19" s="129" t="s">
        <v>1136</v>
      </c>
      <c r="H19" s="129" t="s">
        <v>1013</v>
      </c>
      <c r="I19" s="129" t="s">
        <v>1144</v>
      </c>
      <c r="J19" s="129" t="s">
        <v>960</v>
      </c>
      <c r="K19" s="129" t="s">
        <v>1145</v>
      </c>
    </row>
    <row r="20" spans="1:11" x14ac:dyDescent="0.25">
      <c r="A20" s="129">
        <v>21</v>
      </c>
      <c r="B20" s="129" t="s">
        <v>1110</v>
      </c>
      <c r="C20" s="129" t="s">
        <v>408</v>
      </c>
      <c r="D20" s="129" t="s">
        <v>1111</v>
      </c>
      <c r="E20" s="129" t="s">
        <v>912</v>
      </c>
      <c r="F20" s="129" t="s">
        <v>1112</v>
      </c>
      <c r="G20" s="129" t="s">
        <v>1136</v>
      </c>
      <c r="H20" s="129" t="s">
        <v>1013</v>
      </c>
      <c r="I20" s="129" t="s">
        <v>1113</v>
      </c>
      <c r="J20" s="129" t="s">
        <v>960</v>
      </c>
      <c r="K20" s="129" t="s">
        <v>1114</v>
      </c>
    </row>
    <row r="21" spans="1:11" x14ac:dyDescent="0.25">
      <c r="A21" s="129">
        <v>13</v>
      </c>
      <c r="B21" s="129" t="s">
        <v>1181</v>
      </c>
      <c r="C21" s="129" t="s">
        <v>1182</v>
      </c>
      <c r="D21" s="129" t="s">
        <v>1183</v>
      </c>
      <c r="E21" s="129" t="s">
        <v>48</v>
      </c>
      <c r="F21" s="129" t="s">
        <v>1184</v>
      </c>
      <c r="G21" s="129" t="s">
        <v>1136</v>
      </c>
      <c r="H21" s="129" t="s">
        <v>1013</v>
      </c>
      <c r="I21" s="129" t="s">
        <v>1185</v>
      </c>
      <c r="J21" s="129" t="s">
        <v>960</v>
      </c>
      <c r="K21" s="129" t="s">
        <v>1186</v>
      </c>
    </row>
    <row r="22" spans="1:11" x14ac:dyDescent="0.25">
      <c r="A22" s="129">
        <v>14</v>
      </c>
      <c r="B22" s="129" t="s">
        <v>1187</v>
      </c>
      <c r="C22" s="129" t="s">
        <v>1188</v>
      </c>
      <c r="D22" s="129" t="s">
        <v>1189</v>
      </c>
      <c r="E22" s="129" t="s">
        <v>43</v>
      </c>
      <c r="F22" s="129" t="s">
        <v>1190</v>
      </c>
      <c r="G22" s="129" t="s">
        <v>1136</v>
      </c>
      <c r="H22" s="129" t="s">
        <v>1013</v>
      </c>
      <c r="I22" s="129" t="s">
        <v>1191</v>
      </c>
      <c r="J22" s="129" t="s">
        <v>960</v>
      </c>
      <c r="K22" s="129" t="s">
        <v>1192</v>
      </c>
    </row>
    <row r="23" spans="1:11" x14ac:dyDescent="0.25">
      <c r="A23" s="129">
        <v>4</v>
      </c>
      <c r="B23" s="129" t="s">
        <v>366</v>
      </c>
      <c r="C23" s="129" t="s">
        <v>367</v>
      </c>
      <c r="D23" s="129" t="s">
        <v>368</v>
      </c>
      <c r="E23" s="129" t="s">
        <v>43</v>
      </c>
      <c r="F23" s="129" t="s">
        <v>1100</v>
      </c>
      <c r="G23" s="129" t="s">
        <v>1257</v>
      </c>
      <c r="H23" s="129" t="s">
        <v>1013</v>
      </c>
      <c r="I23" s="129" t="s">
        <v>1101</v>
      </c>
      <c r="J23" s="129" t="s">
        <v>960</v>
      </c>
      <c r="K23" s="129" t="s">
        <v>1258</v>
      </c>
    </row>
    <row r="24" spans="1:11" x14ac:dyDescent="0.25">
      <c r="A24" s="129">
        <v>15</v>
      </c>
      <c r="B24" s="129" t="s">
        <v>64</v>
      </c>
      <c r="C24" s="129" t="s">
        <v>65</v>
      </c>
      <c r="D24" s="129" t="s">
        <v>66</v>
      </c>
      <c r="E24" s="129" t="s">
        <v>1</v>
      </c>
      <c r="F24" s="129" t="s">
        <v>1133</v>
      </c>
      <c r="G24" s="129" t="s">
        <v>1136</v>
      </c>
      <c r="H24" s="129" t="s">
        <v>1013</v>
      </c>
      <c r="I24" s="129" t="s">
        <v>1134</v>
      </c>
      <c r="J24" s="129" t="s">
        <v>960</v>
      </c>
      <c r="K24" s="129" t="s">
        <v>1135</v>
      </c>
    </row>
    <row r="25" spans="1:11" x14ac:dyDescent="0.25">
      <c r="A25" s="129">
        <v>12</v>
      </c>
      <c r="B25" s="129" t="s">
        <v>1176</v>
      </c>
      <c r="C25" s="129" t="s">
        <v>1177</v>
      </c>
      <c r="D25" s="129" t="s">
        <v>173</v>
      </c>
      <c r="E25" s="129" t="s">
        <v>43</v>
      </c>
      <c r="F25" s="129" t="s">
        <v>1178</v>
      </c>
      <c r="G25" s="129" t="s">
        <v>1136</v>
      </c>
      <c r="H25" s="129" t="s">
        <v>1013</v>
      </c>
      <c r="I25" s="129" t="s">
        <v>1179</v>
      </c>
      <c r="J25" s="129" t="s">
        <v>960</v>
      </c>
      <c r="K25" s="129" t="s">
        <v>1180</v>
      </c>
    </row>
    <row r="26" spans="1:11" x14ac:dyDescent="0.25">
      <c r="A26" s="129">
        <v>23</v>
      </c>
      <c r="B26" s="129" t="s">
        <v>803</v>
      </c>
      <c r="C26" s="129" t="s">
        <v>804</v>
      </c>
      <c r="D26" s="129" t="s">
        <v>17</v>
      </c>
      <c r="E26" s="129" t="s">
        <v>7</v>
      </c>
      <c r="F26" s="129" t="s">
        <v>1121</v>
      </c>
      <c r="G26" s="129" t="s">
        <v>1136</v>
      </c>
      <c r="H26" s="129" t="s">
        <v>1013</v>
      </c>
      <c r="I26" s="129" t="s">
        <v>1122</v>
      </c>
      <c r="J26" s="129" t="s">
        <v>960</v>
      </c>
      <c r="K26" s="129" t="s">
        <v>1123</v>
      </c>
    </row>
    <row r="27" spans="1:11" x14ac:dyDescent="0.25">
      <c r="A27" s="129">
        <v>22</v>
      </c>
      <c r="B27" s="129" t="s">
        <v>1115</v>
      </c>
      <c r="C27" s="129" t="s">
        <v>1116</v>
      </c>
      <c r="D27" s="129" t="s">
        <v>1117</v>
      </c>
      <c r="E27" s="129" t="s">
        <v>1</v>
      </c>
      <c r="F27" s="129" t="s">
        <v>1118</v>
      </c>
      <c r="G27" s="129" t="s">
        <v>1136</v>
      </c>
      <c r="H27" s="129" t="s">
        <v>1013</v>
      </c>
      <c r="I27" s="129" t="s">
        <v>1119</v>
      </c>
      <c r="J27" s="129" t="s">
        <v>960</v>
      </c>
      <c r="K27" s="129" t="s">
        <v>1120</v>
      </c>
    </row>
    <row r="28" spans="1:11" x14ac:dyDescent="0.25">
      <c r="A28" s="129">
        <v>11</v>
      </c>
      <c r="B28" s="129" t="s">
        <v>1171</v>
      </c>
      <c r="C28" s="129" t="s">
        <v>1172</v>
      </c>
      <c r="D28" s="129" t="s">
        <v>0</v>
      </c>
      <c r="E28" s="129" t="s">
        <v>1</v>
      </c>
      <c r="F28" s="129" t="s">
        <v>1173</v>
      </c>
      <c r="G28" s="129" t="s">
        <v>1136</v>
      </c>
      <c r="H28" s="129" t="s">
        <v>1013</v>
      </c>
      <c r="I28" s="129" t="s">
        <v>1174</v>
      </c>
      <c r="J28" s="129" t="s">
        <v>960</v>
      </c>
      <c r="K28" s="129" t="s">
        <v>1175</v>
      </c>
    </row>
    <row r="29" spans="1:11" x14ac:dyDescent="0.25">
      <c r="A29" s="129">
        <v>7</v>
      </c>
      <c r="B29" s="129" t="s">
        <v>1194</v>
      </c>
      <c r="C29" s="129" t="s">
        <v>1195</v>
      </c>
      <c r="D29" s="129" t="s">
        <v>1196</v>
      </c>
      <c r="E29" s="129" t="s">
        <v>28</v>
      </c>
      <c r="F29" s="129" t="s">
        <v>1197</v>
      </c>
      <c r="G29" s="129" t="s">
        <v>1257</v>
      </c>
      <c r="H29" s="129" t="s">
        <v>1013</v>
      </c>
      <c r="I29" s="129" t="s">
        <v>1198</v>
      </c>
      <c r="J29" s="129" t="s">
        <v>960</v>
      </c>
      <c r="K29" s="129" t="s">
        <v>1214</v>
      </c>
    </row>
    <row r="30" spans="1:11" x14ac:dyDescent="0.25">
      <c r="A30" s="129">
        <v>9</v>
      </c>
      <c r="B30" s="129" t="s">
        <v>262</v>
      </c>
      <c r="C30" s="129" t="s">
        <v>399</v>
      </c>
      <c r="D30" s="129" t="s">
        <v>0</v>
      </c>
      <c r="E30" s="129" t="s">
        <v>1</v>
      </c>
      <c r="F30" s="129" t="s">
        <v>1103</v>
      </c>
      <c r="G30" s="129" t="s">
        <v>1136</v>
      </c>
      <c r="H30" s="129" t="s">
        <v>1013</v>
      </c>
      <c r="I30" s="129" t="s">
        <v>1104</v>
      </c>
      <c r="J30" s="129" t="s">
        <v>960</v>
      </c>
      <c r="K30" s="129" t="s">
        <v>1206</v>
      </c>
    </row>
    <row r="31" spans="1:11" x14ac:dyDescent="0.25">
      <c r="A31" s="129">
        <v>5</v>
      </c>
      <c r="B31" s="129" t="s">
        <v>1215</v>
      </c>
      <c r="C31" s="129" t="s">
        <v>1216</v>
      </c>
      <c r="D31" s="129" t="s">
        <v>0</v>
      </c>
      <c r="E31" s="129" t="s">
        <v>1</v>
      </c>
      <c r="F31" s="129" t="s">
        <v>1218</v>
      </c>
      <c r="G31" s="129" t="s">
        <v>1257</v>
      </c>
      <c r="H31" s="129" t="s">
        <v>1013</v>
      </c>
      <c r="I31" s="129" t="s">
        <v>1219</v>
      </c>
      <c r="J31" s="129" t="s">
        <v>960</v>
      </c>
      <c r="K31" s="129" t="s">
        <v>1242</v>
      </c>
    </row>
    <row r="32" spans="1:11" x14ac:dyDescent="0.25">
      <c r="A32" s="129">
        <v>20</v>
      </c>
      <c r="B32" s="129" t="s">
        <v>196</v>
      </c>
      <c r="C32" s="129" t="s">
        <v>104</v>
      </c>
      <c r="D32" s="129" t="s">
        <v>197</v>
      </c>
      <c r="E32" s="129" t="s">
        <v>198</v>
      </c>
      <c r="F32" s="129" t="s">
        <v>1107</v>
      </c>
      <c r="G32" s="129" t="s">
        <v>1136</v>
      </c>
      <c r="H32" s="129" t="s">
        <v>1013</v>
      </c>
      <c r="I32" s="129" t="s">
        <v>1108</v>
      </c>
      <c r="J32" s="129" t="s">
        <v>960</v>
      </c>
      <c r="K32" s="129" t="s">
        <v>1109</v>
      </c>
    </row>
    <row r="33" spans="1:11" x14ac:dyDescent="0.25">
      <c r="A33" s="129">
        <v>57</v>
      </c>
      <c r="B33" s="129" t="s">
        <v>137</v>
      </c>
      <c r="C33" s="129" t="s">
        <v>138</v>
      </c>
      <c r="D33" s="129" t="s">
        <v>0</v>
      </c>
      <c r="E33" s="129" t="s">
        <v>1</v>
      </c>
      <c r="F33" s="129" t="s">
        <v>139</v>
      </c>
      <c r="G33" s="129" t="s">
        <v>1019</v>
      </c>
      <c r="H33" s="129" t="s">
        <v>3</v>
      </c>
      <c r="I33" s="129" t="s">
        <v>140</v>
      </c>
      <c r="J33" s="129" t="s">
        <v>53</v>
      </c>
      <c r="K33" s="129" t="s">
        <v>699</v>
      </c>
    </row>
    <row r="34" spans="1:11" x14ac:dyDescent="0.25">
      <c r="A34" s="129">
        <v>79</v>
      </c>
      <c r="B34" s="129" t="s">
        <v>224</v>
      </c>
      <c r="C34" s="129" t="s">
        <v>225</v>
      </c>
      <c r="D34" s="129" t="s">
        <v>0</v>
      </c>
      <c r="E34" s="129" t="s">
        <v>1</v>
      </c>
      <c r="F34" s="129" t="s">
        <v>226</v>
      </c>
      <c r="G34" s="129" t="s">
        <v>1019</v>
      </c>
      <c r="H34" s="129" t="s">
        <v>3</v>
      </c>
      <c r="I34" s="129" t="s">
        <v>227</v>
      </c>
      <c r="J34" s="129" t="s">
        <v>53</v>
      </c>
      <c r="K34" s="129" t="s">
        <v>748</v>
      </c>
    </row>
    <row r="35" spans="1:11" x14ac:dyDescent="0.25">
      <c r="A35" s="129">
        <v>28</v>
      </c>
      <c r="B35" s="129" t="s">
        <v>273</v>
      </c>
      <c r="C35" s="129" t="s">
        <v>274</v>
      </c>
      <c r="D35" s="129" t="s">
        <v>0</v>
      </c>
      <c r="E35" s="129" t="s">
        <v>1</v>
      </c>
      <c r="F35" s="129" t="s">
        <v>275</v>
      </c>
      <c r="G35" s="129" t="s">
        <v>1019</v>
      </c>
      <c r="H35" s="129" t="s">
        <v>3</v>
      </c>
      <c r="I35" s="129" t="s">
        <v>276</v>
      </c>
      <c r="J35" s="129" t="s">
        <v>53</v>
      </c>
      <c r="K35" s="129" t="s">
        <v>1069</v>
      </c>
    </row>
    <row r="36" spans="1:11" x14ac:dyDescent="0.25">
      <c r="A36" s="129">
        <v>34</v>
      </c>
      <c r="B36" s="129" t="s">
        <v>242</v>
      </c>
      <c r="C36" s="129" t="s">
        <v>243</v>
      </c>
      <c r="D36" s="129" t="s">
        <v>957</v>
      </c>
      <c r="E36" s="129" t="s">
        <v>43</v>
      </c>
      <c r="F36" s="129" t="s">
        <v>244</v>
      </c>
      <c r="G36" s="129" t="s">
        <v>1019</v>
      </c>
      <c r="H36" s="129" t="s">
        <v>3</v>
      </c>
      <c r="I36" s="129" t="s">
        <v>245</v>
      </c>
      <c r="J36" s="129" t="s">
        <v>125</v>
      </c>
      <c r="K36" s="129" t="s">
        <v>958</v>
      </c>
    </row>
    <row r="37" spans="1:11" x14ac:dyDescent="0.25">
      <c r="A37" s="129">
        <v>70</v>
      </c>
      <c r="B37" s="129" t="s">
        <v>54</v>
      </c>
      <c r="C37" s="129" t="s">
        <v>55</v>
      </c>
      <c r="D37" s="129" t="s">
        <v>0</v>
      </c>
      <c r="E37" s="129" t="s">
        <v>1</v>
      </c>
      <c r="F37" s="129" t="s">
        <v>156</v>
      </c>
      <c r="G37" s="129" t="s">
        <v>666</v>
      </c>
      <c r="H37" s="129" t="s">
        <v>157</v>
      </c>
      <c r="I37" s="129" t="s">
        <v>158</v>
      </c>
      <c r="J37" s="129" t="s">
        <v>159</v>
      </c>
      <c r="K37" s="129" t="s">
        <v>734</v>
      </c>
    </row>
    <row r="38" spans="1:11" x14ac:dyDescent="0.25">
      <c r="A38" s="129">
        <v>36</v>
      </c>
      <c r="B38" s="129" t="s">
        <v>567</v>
      </c>
      <c r="C38" s="129" t="s">
        <v>561</v>
      </c>
      <c r="D38" s="129" t="s">
        <v>0</v>
      </c>
      <c r="E38" s="129" t="s">
        <v>1</v>
      </c>
      <c r="F38" s="129" t="s">
        <v>61</v>
      </c>
      <c r="G38" s="129" t="s">
        <v>666</v>
      </c>
      <c r="H38" s="129" t="s">
        <v>3</v>
      </c>
      <c r="I38" s="129" t="s">
        <v>62</v>
      </c>
      <c r="J38" s="129" t="s">
        <v>53</v>
      </c>
      <c r="K38" s="129" t="s">
        <v>919</v>
      </c>
    </row>
    <row r="39" spans="1:11" x14ac:dyDescent="0.25">
      <c r="A39" s="129">
        <v>81</v>
      </c>
      <c r="B39" s="129" t="s">
        <v>232</v>
      </c>
      <c r="C39" s="129" t="s">
        <v>233</v>
      </c>
      <c r="D39" s="129" t="s">
        <v>234</v>
      </c>
      <c r="E39" s="129" t="s">
        <v>1</v>
      </c>
      <c r="F39" s="129" t="s">
        <v>235</v>
      </c>
      <c r="G39" s="129" t="s">
        <v>666</v>
      </c>
      <c r="H39" s="129" t="s">
        <v>3</v>
      </c>
      <c r="I39" s="129" t="s">
        <v>236</v>
      </c>
      <c r="J39" s="129" t="s">
        <v>53</v>
      </c>
      <c r="K39" s="129" t="s">
        <v>750</v>
      </c>
    </row>
    <row r="40" spans="1:11" x14ac:dyDescent="0.25">
      <c r="A40" s="129">
        <v>25</v>
      </c>
      <c r="B40" s="129" t="s">
        <v>1072</v>
      </c>
      <c r="C40" s="129" t="s">
        <v>1073</v>
      </c>
      <c r="D40" s="129" t="s">
        <v>122</v>
      </c>
      <c r="E40" s="129" t="s">
        <v>43</v>
      </c>
      <c r="F40" s="129" t="s">
        <v>221</v>
      </c>
      <c r="G40" s="129" t="s">
        <v>1131</v>
      </c>
      <c r="H40" s="129" t="s">
        <v>3</v>
      </c>
      <c r="I40" s="129" t="s">
        <v>222</v>
      </c>
      <c r="J40" s="129" t="s">
        <v>53</v>
      </c>
      <c r="K40" s="129" t="s">
        <v>1074</v>
      </c>
    </row>
    <row r="41" spans="1:11" x14ac:dyDescent="0.25">
      <c r="A41" s="129">
        <v>8</v>
      </c>
      <c r="B41" s="129" t="s">
        <v>117</v>
      </c>
      <c r="C41" s="129" t="s">
        <v>1210</v>
      </c>
      <c r="D41" s="129" t="s">
        <v>648</v>
      </c>
      <c r="E41" s="129" t="s">
        <v>1</v>
      </c>
      <c r="F41" s="129" t="s">
        <v>1211</v>
      </c>
      <c r="G41" s="129" t="s">
        <v>1019</v>
      </c>
      <c r="H41" s="129" t="s">
        <v>3</v>
      </c>
      <c r="I41" s="129" t="s">
        <v>1212</v>
      </c>
      <c r="J41" s="129" t="s">
        <v>53</v>
      </c>
      <c r="K41" s="129" t="s">
        <v>1213</v>
      </c>
    </row>
    <row r="42" spans="1:11" x14ac:dyDescent="0.25">
      <c r="A42" s="129">
        <v>54</v>
      </c>
      <c r="B42" s="129" t="s">
        <v>238</v>
      </c>
      <c r="C42" s="129" t="s">
        <v>239</v>
      </c>
      <c r="D42" s="129" t="s">
        <v>0</v>
      </c>
      <c r="E42" s="129" t="s">
        <v>1</v>
      </c>
      <c r="F42" s="129" t="s">
        <v>240</v>
      </c>
      <c r="G42" s="129" t="s">
        <v>1019</v>
      </c>
      <c r="H42" s="129" t="s">
        <v>3</v>
      </c>
      <c r="I42" s="129" t="s">
        <v>241</v>
      </c>
      <c r="J42" s="129" t="s">
        <v>53</v>
      </c>
      <c r="K42" s="129" t="s">
        <v>691</v>
      </c>
    </row>
    <row r="43" spans="1:11" x14ac:dyDescent="0.25">
      <c r="A43" s="129">
        <v>26</v>
      </c>
      <c r="B43" s="129" t="s">
        <v>262</v>
      </c>
      <c r="C43" s="129" t="s">
        <v>263</v>
      </c>
      <c r="D43" s="129" t="s">
        <v>264</v>
      </c>
      <c r="E43" s="129" t="s">
        <v>1</v>
      </c>
      <c r="F43" s="129" t="s">
        <v>265</v>
      </c>
      <c r="G43" s="129" t="s">
        <v>1019</v>
      </c>
      <c r="H43" s="129" t="s">
        <v>3</v>
      </c>
      <c r="I43" s="129" t="s">
        <v>266</v>
      </c>
      <c r="J43" s="129" t="s">
        <v>53</v>
      </c>
      <c r="K43" s="129" t="s">
        <v>1057</v>
      </c>
    </row>
    <row r="44" spans="1:11" x14ac:dyDescent="0.25">
      <c r="A44" s="129">
        <v>68</v>
      </c>
      <c r="B44" s="129" t="s">
        <v>120</v>
      </c>
      <c r="C44" s="129" t="s">
        <v>121</v>
      </c>
      <c r="D44" s="129" t="s">
        <v>122</v>
      </c>
      <c r="E44" s="129" t="s">
        <v>43</v>
      </c>
      <c r="F44" s="129" t="s">
        <v>123</v>
      </c>
      <c r="G44" s="129" t="s">
        <v>1019</v>
      </c>
      <c r="H44" s="129" t="s">
        <v>3</v>
      </c>
      <c r="I44" s="129" t="s">
        <v>124</v>
      </c>
      <c r="J44" s="129" t="s">
        <v>125</v>
      </c>
      <c r="K44" s="129" t="s">
        <v>728</v>
      </c>
    </row>
    <row r="45" spans="1:11" x14ac:dyDescent="0.25">
      <c r="A45" s="129">
        <v>82</v>
      </c>
      <c r="B45" s="129" t="s">
        <v>278</v>
      </c>
      <c r="C45" s="129" t="s">
        <v>279</v>
      </c>
      <c r="D45" s="129" t="s">
        <v>66</v>
      </c>
      <c r="E45" s="129" t="s">
        <v>1</v>
      </c>
      <c r="F45" s="129" t="s">
        <v>280</v>
      </c>
      <c r="G45" s="129" t="s">
        <v>1019</v>
      </c>
      <c r="H45" s="129" t="s">
        <v>3</v>
      </c>
      <c r="I45" s="129" t="s">
        <v>281</v>
      </c>
      <c r="J45" s="129" t="s">
        <v>53</v>
      </c>
      <c r="K45" s="129" t="s">
        <v>756</v>
      </c>
    </row>
    <row r="46" spans="1:11" x14ac:dyDescent="0.25">
      <c r="A46" s="129">
        <v>80</v>
      </c>
      <c r="B46" s="129" t="s">
        <v>54</v>
      </c>
      <c r="C46" s="129" t="s">
        <v>55</v>
      </c>
      <c r="D46" s="129" t="s">
        <v>0</v>
      </c>
      <c r="E46" s="129" t="s">
        <v>1</v>
      </c>
      <c r="F46" s="129" t="s">
        <v>229</v>
      </c>
      <c r="G46" s="129" t="s">
        <v>1019</v>
      </c>
      <c r="H46" s="129" t="s">
        <v>3</v>
      </c>
      <c r="I46" s="129" t="s">
        <v>230</v>
      </c>
      <c r="J46" s="129" t="s">
        <v>53</v>
      </c>
      <c r="K46" s="129" t="s">
        <v>749</v>
      </c>
    </row>
    <row r="47" spans="1:11" x14ac:dyDescent="0.25">
      <c r="A47" s="129">
        <v>10</v>
      </c>
      <c r="B47" s="129" t="s">
        <v>116</v>
      </c>
      <c r="C47" s="129" t="s">
        <v>117</v>
      </c>
      <c r="D47" s="129" t="s">
        <v>648</v>
      </c>
      <c r="E47" s="129" t="s">
        <v>1</v>
      </c>
      <c r="F47" s="129" t="s">
        <v>118</v>
      </c>
      <c r="G47" s="129" t="s">
        <v>1019</v>
      </c>
      <c r="H47" s="129" t="s">
        <v>3</v>
      </c>
      <c r="I47" s="129" t="s">
        <v>119</v>
      </c>
      <c r="J47" s="129" t="s">
        <v>53</v>
      </c>
      <c r="K47" s="129" t="s">
        <v>1167</v>
      </c>
    </row>
    <row r="48" spans="1:11" x14ac:dyDescent="0.25">
      <c r="A48" s="129">
        <v>67</v>
      </c>
      <c r="B48" s="129" t="s">
        <v>110</v>
      </c>
      <c r="C48" s="129" t="s">
        <v>111</v>
      </c>
      <c r="D48" s="129" t="s">
        <v>112</v>
      </c>
      <c r="E48" s="129" t="s">
        <v>43</v>
      </c>
      <c r="F48" s="129" t="s">
        <v>113</v>
      </c>
      <c r="G48" s="129" t="s">
        <v>1019</v>
      </c>
      <c r="H48" s="129" t="s">
        <v>3</v>
      </c>
      <c r="I48" s="129" t="s">
        <v>114</v>
      </c>
      <c r="J48" s="129" t="s">
        <v>53</v>
      </c>
      <c r="K48" s="129" t="s">
        <v>727</v>
      </c>
    </row>
    <row r="49" spans="1:11" x14ac:dyDescent="0.25">
      <c r="A49" s="129">
        <v>24</v>
      </c>
      <c r="B49" s="129" t="s">
        <v>50</v>
      </c>
      <c r="C49" s="129" t="s">
        <v>51</v>
      </c>
      <c r="D49" s="129" t="s">
        <v>52</v>
      </c>
      <c r="E49" s="129" t="s">
        <v>43</v>
      </c>
      <c r="F49" s="129" t="s">
        <v>246</v>
      </c>
      <c r="G49" s="129" t="s">
        <v>1019</v>
      </c>
      <c r="H49" s="129" t="s">
        <v>3</v>
      </c>
      <c r="I49" s="129" t="s">
        <v>247</v>
      </c>
      <c r="J49" s="129" t="s">
        <v>125</v>
      </c>
      <c r="K49" s="129" t="s">
        <v>1127</v>
      </c>
    </row>
    <row r="50" spans="1:11" x14ac:dyDescent="0.25">
      <c r="A50" s="129">
        <v>78</v>
      </c>
      <c r="B50" s="129" t="s">
        <v>206</v>
      </c>
      <c r="C50" s="129" t="s">
        <v>207</v>
      </c>
      <c r="D50" s="129" t="s">
        <v>173</v>
      </c>
      <c r="E50" s="129" t="s">
        <v>43</v>
      </c>
      <c r="F50" s="129" t="s">
        <v>208</v>
      </c>
      <c r="G50" s="129" t="s">
        <v>1019</v>
      </c>
      <c r="H50" s="129" t="s">
        <v>3</v>
      </c>
      <c r="I50" s="129" t="s">
        <v>209</v>
      </c>
      <c r="J50" s="129" t="s">
        <v>53</v>
      </c>
      <c r="K50" s="129" t="s">
        <v>745</v>
      </c>
    </row>
    <row r="51" spans="1:11" x14ac:dyDescent="0.25">
      <c r="A51" s="129">
        <v>30</v>
      </c>
      <c r="B51" s="129" t="s">
        <v>145</v>
      </c>
      <c r="C51" s="129" t="s">
        <v>97</v>
      </c>
      <c r="D51" s="129" t="s">
        <v>1046</v>
      </c>
      <c r="E51" s="129" t="s">
        <v>1</v>
      </c>
      <c r="F51" s="129" t="s">
        <v>147</v>
      </c>
      <c r="G51" s="129" t="s">
        <v>1019</v>
      </c>
      <c r="H51" s="129" t="s">
        <v>3</v>
      </c>
      <c r="I51" s="129" t="s">
        <v>148</v>
      </c>
      <c r="J51" s="129" t="s">
        <v>53</v>
      </c>
      <c r="K51" s="129" t="s">
        <v>1047</v>
      </c>
    </row>
    <row r="52" spans="1:11" x14ac:dyDescent="0.25">
      <c r="A52" s="129">
        <v>29</v>
      </c>
      <c r="B52" s="129" t="s">
        <v>102</v>
      </c>
      <c r="C52" s="129" t="s">
        <v>141</v>
      </c>
      <c r="D52" s="129" t="s">
        <v>42</v>
      </c>
      <c r="E52" s="129" t="s">
        <v>43</v>
      </c>
      <c r="F52" s="129" t="s">
        <v>142</v>
      </c>
      <c r="G52" s="129" t="s">
        <v>1019</v>
      </c>
      <c r="H52" s="129" t="s">
        <v>3</v>
      </c>
      <c r="I52" s="129" t="s">
        <v>143</v>
      </c>
      <c r="J52" s="129" t="s">
        <v>53</v>
      </c>
      <c r="K52" s="129" t="s">
        <v>1070</v>
      </c>
    </row>
    <row r="53" spans="1:11" x14ac:dyDescent="0.25">
      <c r="A53" s="129">
        <v>76</v>
      </c>
      <c r="B53" s="129" t="s">
        <v>467</v>
      </c>
      <c r="C53" s="129" t="s">
        <v>468</v>
      </c>
      <c r="D53" s="129" t="s">
        <v>0</v>
      </c>
      <c r="E53" s="129" t="s">
        <v>1</v>
      </c>
      <c r="F53" s="129" t="s">
        <v>477</v>
      </c>
      <c r="G53" s="129" t="s">
        <v>1019</v>
      </c>
      <c r="H53" s="129" t="s">
        <v>30</v>
      </c>
      <c r="I53" s="129" t="s">
        <v>478</v>
      </c>
      <c r="J53" s="129" t="s">
        <v>32</v>
      </c>
      <c r="K53" s="129" t="s">
        <v>740</v>
      </c>
    </row>
    <row r="54" spans="1:11" x14ac:dyDescent="0.25">
      <c r="A54" s="129">
        <v>45</v>
      </c>
      <c r="B54" s="129" t="s">
        <v>590</v>
      </c>
      <c r="C54" s="129" t="s">
        <v>591</v>
      </c>
      <c r="D54" s="129" t="s">
        <v>592</v>
      </c>
      <c r="E54" s="129" t="s">
        <v>43</v>
      </c>
      <c r="F54" s="129" t="s">
        <v>593</v>
      </c>
      <c r="G54" s="129" t="s">
        <v>1131</v>
      </c>
      <c r="H54" s="129" t="s">
        <v>30</v>
      </c>
      <c r="I54" s="129" t="s">
        <v>594</v>
      </c>
      <c r="J54" s="129" t="s">
        <v>32</v>
      </c>
      <c r="K54" s="129" t="s">
        <v>669</v>
      </c>
    </row>
    <row r="55" spans="1:11" x14ac:dyDescent="0.25">
      <c r="A55" s="129">
        <v>69</v>
      </c>
      <c r="B55" s="129" t="s">
        <v>131</v>
      </c>
      <c r="C55" s="129" t="s">
        <v>132</v>
      </c>
      <c r="D55" s="129" t="s">
        <v>133</v>
      </c>
      <c r="E55" s="129" t="s">
        <v>28</v>
      </c>
      <c r="F55" s="129" t="s">
        <v>134</v>
      </c>
      <c r="G55" s="129" t="s">
        <v>666</v>
      </c>
      <c r="H55" s="129" t="s">
        <v>30</v>
      </c>
      <c r="I55" s="129" t="s">
        <v>135</v>
      </c>
      <c r="J55" s="129" t="s">
        <v>32</v>
      </c>
      <c r="K55" s="129" t="s">
        <v>731</v>
      </c>
    </row>
    <row r="56" spans="1:11" x14ac:dyDescent="0.25">
      <c r="A56" s="129">
        <v>62</v>
      </c>
      <c r="B56" s="129" t="s">
        <v>460</v>
      </c>
      <c r="C56" s="129" t="s">
        <v>461</v>
      </c>
      <c r="D56" s="129" t="s">
        <v>462</v>
      </c>
      <c r="E56" s="129" t="s">
        <v>1</v>
      </c>
      <c r="F56" s="129" t="s">
        <v>463</v>
      </c>
      <c r="G56" s="129" t="s">
        <v>1019</v>
      </c>
      <c r="H56" s="129" t="s">
        <v>30</v>
      </c>
      <c r="I56" s="129" t="s">
        <v>464</v>
      </c>
      <c r="J56" s="129" t="s">
        <v>32</v>
      </c>
      <c r="K56" s="129" t="s">
        <v>711</v>
      </c>
    </row>
    <row r="57" spans="1:11" x14ac:dyDescent="0.25">
      <c r="A57" s="129">
        <v>27</v>
      </c>
      <c r="B57" s="129" t="s">
        <v>71</v>
      </c>
      <c r="C57" s="129" t="s">
        <v>72</v>
      </c>
      <c r="D57" s="129" t="s">
        <v>73</v>
      </c>
      <c r="E57" s="129" t="s">
        <v>28</v>
      </c>
      <c r="F57" s="129" t="s">
        <v>74</v>
      </c>
      <c r="G57" s="129" t="s">
        <v>1019</v>
      </c>
      <c r="H57" s="129" t="s">
        <v>30</v>
      </c>
      <c r="I57" s="129" t="s">
        <v>75</v>
      </c>
      <c r="J57" s="129" t="s">
        <v>32</v>
      </c>
      <c r="K57" s="129" t="s">
        <v>1058</v>
      </c>
    </row>
    <row r="58" spans="1:11" x14ac:dyDescent="0.25">
      <c r="A58" s="129">
        <v>63</v>
      </c>
      <c r="B58" s="129" t="s">
        <v>165</v>
      </c>
      <c r="C58" s="129" t="s">
        <v>166</v>
      </c>
      <c r="D58" s="129" t="s">
        <v>27</v>
      </c>
      <c r="E58" s="129" t="s">
        <v>28</v>
      </c>
      <c r="F58" s="129" t="s">
        <v>167</v>
      </c>
      <c r="G58" s="129" t="s">
        <v>1019</v>
      </c>
      <c r="H58" s="129" t="s">
        <v>30</v>
      </c>
      <c r="I58" s="129" t="s">
        <v>168</v>
      </c>
      <c r="J58" s="129" t="s">
        <v>32</v>
      </c>
      <c r="K58" s="129" t="s">
        <v>712</v>
      </c>
    </row>
    <row r="59" spans="1:11" x14ac:dyDescent="0.25">
      <c r="A59" s="129">
        <v>64</v>
      </c>
      <c r="B59" s="129" t="s">
        <v>25</v>
      </c>
      <c r="C59" s="129" t="s">
        <v>26</v>
      </c>
      <c r="D59" s="129" t="s">
        <v>27</v>
      </c>
      <c r="E59" s="129" t="s">
        <v>28</v>
      </c>
      <c r="F59" s="129" t="s">
        <v>29</v>
      </c>
      <c r="G59" s="129" t="s">
        <v>1019</v>
      </c>
      <c r="H59" s="129" t="s">
        <v>30</v>
      </c>
      <c r="I59" s="129" t="s">
        <v>31</v>
      </c>
      <c r="J59" s="129" t="s">
        <v>32</v>
      </c>
      <c r="K59" s="129" t="s">
        <v>714</v>
      </c>
    </row>
    <row r="60" spans="1:11" x14ac:dyDescent="0.25">
      <c r="A60" s="129">
        <v>33</v>
      </c>
      <c r="B60" s="129" t="s">
        <v>64</v>
      </c>
      <c r="C60" s="129" t="s">
        <v>65</v>
      </c>
      <c r="D60" s="129" t="s">
        <v>66</v>
      </c>
      <c r="E60" s="129" t="s">
        <v>1</v>
      </c>
      <c r="F60" s="129" t="s">
        <v>67</v>
      </c>
      <c r="G60" s="129" t="s">
        <v>1019</v>
      </c>
      <c r="H60" s="129" t="s">
        <v>30</v>
      </c>
      <c r="I60" s="129" t="s">
        <v>68</v>
      </c>
      <c r="J60" s="129" t="s">
        <v>32</v>
      </c>
      <c r="K60" s="129" t="s">
        <v>959</v>
      </c>
    </row>
    <row r="61" spans="1:11" x14ac:dyDescent="0.25">
      <c r="A61" s="129">
        <v>40</v>
      </c>
      <c r="B61" s="129" t="s">
        <v>453</v>
      </c>
      <c r="C61" s="129" t="s">
        <v>454</v>
      </c>
      <c r="D61" s="129" t="s">
        <v>455</v>
      </c>
      <c r="E61" s="129" t="s">
        <v>456</v>
      </c>
      <c r="F61" s="129" t="s">
        <v>457</v>
      </c>
      <c r="G61" s="129" t="s">
        <v>666</v>
      </c>
      <c r="H61" s="129" t="s">
        <v>30</v>
      </c>
      <c r="I61" s="129" t="s">
        <v>458</v>
      </c>
      <c r="J61" s="129" t="s">
        <v>32</v>
      </c>
      <c r="K61" s="129" t="s">
        <v>763</v>
      </c>
    </row>
    <row r="62" spans="1:11" x14ac:dyDescent="0.25">
      <c r="A62" s="129">
        <v>58</v>
      </c>
      <c r="B62" s="129" t="s">
        <v>262</v>
      </c>
      <c r="C62" s="129" t="s">
        <v>399</v>
      </c>
      <c r="D62" s="129" t="s">
        <v>0</v>
      </c>
      <c r="E62" s="129" t="s">
        <v>1</v>
      </c>
      <c r="F62" s="129" t="s">
        <v>400</v>
      </c>
      <c r="G62" s="129" t="s">
        <v>1019</v>
      </c>
      <c r="H62" s="129" t="s">
        <v>294</v>
      </c>
      <c r="I62" s="129" t="s">
        <v>401</v>
      </c>
      <c r="J62" s="129" t="s">
        <v>289</v>
      </c>
      <c r="K62" s="129" t="s">
        <v>700</v>
      </c>
    </row>
    <row r="63" spans="1:11" x14ac:dyDescent="0.25">
      <c r="A63" s="129">
        <v>60</v>
      </c>
      <c r="B63" s="129" t="s">
        <v>431</v>
      </c>
      <c r="C63" s="129" t="s">
        <v>172</v>
      </c>
      <c r="D63" s="129" t="s">
        <v>432</v>
      </c>
      <c r="E63" s="129" t="s">
        <v>28</v>
      </c>
      <c r="F63" s="129" t="s">
        <v>433</v>
      </c>
      <c r="G63" s="129" t="s">
        <v>1019</v>
      </c>
      <c r="H63" s="129" t="s">
        <v>294</v>
      </c>
      <c r="I63" s="129" t="s">
        <v>434</v>
      </c>
      <c r="J63" s="129" t="s">
        <v>289</v>
      </c>
      <c r="K63" s="129" t="s">
        <v>704</v>
      </c>
    </row>
    <row r="64" spans="1:11" x14ac:dyDescent="0.25">
      <c r="A64" s="129">
        <v>49</v>
      </c>
      <c r="B64" s="129" t="s">
        <v>297</v>
      </c>
      <c r="C64" s="129" t="s">
        <v>255</v>
      </c>
      <c r="D64" s="129" t="s">
        <v>0</v>
      </c>
      <c r="E64" s="129" t="s">
        <v>1</v>
      </c>
      <c r="F64" s="129" t="s">
        <v>298</v>
      </c>
      <c r="G64" s="129" t="s">
        <v>1019</v>
      </c>
      <c r="H64" s="129" t="s">
        <v>294</v>
      </c>
      <c r="I64" s="129" t="s">
        <v>299</v>
      </c>
      <c r="J64" s="129" t="s">
        <v>289</v>
      </c>
      <c r="K64" s="129" t="s">
        <v>680</v>
      </c>
    </row>
    <row r="65" spans="1:11" x14ac:dyDescent="0.25">
      <c r="A65" s="129">
        <v>1</v>
      </c>
      <c r="B65" s="129" t="s">
        <v>301</v>
      </c>
      <c r="C65" s="129" t="s">
        <v>302</v>
      </c>
      <c r="D65" s="129" t="s">
        <v>0</v>
      </c>
      <c r="E65" s="129" t="s">
        <v>1</v>
      </c>
      <c r="F65" s="129" t="s">
        <v>303</v>
      </c>
      <c r="G65" s="129" t="s">
        <v>1019</v>
      </c>
      <c r="H65" s="129" t="s">
        <v>294</v>
      </c>
      <c r="I65" s="129" t="s">
        <v>304</v>
      </c>
      <c r="J65" s="129" t="s">
        <v>289</v>
      </c>
      <c r="K65" s="129" t="s">
        <v>1256</v>
      </c>
    </row>
    <row r="66" spans="1:11" x14ac:dyDescent="0.25">
      <c r="A66" s="129">
        <v>47</v>
      </c>
      <c r="B66" s="129"/>
      <c r="C66" s="129"/>
      <c r="D66" s="129"/>
      <c r="E66" s="129"/>
      <c r="F66" s="129" t="s">
        <v>540</v>
      </c>
      <c r="G66" s="129" t="s">
        <v>1019</v>
      </c>
      <c r="H66" s="129" t="s">
        <v>294</v>
      </c>
      <c r="I66" s="129" t="s">
        <v>541</v>
      </c>
      <c r="J66" s="129" t="s">
        <v>289</v>
      </c>
      <c r="K66" s="129" t="s">
        <v>677</v>
      </c>
    </row>
    <row r="67" spans="1:11" x14ac:dyDescent="0.25">
      <c r="A67" s="129">
        <v>55</v>
      </c>
      <c r="B67" s="129" t="s">
        <v>377</v>
      </c>
      <c r="C67" s="129" t="s">
        <v>378</v>
      </c>
      <c r="D67" s="129" t="s">
        <v>256</v>
      </c>
      <c r="E67" s="129" t="s">
        <v>1</v>
      </c>
      <c r="F67" s="129" t="s">
        <v>379</v>
      </c>
      <c r="G67" s="129" t="s">
        <v>666</v>
      </c>
      <c r="H67" s="129" t="s">
        <v>294</v>
      </c>
      <c r="I67" s="129" t="s">
        <v>380</v>
      </c>
      <c r="J67" s="129" t="s">
        <v>289</v>
      </c>
      <c r="K67" s="129" t="s">
        <v>695</v>
      </c>
    </row>
    <row r="68" spans="1:11" x14ac:dyDescent="0.25">
      <c r="A68" s="129">
        <v>37</v>
      </c>
      <c r="B68" s="129" t="s">
        <v>49</v>
      </c>
      <c r="C68" s="129" t="s">
        <v>97</v>
      </c>
      <c r="D68" s="129" t="s">
        <v>66</v>
      </c>
      <c r="E68" s="129" t="s">
        <v>1</v>
      </c>
      <c r="F68" s="129" t="s">
        <v>391</v>
      </c>
      <c r="G68" s="129" t="s">
        <v>1019</v>
      </c>
      <c r="H68" s="129" t="s">
        <v>294</v>
      </c>
      <c r="I68" s="129" t="s">
        <v>392</v>
      </c>
      <c r="J68" s="129" t="s">
        <v>289</v>
      </c>
      <c r="K68" s="129" t="s">
        <v>921</v>
      </c>
    </row>
    <row r="69" spans="1:11" x14ac:dyDescent="0.25">
      <c r="A69" s="129">
        <v>50</v>
      </c>
      <c r="B69" s="129" t="s">
        <v>311</v>
      </c>
      <c r="C69" s="129" t="s">
        <v>312</v>
      </c>
      <c r="D69" s="129" t="s">
        <v>313</v>
      </c>
      <c r="E69" s="129" t="s">
        <v>43</v>
      </c>
      <c r="F69" s="129" t="s">
        <v>314</v>
      </c>
      <c r="G69" s="129" t="s">
        <v>1019</v>
      </c>
      <c r="H69" s="129" t="s">
        <v>294</v>
      </c>
      <c r="I69" s="129" t="s">
        <v>315</v>
      </c>
      <c r="J69" s="129" t="s">
        <v>289</v>
      </c>
      <c r="K69" s="129" t="s">
        <v>683</v>
      </c>
    </row>
    <row r="70" spans="1:11" x14ac:dyDescent="0.25">
      <c r="A70" s="129">
        <v>48</v>
      </c>
      <c r="B70" s="129" t="s">
        <v>291</v>
      </c>
      <c r="C70" s="129" t="s">
        <v>292</v>
      </c>
      <c r="D70" s="129" t="s">
        <v>0</v>
      </c>
      <c r="E70" s="129" t="s">
        <v>1</v>
      </c>
      <c r="F70" s="129" t="s">
        <v>293</v>
      </c>
      <c r="G70" s="129" t="s">
        <v>1019</v>
      </c>
      <c r="H70" s="129" t="s">
        <v>294</v>
      </c>
      <c r="I70" s="129" t="s">
        <v>295</v>
      </c>
      <c r="J70" s="129" t="s">
        <v>289</v>
      </c>
      <c r="K70" s="129" t="s">
        <v>679</v>
      </c>
    </row>
    <row r="71" spans="1:11" x14ac:dyDescent="0.25">
      <c r="A71" s="129">
        <v>43</v>
      </c>
      <c r="B71" s="129" t="s">
        <v>608</v>
      </c>
      <c r="C71" s="129" t="s">
        <v>378</v>
      </c>
      <c r="D71" s="129" t="s">
        <v>27</v>
      </c>
      <c r="E71" s="129" t="s">
        <v>28</v>
      </c>
      <c r="F71" s="129" t="s">
        <v>609</v>
      </c>
      <c r="G71" s="129" t="s">
        <v>1019</v>
      </c>
      <c r="H71" s="129" t="s">
        <v>294</v>
      </c>
      <c r="I71" s="129" t="s">
        <v>610</v>
      </c>
      <c r="J71" s="129" t="s">
        <v>289</v>
      </c>
      <c r="K71" s="129" t="s">
        <v>663</v>
      </c>
    </row>
    <row r="72" spans="1:11" x14ac:dyDescent="0.25">
      <c r="A72" s="129">
        <v>2</v>
      </c>
      <c r="B72" s="129" t="s">
        <v>366</v>
      </c>
      <c r="C72" s="129" t="s">
        <v>367</v>
      </c>
      <c r="D72" s="129" t="s">
        <v>368</v>
      </c>
      <c r="E72" s="129" t="s">
        <v>43</v>
      </c>
      <c r="F72" s="129" t="s">
        <v>369</v>
      </c>
      <c r="G72" s="129" t="s">
        <v>1019</v>
      </c>
      <c r="H72" s="129" t="s">
        <v>294</v>
      </c>
      <c r="I72" s="129" t="s">
        <v>370</v>
      </c>
      <c r="J72" s="129" t="s">
        <v>289</v>
      </c>
      <c r="K72" s="129" t="s">
        <v>1240</v>
      </c>
    </row>
    <row r="73" spans="1:11" x14ac:dyDescent="0.25">
      <c r="A73" s="129">
        <v>42</v>
      </c>
      <c r="B73" s="129" t="s">
        <v>425</v>
      </c>
      <c r="C73" s="129" t="s">
        <v>426</v>
      </c>
      <c r="D73" s="129" t="s">
        <v>427</v>
      </c>
      <c r="E73" s="129" t="s">
        <v>28</v>
      </c>
      <c r="F73" s="129" t="s">
        <v>428</v>
      </c>
      <c r="G73" s="129" t="s">
        <v>1019</v>
      </c>
      <c r="H73" s="129" t="s">
        <v>287</v>
      </c>
      <c r="I73" s="129" t="s">
        <v>429</v>
      </c>
      <c r="J73" s="129" t="s">
        <v>289</v>
      </c>
      <c r="K73" s="129" t="s">
        <v>659</v>
      </c>
    </row>
    <row r="74" spans="1:11" x14ac:dyDescent="0.25">
      <c r="A74" s="129">
        <v>51</v>
      </c>
      <c r="B74" s="129" t="s">
        <v>317</v>
      </c>
      <c r="C74" s="129" t="s">
        <v>279</v>
      </c>
      <c r="D74" s="129" t="s">
        <v>318</v>
      </c>
      <c r="E74" s="129" t="s">
        <v>28</v>
      </c>
      <c r="F74" s="129" t="s">
        <v>319</v>
      </c>
      <c r="G74" s="129" t="s">
        <v>1019</v>
      </c>
      <c r="H74" s="129" t="s">
        <v>287</v>
      </c>
      <c r="I74" s="129" t="s">
        <v>320</v>
      </c>
      <c r="J74" s="129" t="s">
        <v>289</v>
      </c>
      <c r="K74" s="129" t="s">
        <v>758</v>
      </c>
    </row>
    <row r="75" spans="1:11" x14ac:dyDescent="0.25">
      <c r="A75" s="129">
        <v>53</v>
      </c>
      <c r="B75" s="129" t="s">
        <v>333</v>
      </c>
      <c r="C75" s="129" t="s">
        <v>334</v>
      </c>
      <c r="D75" s="129" t="s">
        <v>335</v>
      </c>
      <c r="E75" s="129" t="s">
        <v>48</v>
      </c>
      <c r="F75" s="129" t="s">
        <v>336</v>
      </c>
      <c r="G75" s="129" t="s">
        <v>666</v>
      </c>
      <c r="H75" s="129" t="s">
        <v>287</v>
      </c>
      <c r="I75" s="129" t="s">
        <v>337</v>
      </c>
      <c r="J75" s="129" t="s">
        <v>289</v>
      </c>
      <c r="K75" s="129" t="s">
        <v>686</v>
      </c>
    </row>
    <row r="76" spans="1:11" x14ac:dyDescent="0.25">
      <c r="A76" s="129">
        <v>59</v>
      </c>
      <c r="B76" s="129" t="s">
        <v>403</v>
      </c>
      <c r="C76" s="129" t="s">
        <v>60</v>
      </c>
      <c r="D76" s="129" t="s">
        <v>27</v>
      </c>
      <c r="E76" s="129" t="s">
        <v>28</v>
      </c>
      <c r="F76" s="129" t="s">
        <v>404</v>
      </c>
      <c r="G76" s="129" t="s">
        <v>1019</v>
      </c>
      <c r="H76" s="129" t="s">
        <v>287</v>
      </c>
      <c r="I76" s="129" t="s">
        <v>405</v>
      </c>
      <c r="J76" s="129" t="s">
        <v>289</v>
      </c>
      <c r="K76" s="129" t="s">
        <v>701</v>
      </c>
    </row>
    <row r="77" spans="1:11" x14ac:dyDescent="0.25">
      <c r="A77" s="129">
        <v>56</v>
      </c>
      <c r="B77" s="129" t="s">
        <v>387</v>
      </c>
      <c r="C77" s="129" t="s">
        <v>279</v>
      </c>
      <c r="D77" s="129" t="s">
        <v>351</v>
      </c>
      <c r="E77" s="129" t="s">
        <v>48</v>
      </c>
      <c r="F77" s="129" t="s">
        <v>388</v>
      </c>
      <c r="G77" s="129" t="s">
        <v>666</v>
      </c>
      <c r="H77" s="129" t="s">
        <v>287</v>
      </c>
      <c r="I77" s="129" t="s">
        <v>389</v>
      </c>
      <c r="J77" s="129" t="s">
        <v>289</v>
      </c>
      <c r="K77" s="129" t="s">
        <v>696</v>
      </c>
    </row>
    <row r="78" spans="1:11" x14ac:dyDescent="0.25">
      <c r="A78" s="129">
        <v>46</v>
      </c>
      <c r="B78" s="129" t="s">
        <v>566</v>
      </c>
      <c r="C78" s="129" t="s">
        <v>556</v>
      </c>
      <c r="D78" s="129" t="s">
        <v>0</v>
      </c>
      <c r="E78" s="129" t="s">
        <v>1</v>
      </c>
      <c r="F78" s="129" t="s">
        <v>557</v>
      </c>
      <c r="G78" s="129" t="s">
        <v>1019</v>
      </c>
      <c r="H78" s="129" t="s">
        <v>287</v>
      </c>
      <c r="I78" s="129" t="s">
        <v>558</v>
      </c>
      <c r="J78" s="129" t="s">
        <v>289</v>
      </c>
      <c r="K78" s="129" t="s">
        <v>673</v>
      </c>
    </row>
    <row r="79" spans="1:11" x14ac:dyDescent="0.25">
      <c r="A79" s="129">
        <v>44</v>
      </c>
      <c r="B79" s="129"/>
      <c r="C79" s="129"/>
      <c r="D79" s="129"/>
      <c r="E79" s="129"/>
      <c r="F79" s="129" t="s">
        <v>572</v>
      </c>
      <c r="G79" s="129" t="s">
        <v>1019</v>
      </c>
      <c r="H79" s="129" t="s">
        <v>287</v>
      </c>
      <c r="I79" s="129" t="s">
        <v>573</v>
      </c>
      <c r="J79" s="129" t="s">
        <v>289</v>
      </c>
      <c r="K79" s="129" t="s">
        <v>665</v>
      </c>
    </row>
    <row r="80" spans="1:11" x14ac:dyDescent="0.25">
      <c r="A80" s="129">
        <v>35</v>
      </c>
      <c r="B80" s="129" t="s">
        <v>322</v>
      </c>
      <c r="C80" s="129" t="s">
        <v>323</v>
      </c>
      <c r="D80" s="129" t="s">
        <v>66</v>
      </c>
      <c r="E80" s="129" t="s">
        <v>1</v>
      </c>
      <c r="F80" s="129" t="s">
        <v>324</v>
      </c>
      <c r="G80" s="129" t="s">
        <v>1019</v>
      </c>
      <c r="H80" s="129" t="s">
        <v>287</v>
      </c>
      <c r="I80" s="129" t="s">
        <v>325</v>
      </c>
      <c r="J80" s="129" t="s">
        <v>289</v>
      </c>
      <c r="K80" s="129" t="s">
        <v>956</v>
      </c>
    </row>
    <row r="81" spans="1:11" x14ac:dyDescent="0.25">
      <c r="A81" s="129">
        <v>41</v>
      </c>
      <c r="B81" s="129" t="s">
        <v>651</v>
      </c>
      <c r="C81" s="129" t="s">
        <v>652</v>
      </c>
      <c r="D81" s="129" t="s">
        <v>653</v>
      </c>
      <c r="E81" s="129" t="s">
        <v>1</v>
      </c>
      <c r="F81" s="129" t="s">
        <v>654</v>
      </c>
      <c r="G81" s="129" t="s">
        <v>1019</v>
      </c>
      <c r="H81" s="129" t="s">
        <v>294</v>
      </c>
      <c r="I81" s="129" t="s">
        <v>655</v>
      </c>
      <c r="J81" s="129" t="s">
        <v>289</v>
      </c>
      <c r="K81" s="129" t="s">
        <v>656</v>
      </c>
    </row>
    <row r="82" spans="1:11" x14ac:dyDescent="0.25">
      <c r="A82" s="129">
        <v>39</v>
      </c>
      <c r="B82" s="129" t="s">
        <v>845</v>
      </c>
      <c r="C82" s="129" t="s">
        <v>846</v>
      </c>
      <c r="D82" s="129" t="s">
        <v>27</v>
      </c>
      <c r="E82" s="129" t="s">
        <v>28</v>
      </c>
      <c r="F82" s="129" t="s">
        <v>847</v>
      </c>
      <c r="G82" s="129" t="s">
        <v>1019</v>
      </c>
      <c r="H82" s="129" t="s">
        <v>294</v>
      </c>
      <c r="I82" s="129" t="s">
        <v>848</v>
      </c>
      <c r="J82" s="129" t="s">
        <v>289</v>
      </c>
      <c r="K82" s="129" t="s">
        <v>849</v>
      </c>
    </row>
    <row r="83" spans="1:11" x14ac:dyDescent="0.25">
      <c r="A83" s="129">
        <v>6</v>
      </c>
      <c r="B83" s="129" t="s">
        <v>623</v>
      </c>
      <c r="C83" s="129" t="s">
        <v>624</v>
      </c>
      <c r="D83" s="129" t="s">
        <v>625</v>
      </c>
      <c r="E83" s="129" t="s">
        <v>48</v>
      </c>
      <c r="F83" s="129" t="s">
        <v>626</v>
      </c>
      <c r="G83" s="129" t="s">
        <v>666</v>
      </c>
      <c r="H83" s="129" t="s">
        <v>294</v>
      </c>
      <c r="I83" s="129" t="s">
        <v>627</v>
      </c>
      <c r="J83" s="129" t="s">
        <v>289</v>
      </c>
      <c r="K83" s="129" t="s">
        <v>1221</v>
      </c>
    </row>
  </sheetData>
  <sortState ref="A2:K83">
    <sortCondition ref="F2:F8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Normal="100"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36</v>
      </c>
      <c r="B2" s="127" t="s">
        <v>982</v>
      </c>
      <c r="C2" s="127" t="s">
        <v>292</v>
      </c>
      <c r="D2" s="127" t="s">
        <v>462</v>
      </c>
      <c r="E2" s="127" t="s">
        <v>1</v>
      </c>
      <c r="F2" s="127" t="s">
        <v>422</v>
      </c>
      <c r="G2" s="127" t="s">
        <v>1019</v>
      </c>
      <c r="H2" s="127" t="s">
        <v>3</v>
      </c>
      <c r="I2" s="127" t="s">
        <v>423</v>
      </c>
      <c r="J2" s="127" t="s">
        <v>2</v>
      </c>
      <c r="K2" s="127" t="s">
        <v>983</v>
      </c>
    </row>
    <row r="3" spans="1:11" x14ac:dyDescent="0.25">
      <c r="A3">
        <v>42</v>
      </c>
      <c r="B3" s="127" t="s">
        <v>361</v>
      </c>
      <c r="C3" s="127" t="s">
        <v>362</v>
      </c>
      <c r="D3" s="127" t="s">
        <v>0</v>
      </c>
      <c r="E3" s="127" t="s">
        <v>1</v>
      </c>
      <c r="F3" s="127" t="s">
        <v>886</v>
      </c>
      <c r="G3" s="127" t="s">
        <v>1019</v>
      </c>
      <c r="H3" s="127" t="s">
        <v>3</v>
      </c>
      <c r="I3" s="127" t="s">
        <v>861</v>
      </c>
      <c r="J3" s="127" t="s">
        <v>516</v>
      </c>
      <c r="K3" s="127" t="s">
        <v>896</v>
      </c>
    </row>
    <row r="4" spans="1:11" x14ac:dyDescent="0.25">
      <c r="A4">
        <v>78</v>
      </c>
      <c r="B4" s="127" t="s">
        <v>174</v>
      </c>
      <c r="C4" s="127" t="s">
        <v>175</v>
      </c>
      <c r="D4" s="127" t="s">
        <v>0</v>
      </c>
      <c r="E4" s="127" t="s">
        <v>1</v>
      </c>
      <c r="F4" s="127" t="s">
        <v>472</v>
      </c>
      <c r="G4" s="127" t="s">
        <v>1050</v>
      </c>
      <c r="H4" s="127" t="s">
        <v>473</v>
      </c>
      <c r="I4" s="127" t="s">
        <v>474</v>
      </c>
      <c r="J4" s="127" t="s">
        <v>475</v>
      </c>
      <c r="K4" s="127" t="s">
        <v>737</v>
      </c>
    </row>
    <row r="5" spans="1:11" x14ac:dyDescent="0.25">
      <c r="A5" s="127">
        <v>81</v>
      </c>
      <c r="B5" s="127" t="s">
        <v>54</v>
      </c>
      <c r="C5" s="127" t="s">
        <v>55</v>
      </c>
      <c r="D5" s="127" t="s">
        <v>0</v>
      </c>
      <c r="E5" s="127" t="s">
        <v>1</v>
      </c>
      <c r="F5" s="127" t="s">
        <v>480</v>
      </c>
      <c r="G5" s="127" t="s">
        <v>1050</v>
      </c>
      <c r="H5" s="127" t="s">
        <v>473</v>
      </c>
      <c r="I5" s="127" t="s">
        <v>481</v>
      </c>
      <c r="J5" s="127" t="s">
        <v>475</v>
      </c>
      <c r="K5" s="127" t="s">
        <v>744</v>
      </c>
    </row>
    <row r="6" spans="1:11" x14ac:dyDescent="0.25">
      <c r="A6" s="127">
        <v>65</v>
      </c>
      <c r="B6" s="127" t="s">
        <v>443</v>
      </c>
      <c r="C6" s="127" t="s">
        <v>444</v>
      </c>
      <c r="D6" s="127" t="s">
        <v>0</v>
      </c>
      <c r="E6" s="127" t="s">
        <v>1</v>
      </c>
      <c r="F6" s="127" t="s">
        <v>445</v>
      </c>
      <c r="G6" s="127" t="s">
        <v>1257</v>
      </c>
      <c r="H6" s="127" t="s">
        <v>5</v>
      </c>
      <c r="I6" s="127" t="s">
        <v>446</v>
      </c>
      <c r="J6" s="127" t="s">
        <v>6</v>
      </c>
      <c r="K6" s="127" t="s">
        <v>708</v>
      </c>
    </row>
    <row r="7" spans="1:11" x14ac:dyDescent="0.25">
      <c r="A7" s="127">
        <v>56</v>
      </c>
      <c r="B7" s="127" t="s">
        <v>15</v>
      </c>
      <c r="C7" s="127" t="s">
        <v>16</v>
      </c>
      <c r="D7" s="127" t="s">
        <v>17</v>
      </c>
      <c r="E7" s="127" t="s">
        <v>7</v>
      </c>
      <c r="F7" s="127" t="s">
        <v>18</v>
      </c>
      <c r="G7" s="127" t="s">
        <v>1136</v>
      </c>
      <c r="H7" s="127" t="s">
        <v>5</v>
      </c>
      <c r="I7" s="127" t="s">
        <v>19</v>
      </c>
      <c r="J7" s="127" t="s">
        <v>6</v>
      </c>
      <c r="K7" s="127" t="s">
        <v>685</v>
      </c>
    </row>
    <row r="8" spans="1:11" x14ac:dyDescent="0.25">
      <c r="A8" s="127">
        <v>4</v>
      </c>
      <c r="B8" s="127" t="s">
        <v>366</v>
      </c>
      <c r="C8" s="127" t="s">
        <v>367</v>
      </c>
      <c r="D8" s="127" t="s">
        <v>368</v>
      </c>
      <c r="E8" s="127" t="s">
        <v>43</v>
      </c>
      <c r="F8" s="127" t="s">
        <v>395</v>
      </c>
      <c r="G8" s="127" t="s">
        <v>1257</v>
      </c>
      <c r="H8" s="127" t="s">
        <v>5</v>
      </c>
      <c r="I8" s="127" t="s">
        <v>396</v>
      </c>
      <c r="J8" s="127" t="s">
        <v>6</v>
      </c>
      <c r="K8" s="127" t="s">
        <v>1241</v>
      </c>
    </row>
    <row r="9" spans="1:11" x14ac:dyDescent="0.25">
      <c r="A9" s="127">
        <v>69</v>
      </c>
      <c r="B9" s="127" t="s">
        <v>467</v>
      </c>
      <c r="C9" s="127" t="s">
        <v>468</v>
      </c>
      <c r="D9" s="127" t="s">
        <v>0</v>
      </c>
      <c r="E9" s="127" t="s">
        <v>1</v>
      </c>
      <c r="F9" s="127" t="s">
        <v>469</v>
      </c>
      <c r="G9" s="127" t="s">
        <v>1257</v>
      </c>
      <c r="H9" s="127" t="s">
        <v>5</v>
      </c>
      <c r="I9" s="127" t="s">
        <v>470</v>
      </c>
      <c r="J9" s="127" t="s">
        <v>6</v>
      </c>
      <c r="K9" s="127" t="s">
        <v>720</v>
      </c>
    </row>
    <row r="10" spans="1:11" x14ac:dyDescent="0.25">
      <c r="A10" s="127">
        <v>35</v>
      </c>
      <c r="B10" s="127" t="s">
        <v>803</v>
      </c>
      <c r="C10" s="127" t="s">
        <v>804</v>
      </c>
      <c r="D10" s="127" t="s">
        <v>17</v>
      </c>
      <c r="E10" s="127" t="s">
        <v>7</v>
      </c>
      <c r="F10" s="127" t="s">
        <v>805</v>
      </c>
      <c r="G10" s="127" t="s">
        <v>1136</v>
      </c>
      <c r="H10" s="127" t="s">
        <v>5</v>
      </c>
      <c r="I10" s="127" t="s">
        <v>806</v>
      </c>
      <c r="J10" s="127" t="s">
        <v>6</v>
      </c>
      <c r="K10" s="127" t="s">
        <v>996</v>
      </c>
    </row>
    <row r="11" spans="1:11" x14ac:dyDescent="0.25">
      <c r="A11" s="127">
        <v>70</v>
      </c>
      <c r="B11" s="127" t="s">
        <v>50</v>
      </c>
      <c r="C11" s="127" t="s">
        <v>51</v>
      </c>
      <c r="D11" s="127" t="s">
        <v>52</v>
      </c>
      <c r="E11" s="127" t="s">
        <v>43</v>
      </c>
      <c r="F11" s="127" t="s">
        <v>94</v>
      </c>
      <c r="G11" s="127" t="s">
        <v>1136</v>
      </c>
      <c r="H11" s="127" t="s">
        <v>5</v>
      </c>
      <c r="I11" s="127" t="s">
        <v>95</v>
      </c>
      <c r="J11" s="127" t="s">
        <v>6</v>
      </c>
      <c r="K11" s="127" t="s">
        <v>724</v>
      </c>
    </row>
    <row r="12" spans="1:11" x14ac:dyDescent="0.25">
      <c r="A12" s="127">
        <v>76</v>
      </c>
      <c r="B12" s="127" t="s">
        <v>101</v>
      </c>
      <c r="C12" s="127" t="s">
        <v>102</v>
      </c>
      <c r="D12" s="127" t="s">
        <v>103</v>
      </c>
      <c r="E12" s="127" t="s">
        <v>43</v>
      </c>
      <c r="F12" s="127" t="s">
        <v>169</v>
      </c>
      <c r="G12" s="127" t="s">
        <v>1136</v>
      </c>
      <c r="H12" s="127" t="s">
        <v>8</v>
      </c>
      <c r="I12" s="127" t="s">
        <v>170</v>
      </c>
      <c r="J12" s="127" t="s">
        <v>9</v>
      </c>
      <c r="K12" s="127" t="s">
        <v>735</v>
      </c>
    </row>
    <row r="13" spans="1:11" x14ac:dyDescent="0.25">
      <c r="A13" s="127">
        <v>75</v>
      </c>
      <c r="B13" s="127" t="s">
        <v>797</v>
      </c>
      <c r="C13" s="127" t="s">
        <v>798</v>
      </c>
      <c r="D13" s="127" t="s">
        <v>799</v>
      </c>
      <c r="E13" s="127" t="s">
        <v>1</v>
      </c>
      <c r="F13" s="127" t="s">
        <v>800</v>
      </c>
      <c r="G13" s="127" t="s">
        <v>1257</v>
      </c>
      <c r="H13" s="127" t="s">
        <v>8</v>
      </c>
      <c r="I13" s="127" t="s">
        <v>801</v>
      </c>
      <c r="J13" s="127" t="s">
        <v>9</v>
      </c>
      <c r="K13" s="127" t="s">
        <v>802</v>
      </c>
    </row>
    <row r="14" spans="1:11" x14ac:dyDescent="0.25">
      <c r="A14" s="127">
        <v>79</v>
      </c>
      <c r="B14" s="127" t="s">
        <v>179</v>
      </c>
      <c r="C14" s="127" t="s">
        <v>180</v>
      </c>
      <c r="D14" s="127" t="s">
        <v>181</v>
      </c>
      <c r="E14" s="127" t="s">
        <v>43</v>
      </c>
      <c r="F14" s="127" t="s">
        <v>182</v>
      </c>
      <c r="G14" s="127" t="s">
        <v>1136</v>
      </c>
      <c r="H14" s="127" t="s">
        <v>8</v>
      </c>
      <c r="I14" s="127" t="s">
        <v>183</v>
      </c>
      <c r="J14" s="127" t="s">
        <v>9</v>
      </c>
      <c r="K14" s="127" t="s">
        <v>738</v>
      </c>
    </row>
    <row r="15" spans="1:11" x14ac:dyDescent="0.25">
      <c r="A15" s="127">
        <v>77</v>
      </c>
      <c r="B15" s="127" t="s">
        <v>174</v>
      </c>
      <c r="C15" s="127" t="s">
        <v>175</v>
      </c>
      <c r="D15" s="127" t="s">
        <v>0</v>
      </c>
      <c r="E15" s="127" t="s">
        <v>1</v>
      </c>
      <c r="F15" s="127" t="s">
        <v>176</v>
      </c>
      <c r="G15" s="127" t="s">
        <v>1257</v>
      </c>
      <c r="H15" s="127" t="s">
        <v>8</v>
      </c>
      <c r="I15" s="127" t="s">
        <v>177</v>
      </c>
      <c r="J15" s="127" t="s">
        <v>9</v>
      </c>
      <c r="K15" s="127" t="s">
        <v>736</v>
      </c>
    </row>
    <row r="16" spans="1:11" x14ac:dyDescent="0.25">
      <c r="A16" s="127">
        <v>19</v>
      </c>
      <c r="B16" s="127" t="s">
        <v>1146</v>
      </c>
      <c r="C16" s="127" t="s">
        <v>1147</v>
      </c>
      <c r="D16" s="127" t="s">
        <v>1142</v>
      </c>
      <c r="E16" s="127" t="s">
        <v>1</v>
      </c>
      <c r="F16" s="127" t="s">
        <v>1148</v>
      </c>
      <c r="G16" s="127" t="s">
        <v>1136</v>
      </c>
      <c r="H16" s="127" t="s">
        <v>1013</v>
      </c>
      <c r="I16" s="127" t="s">
        <v>1149</v>
      </c>
      <c r="J16" s="127" t="s">
        <v>960</v>
      </c>
      <c r="K16" s="127" t="s">
        <v>1150</v>
      </c>
    </row>
    <row r="17" spans="1:11" x14ac:dyDescent="0.25">
      <c r="A17" s="127">
        <v>20</v>
      </c>
      <c r="B17" s="127" t="s">
        <v>530</v>
      </c>
      <c r="C17" s="127" t="s">
        <v>531</v>
      </c>
      <c r="D17" s="127" t="s">
        <v>36</v>
      </c>
      <c r="E17" s="127" t="s">
        <v>1</v>
      </c>
      <c r="F17" s="127" t="s">
        <v>1158</v>
      </c>
      <c r="G17" s="127" t="s">
        <v>1257</v>
      </c>
      <c r="H17" s="127" t="s">
        <v>1013</v>
      </c>
      <c r="I17" s="127" t="s">
        <v>1159</v>
      </c>
      <c r="J17" s="127" t="s">
        <v>960</v>
      </c>
      <c r="K17" s="127" t="s">
        <v>1160</v>
      </c>
    </row>
    <row r="18" spans="1:11" x14ac:dyDescent="0.25">
      <c r="A18" s="127">
        <v>21</v>
      </c>
      <c r="B18" s="127" t="s">
        <v>50</v>
      </c>
      <c r="C18" s="127" t="s">
        <v>51</v>
      </c>
      <c r="D18" s="127" t="s">
        <v>52</v>
      </c>
      <c r="E18" s="127" t="s">
        <v>43</v>
      </c>
      <c r="F18" s="127" t="s">
        <v>1085</v>
      </c>
      <c r="G18" s="127" t="s">
        <v>1136</v>
      </c>
      <c r="H18" s="127" t="s">
        <v>1013</v>
      </c>
      <c r="I18" s="127" t="s">
        <v>1086</v>
      </c>
      <c r="J18" s="127" t="s">
        <v>960</v>
      </c>
      <c r="K18" s="127" t="s">
        <v>1087</v>
      </c>
    </row>
    <row r="19" spans="1:11" x14ac:dyDescent="0.25">
      <c r="A19" s="127">
        <v>18</v>
      </c>
      <c r="B19" s="127" t="s">
        <v>262</v>
      </c>
      <c r="C19" s="127" t="s">
        <v>1141</v>
      </c>
      <c r="D19" s="127" t="s">
        <v>1142</v>
      </c>
      <c r="E19" s="127" t="s">
        <v>1</v>
      </c>
      <c r="F19" s="127" t="s">
        <v>1143</v>
      </c>
      <c r="G19" s="127" t="s">
        <v>1136</v>
      </c>
      <c r="H19" s="127" t="s">
        <v>1013</v>
      </c>
      <c r="I19" s="127" t="s">
        <v>1144</v>
      </c>
      <c r="J19" s="127" t="s">
        <v>960</v>
      </c>
      <c r="K19" s="127" t="s">
        <v>1145</v>
      </c>
    </row>
    <row r="20" spans="1:11" x14ac:dyDescent="0.25">
      <c r="A20" s="127">
        <v>24</v>
      </c>
      <c r="B20" s="127" t="s">
        <v>1110</v>
      </c>
      <c r="C20" s="127" t="s">
        <v>408</v>
      </c>
      <c r="D20" s="127" t="s">
        <v>1111</v>
      </c>
      <c r="E20" s="127" t="s">
        <v>912</v>
      </c>
      <c r="F20" s="127" t="s">
        <v>1112</v>
      </c>
      <c r="G20" s="127" t="s">
        <v>1136</v>
      </c>
      <c r="H20" s="127" t="s">
        <v>1013</v>
      </c>
      <c r="I20" s="127" t="s">
        <v>1113</v>
      </c>
      <c r="J20" s="127" t="s">
        <v>960</v>
      </c>
      <c r="K20" s="127" t="s">
        <v>1114</v>
      </c>
    </row>
    <row r="21" spans="1:11" x14ac:dyDescent="0.25">
      <c r="A21" s="127">
        <v>15</v>
      </c>
      <c r="B21" s="127" t="s">
        <v>1181</v>
      </c>
      <c r="C21" s="127" t="s">
        <v>1182</v>
      </c>
      <c r="D21" s="127" t="s">
        <v>1183</v>
      </c>
      <c r="E21" s="127" t="s">
        <v>48</v>
      </c>
      <c r="F21" s="127" t="s">
        <v>1184</v>
      </c>
      <c r="G21" s="127" t="s">
        <v>1136</v>
      </c>
      <c r="H21" s="127" t="s">
        <v>1013</v>
      </c>
      <c r="I21" s="127" t="s">
        <v>1185</v>
      </c>
      <c r="J21" s="127" t="s">
        <v>960</v>
      </c>
      <c r="K21" s="127" t="s">
        <v>1186</v>
      </c>
    </row>
    <row r="22" spans="1:11" x14ac:dyDescent="0.25">
      <c r="A22" s="127">
        <v>16</v>
      </c>
      <c r="B22" s="127" t="s">
        <v>1187</v>
      </c>
      <c r="C22" s="127" t="s">
        <v>1188</v>
      </c>
      <c r="D22" s="127" t="s">
        <v>1189</v>
      </c>
      <c r="E22" s="127" t="s">
        <v>43</v>
      </c>
      <c r="F22" s="127" t="s">
        <v>1190</v>
      </c>
      <c r="G22" s="127" t="s">
        <v>1136</v>
      </c>
      <c r="H22" s="127" t="s">
        <v>1013</v>
      </c>
      <c r="I22" s="127" t="s">
        <v>1191</v>
      </c>
      <c r="J22" s="127" t="s">
        <v>960</v>
      </c>
      <c r="K22" s="127" t="s">
        <v>1192</v>
      </c>
    </row>
    <row r="23" spans="1:11" x14ac:dyDescent="0.25">
      <c r="A23" s="127">
        <v>5</v>
      </c>
      <c r="B23" s="127" t="s">
        <v>366</v>
      </c>
      <c r="C23" s="127" t="s">
        <v>367</v>
      </c>
      <c r="D23" s="127" t="s">
        <v>368</v>
      </c>
      <c r="E23" s="127" t="s">
        <v>43</v>
      </c>
      <c r="F23" s="127" t="s">
        <v>1100</v>
      </c>
      <c r="G23" s="127" t="s">
        <v>1257</v>
      </c>
      <c r="H23" s="127" t="s">
        <v>1013</v>
      </c>
      <c r="I23" s="127" t="s">
        <v>1101</v>
      </c>
      <c r="J23" s="127" t="s">
        <v>960</v>
      </c>
      <c r="K23" s="127" t="s">
        <v>1258</v>
      </c>
    </row>
    <row r="24" spans="1:11" x14ac:dyDescent="0.25">
      <c r="A24" s="127">
        <v>17</v>
      </c>
      <c r="B24" s="127" t="s">
        <v>64</v>
      </c>
      <c r="C24" s="127" t="s">
        <v>65</v>
      </c>
      <c r="D24" s="127" t="s">
        <v>66</v>
      </c>
      <c r="E24" s="127" t="s">
        <v>1</v>
      </c>
      <c r="F24" s="127" t="s">
        <v>1133</v>
      </c>
      <c r="G24" s="127" t="s">
        <v>1136</v>
      </c>
      <c r="H24" s="127" t="s">
        <v>1013</v>
      </c>
      <c r="I24" s="127" t="s">
        <v>1134</v>
      </c>
      <c r="J24" s="127" t="s">
        <v>960</v>
      </c>
      <c r="K24" s="127" t="s">
        <v>1135</v>
      </c>
    </row>
    <row r="25" spans="1:11" x14ac:dyDescent="0.25">
      <c r="A25" s="127">
        <v>22</v>
      </c>
      <c r="B25" s="127" t="s">
        <v>1094</v>
      </c>
      <c r="C25" s="127" t="s">
        <v>1095</v>
      </c>
      <c r="D25" s="127" t="s">
        <v>173</v>
      </c>
      <c r="E25" s="127" t="s">
        <v>43</v>
      </c>
      <c r="F25" s="127" t="s">
        <v>1096</v>
      </c>
      <c r="G25" s="127" t="s">
        <v>1136</v>
      </c>
      <c r="H25" s="127" t="s">
        <v>1013</v>
      </c>
      <c r="I25" s="127" t="s">
        <v>1097</v>
      </c>
      <c r="J25" s="127" t="s">
        <v>960</v>
      </c>
      <c r="K25" s="127" t="s">
        <v>1098</v>
      </c>
    </row>
    <row r="26" spans="1:11" x14ac:dyDescent="0.25">
      <c r="A26" s="127">
        <v>14</v>
      </c>
      <c r="B26" s="127" t="s">
        <v>1176</v>
      </c>
      <c r="C26" s="127" t="s">
        <v>1177</v>
      </c>
      <c r="D26" s="127" t="s">
        <v>173</v>
      </c>
      <c r="E26" s="127" t="s">
        <v>43</v>
      </c>
      <c r="F26" s="127" t="s">
        <v>1178</v>
      </c>
      <c r="G26" s="127" t="s">
        <v>1136</v>
      </c>
      <c r="H26" s="127" t="s">
        <v>1013</v>
      </c>
      <c r="I26" s="127" t="s">
        <v>1179</v>
      </c>
      <c r="J26" s="127" t="s">
        <v>960</v>
      </c>
      <c r="K26" s="127" t="s">
        <v>1180</v>
      </c>
    </row>
    <row r="27" spans="1:11" x14ac:dyDescent="0.25">
      <c r="A27" s="127">
        <v>26</v>
      </c>
      <c r="B27" s="127" t="s">
        <v>803</v>
      </c>
      <c r="C27" s="127" t="s">
        <v>804</v>
      </c>
      <c r="D27" s="127" t="s">
        <v>17</v>
      </c>
      <c r="E27" s="127" t="s">
        <v>7</v>
      </c>
      <c r="F27" s="127" t="s">
        <v>1121</v>
      </c>
      <c r="G27" s="127" t="s">
        <v>1136</v>
      </c>
      <c r="H27" s="127" t="s">
        <v>1013</v>
      </c>
      <c r="I27" s="127" t="s">
        <v>1122</v>
      </c>
      <c r="J27" s="127" t="s">
        <v>960</v>
      </c>
      <c r="K27" s="127" t="s">
        <v>1123</v>
      </c>
    </row>
    <row r="28" spans="1:11" x14ac:dyDescent="0.25">
      <c r="A28" s="127">
        <v>25</v>
      </c>
      <c r="B28" s="127" t="s">
        <v>1115</v>
      </c>
      <c r="C28" s="127" t="s">
        <v>1116</v>
      </c>
      <c r="D28" s="127" t="s">
        <v>1117</v>
      </c>
      <c r="E28" s="127" t="s">
        <v>1</v>
      </c>
      <c r="F28" s="127" t="s">
        <v>1118</v>
      </c>
      <c r="G28" s="127" t="s">
        <v>1136</v>
      </c>
      <c r="H28" s="127" t="s">
        <v>1013</v>
      </c>
      <c r="I28" s="127" t="s">
        <v>1119</v>
      </c>
      <c r="J28" s="127" t="s">
        <v>960</v>
      </c>
      <c r="K28" s="127" t="s">
        <v>1120</v>
      </c>
    </row>
    <row r="29" spans="1:11" x14ac:dyDescent="0.25">
      <c r="A29" s="127">
        <v>13</v>
      </c>
      <c r="B29" s="127" t="s">
        <v>1171</v>
      </c>
      <c r="C29" s="127" t="s">
        <v>1172</v>
      </c>
      <c r="D29" s="127" t="s">
        <v>0</v>
      </c>
      <c r="E29" s="127" t="s">
        <v>1</v>
      </c>
      <c r="F29" s="127" t="s">
        <v>1173</v>
      </c>
      <c r="G29" s="127" t="s">
        <v>1136</v>
      </c>
      <c r="H29" s="127" t="s">
        <v>1013</v>
      </c>
      <c r="I29" s="127" t="s">
        <v>1174</v>
      </c>
      <c r="J29" s="127" t="s">
        <v>960</v>
      </c>
      <c r="K29" s="127" t="s">
        <v>1175</v>
      </c>
    </row>
    <row r="30" spans="1:11" x14ac:dyDescent="0.25">
      <c r="A30" s="127">
        <v>8</v>
      </c>
      <c r="B30" s="127" t="s">
        <v>1194</v>
      </c>
      <c r="C30" s="127" t="s">
        <v>1195</v>
      </c>
      <c r="D30" s="127" t="s">
        <v>1196</v>
      </c>
      <c r="E30" s="127" t="s">
        <v>28</v>
      </c>
      <c r="F30" s="127" t="s">
        <v>1197</v>
      </c>
      <c r="G30" s="127" t="s">
        <v>1257</v>
      </c>
      <c r="H30" s="127" t="s">
        <v>1013</v>
      </c>
      <c r="I30" s="127" t="s">
        <v>1198</v>
      </c>
      <c r="J30" s="127" t="s">
        <v>960</v>
      </c>
      <c r="K30" s="127" t="s">
        <v>1214</v>
      </c>
    </row>
    <row r="31" spans="1:11" x14ac:dyDescent="0.25">
      <c r="A31" s="127">
        <v>10</v>
      </c>
      <c r="B31" s="127" t="s">
        <v>262</v>
      </c>
      <c r="C31" s="127" t="s">
        <v>399</v>
      </c>
      <c r="D31" s="127" t="s">
        <v>0</v>
      </c>
      <c r="E31" s="127" t="s">
        <v>1</v>
      </c>
      <c r="F31" s="127" t="s">
        <v>1103</v>
      </c>
      <c r="G31" s="127" t="s">
        <v>1136</v>
      </c>
      <c r="H31" s="127" t="s">
        <v>1013</v>
      </c>
      <c r="I31" s="127" t="s">
        <v>1104</v>
      </c>
      <c r="J31" s="127" t="s">
        <v>960</v>
      </c>
      <c r="K31" s="127" t="s">
        <v>1206</v>
      </c>
    </row>
    <row r="32" spans="1:11" x14ac:dyDescent="0.25">
      <c r="A32" s="127">
        <v>2</v>
      </c>
      <c r="B32" s="127" t="s">
        <v>174</v>
      </c>
      <c r="C32" s="127" t="s">
        <v>175</v>
      </c>
      <c r="D32" s="127" t="s">
        <v>0</v>
      </c>
      <c r="E32" s="127" t="s">
        <v>1</v>
      </c>
      <c r="F32" s="127" t="s">
        <v>1232</v>
      </c>
      <c r="G32" s="127" t="s">
        <v>1257</v>
      </c>
      <c r="H32" s="127" t="s">
        <v>1013</v>
      </c>
      <c r="I32" s="127" t="s">
        <v>1234</v>
      </c>
      <c r="J32" s="127" t="s">
        <v>960</v>
      </c>
      <c r="K32" s="127" t="s">
        <v>1235</v>
      </c>
    </row>
    <row r="33" spans="1:11" x14ac:dyDescent="0.25">
      <c r="A33" s="127">
        <v>6</v>
      </c>
      <c r="B33" s="127" t="s">
        <v>1215</v>
      </c>
      <c r="C33" s="127" t="s">
        <v>1216</v>
      </c>
      <c r="D33" s="127" t="s">
        <v>0</v>
      </c>
      <c r="E33" s="127" t="s">
        <v>1</v>
      </c>
      <c r="F33" s="127" t="s">
        <v>1218</v>
      </c>
      <c r="G33" s="127" t="s">
        <v>1257</v>
      </c>
      <c r="H33" s="127" t="s">
        <v>1013</v>
      </c>
      <c r="I33" s="127" t="s">
        <v>1219</v>
      </c>
      <c r="J33" s="127" t="s">
        <v>960</v>
      </c>
      <c r="K33" s="127" t="s">
        <v>1242</v>
      </c>
    </row>
    <row r="34" spans="1:11" x14ac:dyDescent="0.25">
      <c r="A34" s="127">
        <v>12</v>
      </c>
      <c r="B34" s="127" t="s">
        <v>196</v>
      </c>
      <c r="C34" s="127" t="s">
        <v>104</v>
      </c>
      <c r="D34" s="127" t="s">
        <v>197</v>
      </c>
      <c r="E34" s="127" t="s">
        <v>198</v>
      </c>
      <c r="F34" s="127" t="s">
        <v>1168</v>
      </c>
      <c r="G34" s="127" t="s">
        <v>1136</v>
      </c>
      <c r="H34" s="127" t="s">
        <v>1013</v>
      </c>
      <c r="I34" s="127" t="s">
        <v>1169</v>
      </c>
      <c r="J34" s="127" t="s">
        <v>960</v>
      </c>
      <c r="K34" s="127" t="s">
        <v>1170</v>
      </c>
    </row>
    <row r="35" spans="1:11" x14ac:dyDescent="0.25">
      <c r="A35" s="127">
        <v>23</v>
      </c>
      <c r="B35" s="127" t="s">
        <v>196</v>
      </c>
      <c r="C35" s="127" t="s">
        <v>104</v>
      </c>
      <c r="D35" s="127" t="s">
        <v>197</v>
      </c>
      <c r="E35" s="127" t="s">
        <v>198</v>
      </c>
      <c r="F35" s="127" t="s">
        <v>1107</v>
      </c>
      <c r="G35" s="127" t="s">
        <v>1136</v>
      </c>
      <c r="H35" s="127" t="s">
        <v>1013</v>
      </c>
      <c r="I35" s="127" t="s">
        <v>1108</v>
      </c>
      <c r="J35" s="127" t="s">
        <v>960</v>
      </c>
      <c r="K35" s="127" t="s">
        <v>1109</v>
      </c>
    </row>
    <row r="36" spans="1:11" x14ac:dyDescent="0.25">
      <c r="A36" s="127">
        <v>61</v>
      </c>
      <c r="B36" s="127" t="s">
        <v>137</v>
      </c>
      <c r="C36" s="127" t="s">
        <v>138</v>
      </c>
      <c r="D36" s="127" t="s">
        <v>0</v>
      </c>
      <c r="E36" s="127" t="s">
        <v>1</v>
      </c>
      <c r="F36" s="127" t="s">
        <v>139</v>
      </c>
      <c r="G36" s="127" t="s">
        <v>1019</v>
      </c>
      <c r="H36" s="127" t="s">
        <v>3</v>
      </c>
      <c r="I36" s="127" t="s">
        <v>140</v>
      </c>
      <c r="J36" s="127" t="s">
        <v>53</v>
      </c>
      <c r="K36" s="127" t="s">
        <v>699</v>
      </c>
    </row>
    <row r="37" spans="1:11" x14ac:dyDescent="0.25">
      <c r="A37" s="127">
        <v>83</v>
      </c>
      <c r="B37" s="127" t="s">
        <v>224</v>
      </c>
      <c r="C37" s="127" t="s">
        <v>225</v>
      </c>
      <c r="D37" s="127" t="s">
        <v>0</v>
      </c>
      <c r="E37" s="127" t="s">
        <v>1</v>
      </c>
      <c r="F37" s="127" t="s">
        <v>226</v>
      </c>
      <c r="G37" s="127" t="s">
        <v>1019</v>
      </c>
      <c r="H37" s="127" t="s">
        <v>3</v>
      </c>
      <c r="I37" s="127" t="s">
        <v>227</v>
      </c>
      <c r="J37" s="127" t="s">
        <v>53</v>
      </c>
      <c r="K37" s="127" t="s">
        <v>748</v>
      </c>
    </row>
    <row r="38" spans="1:11" x14ac:dyDescent="0.25">
      <c r="A38" s="127">
        <v>32</v>
      </c>
      <c r="B38" s="127" t="s">
        <v>273</v>
      </c>
      <c r="C38" s="127" t="s">
        <v>274</v>
      </c>
      <c r="D38" s="127" t="s">
        <v>0</v>
      </c>
      <c r="E38" s="127" t="s">
        <v>1</v>
      </c>
      <c r="F38" s="127" t="s">
        <v>275</v>
      </c>
      <c r="G38" s="127" t="s">
        <v>1019</v>
      </c>
      <c r="H38" s="127" t="s">
        <v>3</v>
      </c>
      <c r="I38" s="127" t="s">
        <v>276</v>
      </c>
      <c r="J38" s="127" t="s">
        <v>53</v>
      </c>
      <c r="K38" s="127" t="s">
        <v>1069</v>
      </c>
    </row>
    <row r="39" spans="1:11" x14ac:dyDescent="0.25">
      <c r="A39" s="127">
        <v>38</v>
      </c>
      <c r="B39" s="127" t="s">
        <v>242</v>
      </c>
      <c r="C39" s="127" t="s">
        <v>243</v>
      </c>
      <c r="D39" s="127" t="s">
        <v>957</v>
      </c>
      <c r="E39" s="127" t="s">
        <v>43</v>
      </c>
      <c r="F39" s="127" t="s">
        <v>244</v>
      </c>
      <c r="G39" s="127" t="s">
        <v>1019</v>
      </c>
      <c r="H39" s="127" t="s">
        <v>3</v>
      </c>
      <c r="I39" s="127" t="s">
        <v>245</v>
      </c>
      <c r="J39" s="127" t="s">
        <v>125</v>
      </c>
      <c r="K39" s="127" t="s">
        <v>958</v>
      </c>
    </row>
    <row r="40" spans="1:11" x14ac:dyDescent="0.25">
      <c r="A40" s="127">
        <v>74</v>
      </c>
      <c r="B40" s="127" t="s">
        <v>54</v>
      </c>
      <c r="C40" s="127" t="s">
        <v>55</v>
      </c>
      <c r="D40" s="127" t="s">
        <v>0</v>
      </c>
      <c r="E40" s="127" t="s">
        <v>1</v>
      </c>
      <c r="F40" s="127" t="s">
        <v>156</v>
      </c>
      <c r="G40" s="127" t="s">
        <v>666</v>
      </c>
      <c r="H40" s="127" t="s">
        <v>157</v>
      </c>
      <c r="I40" s="127" t="s">
        <v>158</v>
      </c>
      <c r="J40" s="127" t="s">
        <v>159</v>
      </c>
      <c r="K40" s="127" t="s">
        <v>734</v>
      </c>
    </row>
    <row r="41" spans="1:11" x14ac:dyDescent="0.25">
      <c r="A41" s="127">
        <v>40</v>
      </c>
      <c r="B41" s="127" t="s">
        <v>567</v>
      </c>
      <c r="C41" s="127" t="s">
        <v>561</v>
      </c>
      <c r="D41" s="127" t="s">
        <v>0</v>
      </c>
      <c r="E41" s="127" t="s">
        <v>1</v>
      </c>
      <c r="F41" s="127" t="s">
        <v>61</v>
      </c>
      <c r="G41" s="127" t="s">
        <v>666</v>
      </c>
      <c r="H41" s="127" t="s">
        <v>3</v>
      </c>
      <c r="I41" s="127" t="s">
        <v>62</v>
      </c>
      <c r="J41" s="127" t="s">
        <v>53</v>
      </c>
      <c r="K41" s="127" t="s">
        <v>919</v>
      </c>
    </row>
    <row r="42" spans="1:11" x14ac:dyDescent="0.25">
      <c r="A42" s="127">
        <v>85</v>
      </c>
      <c r="B42" s="127" t="s">
        <v>232</v>
      </c>
      <c r="C42" s="127" t="s">
        <v>233</v>
      </c>
      <c r="D42" s="127" t="s">
        <v>234</v>
      </c>
      <c r="E42" s="127" t="s">
        <v>1</v>
      </c>
      <c r="F42" s="127" t="s">
        <v>235</v>
      </c>
      <c r="G42" s="127" t="s">
        <v>666</v>
      </c>
      <c r="H42" s="127" t="s">
        <v>3</v>
      </c>
      <c r="I42" s="127" t="s">
        <v>236</v>
      </c>
      <c r="J42" s="127" t="s">
        <v>53</v>
      </c>
      <c r="K42" s="127" t="s">
        <v>750</v>
      </c>
    </row>
    <row r="43" spans="1:11" x14ac:dyDescent="0.25">
      <c r="A43" s="127">
        <v>28</v>
      </c>
      <c r="B43" s="127" t="s">
        <v>1072</v>
      </c>
      <c r="C43" s="127" t="s">
        <v>1073</v>
      </c>
      <c r="D43" s="127" t="s">
        <v>122</v>
      </c>
      <c r="E43" s="127" t="s">
        <v>43</v>
      </c>
      <c r="F43" s="127" t="s">
        <v>221</v>
      </c>
      <c r="G43" s="127" t="s">
        <v>1131</v>
      </c>
      <c r="H43" s="127" t="s">
        <v>3</v>
      </c>
      <c r="I43" s="127" t="s">
        <v>222</v>
      </c>
      <c r="J43" s="127" t="s">
        <v>53</v>
      </c>
      <c r="K43" s="127" t="s">
        <v>1074</v>
      </c>
    </row>
    <row r="44" spans="1:11" x14ac:dyDescent="0.25">
      <c r="A44" s="127">
        <v>9</v>
      </c>
      <c r="B44" s="127" t="s">
        <v>117</v>
      </c>
      <c r="C44" s="127" t="s">
        <v>1210</v>
      </c>
      <c r="D44" s="127" t="s">
        <v>648</v>
      </c>
      <c r="E44" s="127" t="s">
        <v>1</v>
      </c>
      <c r="F44" s="127" t="s">
        <v>1211</v>
      </c>
      <c r="G44" s="127" t="s">
        <v>1019</v>
      </c>
      <c r="H44" s="127" t="s">
        <v>3</v>
      </c>
      <c r="I44" s="127" t="s">
        <v>1212</v>
      </c>
      <c r="J44" s="127" t="s">
        <v>53</v>
      </c>
      <c r="K44" s="127" t="s">
        <v>1213</v>
      </c>
    </row>
    <row r="45" spans="1:11" x14ac:dyDescent="0.25">
      <c r="A45" s="127">
        <v>58</v>
      </c>
      <c r="B45" s="127" t="s">
        <v>238</v>
      </c>
      <c r="C45" s="127" t="s">
        <v>239</v>
      </c>
      <c r="D45" s="127" t="s">
        <v>0</v>
      </c>
      <c r="E45" s="127" t="s">
        <v>1</v>
      </c>
      <c r="F45" s="127" t="s">
        <v>240</v>
      </c>
      <c r="G45" s="127" t="s">
        <v>1019</v>
      </c>
      <c r="H45" s="127" t="s">
        <v>3</v>
      </c>
      <c r="I45" s="127" t="s">
        <v>241</v>
      </c>
      <c r="J45" s="127" t="s">
        <v>53</v>
      </c>
      <c r="K45" s="127" t="s">
        <v>691</v>
      </c>
    </row>
    <row r="46" spans="1:11" x14ac:dyDescent="0.25">
      <c r="A46" s="127">
        <v>30</v>
      </c>
      <c r="B46" s="127" t="s">
        <v>262</v>
      </c>
      <c r="C46" s="127" t="s">
        <v>263</v>
      </c>
      <c r="D46" s="127" t="s">
        <v>264</v>
      </c>
      <c r="E46" s="127" t="s">
        <v>1</v>
      </c>
      <c r="F46" s="127" t="s">
        <v>265</v>
      </c>
      <c r="G46" s="127" t="s">
        <v>1019</v>
      </c>
      <c r="H46" s="127" t="s">
        <v>3</v>
      </c>
      <c r="I46" s="127" t="s">
        <v>266</v>
      </c>
      <c r="J46" s="127" t="s">
        <v>53</v>
      </c>
      <c r="K46" s="127" t="s">
        <v>1057</v>
      </c>
    </row>
    <row r="47" spans="1:11" x14ac:dyDescent="0.25">
      <c r="A47" s="127">
        <v>72</v>
      </c>
      <c r="B47" s="127" t="s">
        <v>120</v>
      </c>
      <c r="C47" s="127" t="s">
        <v>121</v>
      </c>
      <c r="D47" s="127" t="s">
        <v>122</v>
      </c>
      <c r="E47" s="127" t="s">
        <v>43</v>
      </c>
      <c r="F47" s="127" t="s">
        <v>123</v>
      </c>
      <c r="G47" s="127" t="s">
        <v>1019</v>
      </c>
      <c r="H47" s="127" t="s">
        <v>3</v>
      </c>
      <c r="I47" s="127" t="s">
        <v>124</v>
      </c>
      <c r="J47" s="127" t="s">
        <v>125</v>
      </c>
      <c r="K47" s="127" t="s">
        <v>728</v>
      </c>
    </row>
    <row r="48" spans="1:11" x14ac:dyDescent="0.25">
      <c r="A48" s="127">
        <v>86</v>
      </c>
      <c r="B48" s="127" t="s">
        <v>278</v>
      </c>
      <c r="C48" s="127" t="s">
        <v>279</v>
      </c>
      <c r="D48" s="127" t="s">
        <v>66</v>
      </c>
      <c r="E48" s="127" t="s">
        <v>1</v>
      </c>
      <c r="F48" s="127" t="s">
        <v>280</v>
      </c>
      <c r="G48" s="127" t="s">
        <v>1019</v>
      </c>
      <c r="H48" s="127" t="s">
        <v>3</v>
      </c>
      <c r="I48" s="127" t="s">
        <v>281</v>
      </c>
      <c r="J48" s="127" t="s">
        <v>53</v>
      </c>
      <c r="K48" s="127" t="s">
        <v>756</v>
      </c>
    </row>
    <row r="49" spans="1:11" x14ac:dyDescent="0.25">
      <c r="A49" s="127">
        <v>84</v>
      </c>
      <c r="B49" s="127" t="s">
        <v>54</v>
      </c>
      <c r="C49" s="127" t="s">
        <v>55</v>
      </c>
      <c r="D49" s="127" t="s">
        <v>0</v>
      </c>
      <c r="E49" s="127" t="s">
        <v>1</v>
      </c>
      <c r="F49" s="127" t="s">
        <v>229</v>
      </c>
      <c r="G49" s="127" t="s">
        <v>1019</v>
      </c>
      <c r="H49" s="127" t="s">
        <v>3</v>
      </c>
      <c r="I49" s="127" t="s">
        <v>230</v>
      </c>
      <c r="J49" s="127" t="s">
        <v>53</v>
      </c>
      <c r="K49" s="127" t="s">
        <v>749</v>
      </c>
    </row>
    <row r="50" spans="1:11" x14ac:dyDescent="0.25">
      <c r="A50" s="127">
        <v>11</v>
      </c>
      <c r="B50" s="127" t="s">
        <v>116</v>
      </c>
      <c r="C50" s="127" t="s">
        <v>117</v>
      </c>
      <c r="D50" s="127" t="s">
        <v>648</v>
      </c>
      <c r="E50" s="127" t="s">
        <v>1</v>
      </c>
      <c r="F50" s="127" t="s">
        <v>118</v>
      </c>
      <c r="G50" s="127" t="s">
        <v>1019</v>
      </c>
      <c r="H50" s="127" t="s">
        <v>3</v>
      </c>
      <c r="I50" s="127" t="s">
        <v>119</v>
      </c>
      <c r="J50" s="127" t="s">
        <v>53</v>
      </c>
      <c r="K50" s="127" t="s">
        <v>1167</v>
      </c>
    </row>
    <row r="51" spans="1:11" x14ac:dyDescent="0.25">
      <c r="A51" s="127">
        <v>71</v>
      </c>
      <c r="B51" s="127" t="s">
        <v>110</v>
      </c>
      <c r="C51" s="127" t="s">
        <v>111</v>
      </c>
      <c r="D51" s="127" t="s">
        <v>112</v>
      </c>
      <c r="E51" s="127" t="s">
        <v>43</v>
      </c>
      <c r="F51" s="127" t="s">
        <v>113</v>
      </c>
      <c r="G51" s="127" t="s">
        <v>1019</v>
      </c>
      <c r="H51" s="127" t="s">
        <v>3</v>
      </c>
      <c r="I51" s="127" t="s">
        <v>114</v>
      </c>
      <c r="J51" s="127" t="s">
        <v>53</v>
      </c>
      <c r="K51" s="127" t="s">
        <v>727</v>
      </c>
    </row>
    <row r="52" spans="1:11" x14ac:dyDescent="0.25">
      <c r="A52" s="127">
        <v>27</v>
      </c>
      <c r="B52" s="127" t="s">
        <v>50</v>
      </c>
      <c r="C52" s="127" t="s">
        <v>51</v>
      </c>
      <c r="D52" s="127" t="s">
        <v>52</v>
      </c>
      <c r="E52" s="127" t="s">
        <v>43</v>
      </c>
      <c r="F52" s="127" t="s">
        <v>246</v>
      </c>
      <c r="G52" s="127" t="s">
        <v>1019</v>
      </c>
      <c r="H52" s="127" t="s">
        <v>3</v>
      </c>
      <c r="I52" s="127" t="s">
        <v>247</v>
      </c>
      <c r="J52" s="127" t="s">
        <v>125</v>
      </c>
      <c r="K52" s="127" t="s">
        <v>1127</v>
      </c>
    </row>
    <row r="53" spans="1:11" x14ac:dyDescent="0.25">
      <c r="A53" s="127">
        <v>82</v>
      </c>
      <c r="B53" s="127" t="s">
        <v>206</v>
      </c>
      <c r="C53" s="127" t="s">
        <v>207</v>
      </c>
      <c r="D53" s="127" t="s">
        <v>173</v>
      </c>
      <c r="E53" s="127" t="s">
        <v>43</v>
      </c>
      <c r="F53" s="127" t="s">
        <v>208</v>
      </c>
      <c r="G53" s="127" t="s">
        <v>1019</v>
      </c>
      <c r="H53" s="127" t="s">
        <v>3</v>
      </c>
      <c r="I53" s="127" t="s">
        <v>209</v>
      </c>
      <c r="J53" s="127" t="s">
        <v>53</v>
      </c>
      <c r="K53" s="127" t="s">
        <v>745</v>
      </c>
    </row>
    <row r="54" spans="1:11" x14ac:dyDescent="0.25">
      <c r="A54" s="127">
        <v>34</v>
      </c>
      <c r="B54" s="127" t="s">
        <v>145</v>
      </c>
      <c r="C54" s="127" t="s">
        <v>97</v>
      </c>
      <c r="D54" s="127" t="s">
        <v>1046</v>
      </c>
      <c r="E54" s="127" t="s">
        <v>1</v>
      </c>
      <c r="F54" s="127" t="s">
        <v>147</v>
      </c>
      <c r="G54" s="127" t="s">
        <v>1019</v>
      </c>
      <c r="H54" s="127" t="s">
        <v>3</v>
      </c>
      <c r="I54" s="127" t="s">
        <v>148</v>
      </c>
      <c r="J54" s="127" t="s">
        <v>53</v>
      </c>
      <c r="K54" s="127" t="s">
        <v>1047</v>
      </c>
    </row>
    <row r="55" spans="1:11" x14ac:dyDescent="0.25">
      <c r="A55" s="127">
        <v>33</v>
      </c>
      <c r="B55" s="127" t="s">
        <v>102</v>
      </c>
      <c r="C55" s="127" t="s">
        <v>141</v>
      </c>
      <c r="D55" s="127" t="s">
        <v>42</v>
      </c>
      <c r="E55" s="127" t="s">
        <v>43</v>
      </c>
      <c r="F55" s="127" t="s">
        <v>142</v>
      </c>
      <c r="G55" s="127" t="s">
        <v>1019</v>
      </c>
      <c r="H55" s="127" t="s">
        <v>3</v>
      </c>
      <c r="I55" s="127" t="s">
        <v>143</v>
      </c>
      <c r="J55" s="127" t="s">
        <v>53</v>
      </c>
      <c r="K55" s="127" t="s">
        <v>1070</v>
      </c>
    </row>
    <row r="56" spans="1:11" x14ac:dyDescent="0.25">
      <c r="A56" s="127">
        <v>80</v>
      </c>
      <c r="B56" s="127" t="s">
        <v>467</v>
      </c>
      <c r="C56" s="127" t="s">
        <v>468</v>
      </c>
      <c r="D56" s="127" t="s">
        <v>0</v>
      </c>
      <c r="E56" s="127" t="s">
        <v>1</v>
      </c>
      <c r="F56" s="127" t="s">
        <v>477</v>
      </c>
      <c r="G56" s="127" t="s">
        <v>1019</v>
      </c>
      <c r="H56" s="127" t="s">
        <v>30</v>
      </c>
      <c r="I56" s="127" t="s">
        <v>478</v>
      </c>
      <c r="J56" s="127" t="s">
        <v>32</v>
      </c>
      <c r="K56" s="127" t="s">
        <v>740</v>
      </c>
    </row>
    <row r="57" spans="1:11" x14ac:dyDescent="0.25">
      <c r="A57" s="127">
        <v>49</v>
      </c>
      <c r="B57" s="127" t="s">
        <v>590</v>
      </c>
      <c r="C57" s="127" t="s">
        <v>591</v>
      </c>
      <c r="D57" s="127" t="s">
        <v>592</v>
      </c>
      <c r="E57" s="127" t="s">
        <v>43</v>
      </c>
      <c r="F57" s="127" t="s">
        <v>593</v>
      </c>
      <c r="G57" s="127" t="s">
        <v>1131</v>
      </c>
      <c r="H57" s="127" t="s">
        <v>30</v>
      </c>
      <c r="I57" s="127" t="s">
        <v>594</v>
      </c>
      <c r="J57" s="127" t="s">
        <v>32</v>
      </c>
      <c r="K57" s="127" t="s">
        <v>669</v>
      </c>
    </row>
    <row r="58" spans="1:11" x14ac:dyDescent="0.25">
      <c r="A58" s="127">
        <v>73</v>
      </c>
      <c r="B58" s="127" t="s">
        <v>131</v>
      </c>
      <c r="C58" s="127" t="s">
        <v>132</v>
      </c>
      <c r="D58" s="127" t="s">
        <v>133</v>
      </c>
      <c r="E58" s="127" t="s">
        <v>28</v>
      </c>
      <c r="F58" s="127" t="s">
        <v>134</v>
      </c>
      <c r="G58" s="127" t="s">
        <v>666</v>
      </c>
      <c r="H58" s="127" t="s">
        <v>30</v>
      </c>
      <c r="I58" s="127" t="s">
        <v>135</v>
      </c>
      <c r="J58" s="127" t="s">
        <v>32</v>
      </c>
      <c r="K58" s="127" t="s">
        <v>731</v>
      </c>
    </row>
    <row r="59" spans="1:11" x14ac:dyDescent="0.25">
      <c r="A59" s="127">
        <v>66</v>
      </c>
      <c r="B59" s="127" t="s">
        <v>460</v>
      </c>
      <c r="C59" s="127" t="s">
        <v>461</v>
      </c>
      <c r="D59" s="127" t="s">
        <v>462</v>
      </c>
      <c r="E59" s="127" t="s">
        <v>1</v>
      </c>
      <c r="F59" s="127" t="s">
        <v>463</v>
      </c>
      <c r="G59" s="127" t="s">
        <v>1019</v>
      </c>
      <c r="H59" s="127" t="s">
        <v>30</v>
      </c>
      <c r="I59" s="127" t="s">
        <v>464</v>
      </c>
      <c r="J59" s="127" t="s">
        <v>32</v>
      </c>
      <c r="K59" s="127" t="s">
        <v>711</v>
      </c>
    </row>
    <row r="60" spans="1:11" x14ac:dyDescent="0.25">
      <c r="A60" s="127">
        <v>31</v>
      </c>
      <c r="B60" s="127" t="s">
        <v>71</v>
      </c>
      <c r="C60" s="127" t="s">
        <v>72</v>
      </c>
      <c r="D60" s="127" t="s">
        <v>73</v>
      </c>
      <c r="E60" s="127" t="s">
        <v>28</v>
      </c>
      <c r="F60" s="127" t="s">
        <v>74</v>
      </c>
      <c r="G60" s="127" t="s">
        <v>1019</v>
      </c>
      <c r="H60" s="127" t="s">
        <v>30</v>
      </c>
      <c r="I60" s="127" t="s">
        <v>75</v>
      </c>
      <c r="J60" s="127" t="s">
        <v>32</v>
      </c>
      <c r="K60" s="127" t="s">
        <v>1058</v>
      </c>
    </row>
    <row r="61" spans="1:11" x14ac:dyDescent="0.25">
      <c r="A61" s="127">
        <v>67</v>
      </c>
      <c r="B61" s="127" t="s">
        <v>165</v>
      </c>
      <c r="C61" s="127" t="s">
        <v>166</v>
      </c>
      <c r="D61" s="127" t="s">
        <v>27</v>
      </c>
      <c r="E61" s="127" t="s">
        <v>28</v>
      </c>
      <c r="F61" s="127" t="s">
        <v>167</v>
      </c>
      <c r="G61" s="127" t="s">
        <v>1019</v>
      </c>
      <c r="H61" s="127" t="s">
        <v>30</v>
      </c>
      <c r="I61" s="127" t="s">
        <v>168</v>
      </c>
      <c r="J61" s="127" t="s">
        <v>32</v>
      </c>
      <c r="K61" s="127" t="s">
        <v>712</v>
      </c>
    </row>
    <row r="62" spans="1:11" x14ac:dyDescent="0.25">
      <c r="A62" s="127">
        <v>29</v>
      </c>
      <c r="B62" s="127" t="s">
        <v>190</v>
      </c>
      <c r="C62" s="127" t="s">
        <v>191</v>
      </c>
      <c r="D62" s="127" t="s">
        <v>192</v>
      </c>
      <c r="E62" s="127" t="s">
        <v>28</v>
      </c>
      <c r="F62" s="127" t="s">
        <v>193</v>
      </c>
      <c r="G62" s="127" t="s">
        <v>1019</v>
      </c>
      <c r="H62" s="127" t="s">
        <v>30</v>
      </c>
      <c r="I62" s="127" t="s">
        <v>194</v>
      </c>
      <c r="J62" s="127" t="s">
        <v>32</v>
      </c>
      <c r="K62" s="127" t="s">
        <v>1081</v>
      </c>
    </row>
    <row r="63" spans="1:11" x14ac:dyDescent="0.25">
      <c r="A63" s="127">
        <v>68</v>
      </c>
      <c r="B63" s="127" t="s">
        <v>25</v>
      </c>
      <c r="C63" s="127" t="s">
        <v>26</v>
      </c>
      <c r="D63" s="127" t="s">
        <v>27</v>
      </c>
      <c r="E63" s="127" t="s">
        <v>28</v>
      </c>
      <c r="F63" s="127" t="s">
        <v>29</v>
      </c>
      <c r="G63" s="127" t="s">
        <v>1019</v>
      </c>
      <c r="H63" s="127" t="s">
        <v>30</v>
      </c>
      <c r="I63" s="127" t="s">
        <v>31</v>
      </c>
      <c r="J63" s="127" t="s">
        <v>32</v>
      </c>
      <c r="K63" s="127" t="s">
        <v>714</v>
      </c>
    </row>
    <row r="64" spans="1:11" x14ac:dyDescent="0.25">
      <c r="A64" s="127">
        <v>37</v>
      </c>
      <c r="B64" s="127" t="s">
        <v>64</v>
      </c>
      <c r="C64" s="127" t="s">
        <v>65</v>
      </c>
      <c r="D64" s="127" t="s">
        <v>66</v>
      </c>
      <c r="E64" s="127" t="s">
        <v>1</v>
      </c>
      <c r="F64" s="127" t="s">
        <v>67</v>
      </c>
      <c r="G64" s="127" t="s">
        <v>1019</v>
      </c>
      <c r="H64" s="127" t="s">
        <v>30</v>
      </c>
      <c r="I64" s="127" t="s">
        <v>68</v>
      </c>
      <c r="J64" s="127" t="s">
        <v>32</v>
      </c>
      <c r="K64" s="127" t="s">
        <v>959</v>
      </c>
    </row>
    <row r="65" spans="1:11" x14ac:dyDescent="0.25">
      <c r="A65" s="127">
        <v>44</v>
      </c>
      <c r="B65" s="127" t="s">
        <v>453</v>
      </c>
      <c r="C65" s="127" t="s">
        <v>454</v>
      </c>
      <c r="D65" s="127" t="s">
        <v>455</v>
      </c>
      <c r="E65" s="127" t="s">
        <v>456</v>
      </c>
      <c r="F65" s="127" t="s">
        <v>457</v>
      </c>
      <c r="G65" s="127" t="s">
        <v>666</v>
      </c>
      <c r="H65" s="127" t="s">
        <v>30</v>
      </c>
      <c r="I65" s="127" t="s">
        <v>458</v>
      </c>
      <c r="J65" s="127" t="s">
        <v>32</v>
      </c>
      <c r="K65" s="127" t="s">
        <v>763</v>
      </c>
    </row>
    <row r="66" spans="1:11" x14ac:dyDescent="0.25">
      <c r="A66" s="127">
        <v>62</v>
      </c>
      <c r="B66" s="127" t="s">
        <v>262</v>
      </c>
      <c r="C66" s="127" t="s">
        <v>399</v>
      </c>
      <c r="D66" s="127" t="s">
        <v>0</v>
      </c>
      <c r="E66" s="127" t="s">
        <v>1</v>
      </c>
      <c r="F66" s="127" t="s">
        <v>400</v>
      </c>
      <c r="G66" s="127" t="s">
        <v>1019</v>
      </c>
      <c r="H66" s="127" t="s">
        <v>294</v>
      </c>
      <c r="I66" s="127" t="s">
        <v>401</v>
      </c>
      <c r="J66" s="127" t="s">
        <v>289</v>
      </c>
      <c r="K66" s="127" t="s">
        <v>700</v>
      </c>
    </row>
    <row r="67" spans="1:11" x14ac:dyDescent="0.25">
      <c r="A67" s="127">
        <v>64</v>
      </c>
      <c r="B67" s="127" t="s">
        <v>431</v>
      </c>
      <c r="C67" s="127" t="s">
        <v>172</v>
      </c>
      <c r="D67" s="127" t="s">
        <v>432</v>
      </c>
      <c r="E67" s="127" t="s">
        <v>28</v>
      </c>
      <c r="F67" s="127" t="s">
        <v>433</v>
      </c>
      <c r="G67" s="127" t="s">
        <v>1019</v>
      </c>
      <c r="H67" s="127" t="s">
        <v>294</v>
      </c>
      <c r="I67" s="127" t="s">
        <v>434</v>
      </c>
      <c r="J67" s="127" t="s">
        <v>289</v>
      </c>
      <c r="K67" s="127" t="s">
        <v>704</v>
      </c>
    </row>
    <row r="68" spans="1:11" x14ac:dyDescent="0.25">
      <c r="A68" s="127">
        <v>53</v>
      </c>
      <c r="B68" s="127" t="s">
        <v>297</v>
      </c>
      <c r="C68" s="127" t="s">
        <v>255</v>
      </c>
      <c r="D68" s="127" t="s">
        <v>0</v>
      </c>
      <c r="E68" s="127" t="s">
        <v>1</v>
      </c>
      <c r="F68" s="127" t="s">
        <v>298</v>
      </c>
      <c r="G68" s="127" t="s">
        <v>1019</v>
      </c>
      <c r="H68" s="127" t="s">
        <v>294</v>
      </c>
      <c r="I68" s="127" t="s">
        <v>299</v>
      </c>
      <c r="J68" s="127" t="s">
        <v>289</v>
      </c>
      <c r="K68" s="127" t="s">
        <v>680</v>
      </c>
    </row>
    <row r="69" spans="1:11" x14ac:dyDescent="0.25">
      <c r="A69" s="127">
        <v>51</v>
      </c>
      <c r="B69" s="127"/>
      <c r="C69" s="127"/>
      <c r="D69" s="127"/>
      <c r="E69" s="127"/>
      <c r="F69" s="127" t="s">
        <v>540</v>
      </c>
      <c r="G69" s="127" t="s">
        <v>1019</v>
      </c>
      <c r="H69" s="127" t="s">
        <v>294</v>
      </c>
      <c r="I69" s="127" t="s">
        <v>541</v>
      </c>
      <c r="J69" s="127" t="s">
        <v>289</v>
      </c>
      <c r="K69" s="127" t="s">
        <v>677</v>
      </c>
    </row>
    <row r="70" spans="1:11" x14ac:dyDescent="0.25">
      <c r="A70" s="127">
        <v>59</v>
      </c>
      <c r="B70" s="127" t="s">
        <v>377</v>
      </c>
      <c r="C70" s="127" t="s">
        <v>378</v>
      </c>
      <c r="D70" s="127" t="s">
        <v>256</v>
      </c>
      <c r="E70" s="127" t="s">
        <v>1</v>
      </c>
      <c r="F70" s="127" t="s">
        <v>379</v>
      </c>
      <c r="G70" s="127" t="s">
        <v>666</v>
      </c>
      <c r="H70" s="127" t="s">
        <v>294</v>
      </c>
      <c r="I70" s="127" t="s">
        <v>380</v>
      </c>
      <c r="J70" s="127" t="s">
        <v>289</v>
      </c>
      <c r="K70" s="127" t="s">
        <v>695</v>
      </c>
    </row>
    <row r="71" spans="1:11" x14ac:dyDescent="0.25">
      <c r="A71" s="127">
        <v>41</v>
      </c>
      <c r="B71" s="127" t="s">
        <v>49</v>
      </c>
      <c r="C71" s="127" t="s">
        <v>97</v>
      </c>
      <c r="D71" s="127" t="s">
        <v>66</v>
      </c>
      <c r="E71" s="127" t="s">
        <v>1</v>
      </c>
      <c r="F71" s="127" t="s">
        <v>391</v>
      </c>
      <c r="G71" s="127" t="s">
        <v>1019</v>
      </c>
      <c r="H71" s="127" t="s">
        <v>294</v>
      </c>
      <c r="I71" s="127" t="s">
        <v>392</v>
      </c>
      <c r="J71" s="127" t="s">
        <v>289</v>
      </c>
      <c r="K71" s="127" t="s">
        <v>921</v>
      </c>
    </row>
    <row r="72" spans="1:11" x14ac:dyDescent="0.25">
      <c r="A72" s="127">
        <v>54</v>
      </c>
      <c r="B72" s="127" t="s">
        <v>311</v>
      </c>
      <c r="C72" s="127" t="s">
        <v>312</v>
      </c>
      <c r="D72" s="127" t="s">
        <v>313</v>
      </c>
      <c r="E72" s="127" t="s">
        <v>43</v>
      </c>
      <c r="F72" s="127" t="s">
        <v>314</v>
      </c>
      <c r="G72" s="127" t="s">
        <v>1019</v>
      </c>
      <c r="H72" s="127" t="s">
        <v>294</v>
      </c>
      <c r="I72" s="127" t="s">
        <v>315</v>
      </c>
      <c r="J72" s="127" t="s">
        <v>289</v>
      </c>
      <c r="K72" s="127" t="s">
        <v>683</v>
      </c>
    </row>
    <row r="73" spans="1:11" x14ac:dyDescent="0.25">
      <c r="A73" s="127">
        <v>52</v>
      </c>
      <c r="B73" s="127" t="s">
        <v>291</v>
      </c>
      <c r="C73" s="127" t="s">
        <v>292</v>
      </c>
      <c r="D73" s="127" t="s">
        <v>0</v>
      </c>
      <c r="E73" s="127" t="s">
        <v>1</v>
      </c>
      <c r="F73" s="127" t="s">
        <v>293</v>
      </c>
      <c r="G73" s="127" t="s">
        <v>1019</v>
      </c>
      <c r="H73" s="127" t="s">
        <v>294</v>
      </c>
      <c r="I73" s="127" t="s">
        <v>295</v>
      </c>
      <c r="J73" s="127" t="s">
        <v>289</v>
      </c>
      <c r="K73" s="127" t="s">
        <v>679</v>
      </c>
    </row>
    <row r="74" spans="1:11" x14ac:dyDescent="0.25">
      <c r="A74" s="127">
        <v>47</v>
      </c>
      <c r="B74" s="127" t="s">
        <v>608</v>
      </c>
      <c r="C74" s="127" t="s">
        <v>378</v>
      </c>
      <c r="D74" s="127" t="s">
        <v>27</v>
      </c>
      <c r="E74" s="127" t="s">
        <v>28</v>
      </c>
      <c r="F74" s="127" t="s">
        <v>609</v>
      </c>
      <c r="G74" s="127" t="s">
        <v>1019</v>
      </c>
      <c r="H74" s="127" t="s">
        <v>294</v>
      </c>
      <c r="I74" s="127" t="s">
        <v>610</v>
      </c>
      <c r="J74" s="127" t="s">
        <v>289</v>
      </c>
      <c r="K74" s="127" t="s">
        <v>663</v>
      </c>
    </row>
    <row r="75" spans="1:11" x14ac:dyDescent="0.25">
      <c r="A75" s="127">
        <v>3</v>
      </c>
      <c r="B75" s="127" t="s">
        <v>366</v>
      </c>
      <c r="C75" s="127" t="s">
        <v>367</v>
      </c>
      <c r="D75" s="127" t="s">
        <v>368</v>
      </c>
      <c r="E75" s="127" t="s">
        <v>43</v>
      </c>
      <c r="F75" s="127" t="s">
        <v>369</v>
      </c>
      <c r="G75" s="127" t="s">
        <v>1019</v>
      </c>
      <c r="H75" s="127" t="s">
        <v>294</v>
      </c>
      <c r="I75" s="127" t="s">
        <v>370</v>
      </c>
      <c r="J75" s="127" t="s">
        <v>289</v>
      </c>
      <c r="K75" s="127" t="s">
        <v>1240</v>
      </c>
    </row>
    <row r="76" spans="1:11" x14ac:dyDescent="0.25">
      <c r="A76" s="127">
        <v>46</v>
      </c>
      <c r="B76" s="127" t="s">
        <v>425</v>
      </c>
      <c r="C76" s="127" t="s">
        <v>426</v>
      </c>
      <c r="D76" s="127" t="s">
        <v>427</v>
      </c>
      <c r="E76" s="127" t="s">
        <v>28</v>
      </c>
      <c r="F76" s="127" t="s">
        <v>428</v>
      </c>
      <c r="G76" s="127" t="s">
        <v>1019</v>
      </c>
      <c r="H76" s="127" t="s">
        <v>287</v>
      </c>
      <c r="I76" s="127" t="s">
        <v>429</v>
      </c>
      <c r="J76" s="127" t="s">
        <v>289</v>
      </c>
      <c r="K76" s="127" t="s">
        <v>659</v>
      </c>
    </row>
    <row r="77" spans="1:11" x14ac:dyDescent="0.25">
      <c r="A77" s="127">
        <v>55</v>
      </c>
      <c r="B77" s="127" t="s">
        <v>317</v>
      </c>
      <c r="C77" s="127" t="s">
        <v>279</v>
      </c>
      <c r="D77" s="127" t="s">
        <v>318</v>
      </c>
      <c r="E77" s="127" t="s">
        <v>28</v>
      </c>
      <c r="F77" s="127" t="s">
        <v>319</v>
      </c>
      <c r="G77" s="127" t="s">
        <v>1019</v>
      </c>
      <c r="H77" s="127" t="s">
        <v>287</v>
      </c>
      <c r="I77" s="127" t="s">
        <v>320</v>
      </c>
      <c r="J77" s="127" t="s">
        <v>289</v>
      </c>
      <c r="K77" s="127" t="s">
        <v>758</v>
      </c>
    </row>
    <row r="78" spans="1:11" x14ac:dyDescent="0.25">
      <c r="A78" s="127">
        <v>57</v>
      </c>
      <c r="B78" s="127" t="s">
        <v>333</v>
      </c>
      <c r="C78" s="127" t="s">
        <v>334</v>
      </c>
      <c r="D78" s="127" t="s">
        <v>335</v>
      </c>
      <c r="E78" s="127" t="s">
        <v>48</v>
      </c>
      <c r="F78" s="127" t="s">
        <v>336</v>
      </c>
      <c r="G78" s="127" t="s">
        <v>666</v>
      </c>
      <c r="H78" s="127" t="s">
        <v>287</v>
      </c>
      <c r="I78" s="127" t="s">
        <v>337</v>
      </c>
      <c r="J78" s="127" t="s">
        <v>289</v>
      </c>
      <c r="K78" s="127" t="s">
        <v>686</v>
      </c>
    </row>
    <row r="79" spans="1:11" x14ac:dyDescent="0.25">
      <c r="A79" s="127">
        <v>63</v>
      </c>
      <c r="B79" s="127" t="s">
        <v>403</v>
      </c>
      <c r="C79" s="127" t="s">
        <v>60</v>
      </c>
      <c r="D79" s="127" t="s">
        <v>27</v>
      </c>
      <c r="E79" s="127" t="s">
        <v>28</v>
      </c>
      <c r="F79" s="127" t="s">
        <v>404</v>
      </c>
      <c r="G79" s="127" t="s">
        <v>1019</v>
      </c>
      <c r="H79" s="127" t="s">
        <v>287</v>
      </c>
      <c r="I79" s="127" t="s">
        <v>405</v>
      </c>
      <c r="J79" s="127" t="s">
        <v>289</v>
      </c>
      <c r="K79" s="127" t="s">
        <v>701</v>
      </c>
    </row>
    <row r="80" spans="1:11" x14ac:dyDescent="0.25">
      <c r="A80" s="127">
        <v>60</v>
      </c>
      <c r="B80" s="127" t="s">
        <v>387</v>
      </c>
      <c r="C80" s="127" t="s">
        <v>279</v>
      </c>
      <c r="D80" s="127" t="s">
        <v>351</v>
      </c>
      <c r="E80" s="127" t="s">
        <v>48</v>
      </c>
      <c r="F80" s="127" t="s">
        <v>388</v>
      </c>
      <c r="G80" s="127" t="s">
        <v>666</v>
      </c>
      <c r="H80" s="127" t="s">
        <v>287</v>
      </c>
      <c r="I80" s="127" t="s">
        <v>389</v>
      </c>
      <c r="J80" s="127" t="s">
        <v>289</v>
      </c>
      <c r="K80" s="127" t="s">
        <v>696</v>
      </c>
    </row>
    <row r="81" spans="1:11" x14ac:dyDescent="0.25">
      <c r="A81" s="127">
        <v>50</v>
      </c>
      <c r="B81" s="127" t="s">
        <v>566</v>
      </c>
      <c r="C81" s="127" t="s">
        <v>556</v>
      </c>
      <c r="D81" s="127" t="s">
        <v>0</v>
      </c>
      <c r="E81" s="127" t="s">
        <v>1</v>
      </c>
      <c r="F81" s="127" t="s">
        <v>557</v>
      </c>
      <c r="G81" s="127" t="s">
        <v>1019</v>
      </c>
      <c r="H81" s="127" t="s">
        <v>287</v>
      </c>
      <c r="I81" s="127" t="s">
        <v>558</v>
      </c>
      <c r="J81" s="127" t="s">
        <v>289</v>
      </c>
      <c r="K81" s="127" t="s">
        <v>673</v>
      </c>
    </row>
    <row r="82" spans="1:11" x14ac:dyDescent="0.25">
      <c r="A82" s="127">
        <v>48</v>
      </c>
      <c r="B82" s="127"/>
      <c r="C82" s="127"/>
      <c r="D82" s="127"/>
      <c r="E82" s="127"/>
      <c r="F82" s="127" t="s">
        <v>572</v>
      </c>
      <c r="G82" s="127" t="s">
        <v>1019</v>
      </c>
      <c r="H82" s="127" t="s">
        <v>287</v>
      </c>
      <c r="I82" s="127" t="s">
        <v>573</v>
      </c>
      <c r="J82" s="127" t="s">
        <v>289</v>
      </c>
      <c r="K82" s="127" t="s">
        <v>665</v>
      </c>
    </row>
    <row r="83" spans="1:11" x14ac:dyDescent="0.25">
      <c r="A83" s="127">
        <v>39</v>
      </c>
      <c r="B83" s="127" t="s">
        <v>322</v>
      </c>
      <c r="C83" s="127" t="s">
        <v>323</v>
      </c>
      <c r="D83" s="127" t="s">
        <v>66</v>
      </c>
      <c r="E83" s="127" t="s">
        <v>1</v>
      </c>
      <c r="F83" s="127" t="s">
        <v>324</v>
      </c>
      <c r="G83" s="127" t="s">
        <v>1019</v>
      </c>
      <c r="H83" s="127" t="s">
        <v>287</v>
      </c>
      <c r="I83" s="127" t="s">
        <v>325</v>
      </c>
      <c r="J83" s="127" t="s">
        <v>289</v>
      </c>
      <c r="K83" s="127" t="s">
        <v>956</v>
      </c>
    </row>
    <row r="84" spans="1:11" x14ac:dyDescent="0.25">
      <c r="A84" s="127">
        <v>45</v>
      </c>
      <c r="B84" s="127" t="s">
        <v>651</v>
      </c>
      <c r="C84" s="127" t="s">
        <v>652</v>
      </c>
      <c r="D84" s="127" t="s">
        <v>653</v>
      </c>
      <c r="E84" s="127" t="s">
        <v>1</v>
      </c>
      <c r="F84" s="127" t="s">
        <v>654</v>
      </c>
      <c r="G84" s="127" t="s">
        <v>1019</v>
      </c>
      <c r="H84" s="127" t="s">
        <v>294</v>
      </c>
      <c r="I84" s="127" t="s">
        <v>655</v>
      </c>
      <c r="J84" s="127" t="s">
        <v>289</v>
      </c>
      <c r="K84" s="127" t="s">
        <v>656</v>
      </c>
    </row>
    <row r="85" spans="1:11" x14ac:dyDescent="0.25">
      <c r="A85" s="127">
        <v>43</v>
      </c>
      <c r="B85" s="127" t="s">
        <v>845</v>
      </c>
      <c r="C85" s="127" t="s">
        <v>846</v>
      </c>
      <c r="D85" s="127" t="s">
        <v>27</v>
      </c>
      <c r="E85" s="127" t="s">
        <v>28</v>
      </c>
      <c r="F85" s="127" t="s">
        <v>847</v>
      </c>
      <c r="G85" s="127" t="s">
        <v>1019</v>
      </c>
      <c r="H85" s="127" t="s">
        <v>294</v>
      </c>
      <c r="I85" s="127" t="s">
        <v>848</v>
      </c>
      <c r="J85" s="127" t="s">
        <v>289</v>
      </c>
      <c r="K85" s="127" t="s">
        <v>849</v>
      </c>
    </row>
    <row r="86" spans="1:11" x14ac:dyDescent="0.25">
      <c r="A86" s="127">
        <v>7</v>
      </c>
      <c r="B86" s="127" t="s">
        <v>623</v>
      </c>
      <c r="C86" s="127" t="s">
        <v>624</v>
      </c>
      <c r="D86" s="127" t="s">
        <v>625</v>
      </c>
      <c r="E86" s="127" t="s">
        <v>48</v>
      </c>
      <c r="F86" s="127" t="s">
        <v>626</v>
      </c>
      <c r="G86" s="127" t="s">
        <v>666</v>
      </c>
      <c r="H86" s="127" t="s">
        <v>294</v>
      </c>
      <c r="I86" s="127" t="s">
        <v>627</v>
      </c>
      <c r="J86" s="127" t="s">
        <v>289</v>
      </c>
      <c r="K86" s="127" t="s">
        <v>1221</v>
      </c>
    </row>
  </sheetData>
  <sortState ref="A2:K86">
    <sortCondition ref="F2:F8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76</v>
      </c>
      <c r="B2" s="57" t="s">
        <v>131</v>
      </c>
      <c r="C2" s="57" t="s">
        <v>132</v>
      </c>
      <c r="D2" s="57" t="s">
        <v>133</v>
      </c>
      <c r="E2" s="57" t="s">
        <v>28</v>
      </c>
      <c r="F2" s="57" t="s">
        <v>134</v>
      </c>
      <c r="G2" s="57" t="s">
        <v>666</v>
      </c>
      <c r="H2" s="57" t="s">
        <v>30</v>
      </c>
      <c r="I2" s="57" t="s">
        <v>135</v>
      </c>
      <c r="J2" s="57" t="s">
        <v>32</v>
      </c>
      <c r="K2" s="57" t="s">
        <v>731</v>
      </c>
    </row>
    <row r="3" spans="1:11" s="57" customFormat="1" x14ac:dyDescent="0.25">
      <c r="A3" s="57">
        <v>45</v>
      </c>
      <c r="B3" s="57" t="s">
        <v>453</v>
      </c>
      <c r="C3" s="57" t="s">
        <v>454</v>
      </c>
      <c r="D3" s="57" t="s">
        <v>455</v>
      </c>
      <c r="E3" s="57" t="s">
        <v>456</v>
      </c>
      <c r="F3" s="57" t="s">
        <v>457</v>
      </c>
      <c r="G3" s="57" t="s">
        <v>666</v>
      </c>
      <c r="H3" s="57" t="s">
        <v>30</v>
      </c>
      <c r="I3" s="57" t="s">
        <v>458</v>
      </c>
      <c r="J3" s="57" t="s">
        <v>32</v>
      </c>
      <c r="K3" s="57" t="s">
        <v>763</v>
      </c>
    </row>
    <row r="4" spans="1:11" s="57" customFormat="1" x14ac:dyDescent="0.25">
      <c r="A4" s="57">
        <v>77</v>
      </c>
      <c r="B4" s="57" t="s">
        <v>54</v>
      </c>
      <c r="C4" s="57" t="s">
        <v>55</v>
      </c>
      <c r="D4" s="57" t="s">
        <v>0</v>
      </c>
      <c r="E4" s="57" t="s">
        <v>1</v>
      </c>
      <c r="F4" s="57" t="s">
        <v>156</v>
      </c>
      <c r="G4" s="57" t="s">
        <v>666</v>
      </c>
      <c r="H4" s="57" t="s">
        <v>157</v>
      </c>
      <c r="I4" s="57" t="s">
        <v>158</v>
      </c>
      <c r="J4" s="57" t="s">
        <v>159</v>
      </c>
      <c r="K4" s="57" t="s">
        <v>734</v>
      </c>
    </row>
    <row r="5" spans="1:11" s="57" customFormat="1" x14ac:dyDescent="0.25">
      <c r="A5" s="57">
        <v>61</v>
      </c>
      <c r="B5" s="57" t="s">
        <v>377</v>
      </c>
      <c r="C5" s="57" t="s">
        <v>378</v>
      </c>
      <c r="D5" s="57" t="s">
        <v>256</v>
      </c>
      <c r="E5" s="57" t="s">
        <v>1</v>
      </c>
      <c r="F5" s="57" t="s">
        <v>379</v>
      </c>
      <c r="G5" s="57" t="s">
        <v>666</v>
      </c>
      <c r="H5" s="57" t="s">
        <v>294</v>
      </c>
      <c r="I5" s="57" t="s">
        <v>380</v>
      </c>
      <c r="J5" s="57" t="s">
        <v>289</v>
      </c>
      <c r="K5" s="57" t="s">
        <v>695</v>
      </c>
    </row>
    <row r="6" spans="1:11" s="57" customFormat="1" x14ac:dyDescent="0.25">
      <c r="A6" s="57">
        <v>7</v>
      </c>
      <c r="B6" s="57" t="s">
        <v>623</v>
      </c>
      <c r="C6" s="57" t="s">
        <v>624</v>
      </c>
      <c r="D6" s="57" t="s">
        <v>625</v>
      </c>
      <c r="E6" s="57" t="s">
        <v>48</v>
      </c>
      <c r="F6" s="57" t="s">
        <v>626</v>
      </c>
      <c r="G6" s="57" t="s">
        <v>666</v>
      </c>
      <c r="H6" s="57" t="s">
        <v>294</v>
      </c>
      <c r="I6" s="57" t="s">
        <v>627</v>
      </c>
      <c r="J6" s="57" t="s">
        <v>289</v>
      </c>
      <c r="K6" s="57" t="s">
        <v>1221</v>
      </c>
    </row>
    <row r="7" spans="1:11" s="57" customFormat="1" x14ac:dyDescent="0.25">
      <c r="A7" s="57">
        <v>59</v>
      </c>
      <c r="B7" s="57" t="s">
        <v>333</v>
      </c>
      <c r="C7" s="57" t="s">
        <v>334</v>
      </c>
      <c r="D7" s="57" t="s">
        <v>335</v>
      </c>
      <c r="E7" s="57" t="s">
        <v>48</v>
      </c>
      <c r="F7" s="57" t="s">
        <v>336</v>
      </c>
      <c r="G7" s="57" t="s">
        <v>666</v>
      </c>
      <c r="H7" s="57" t="s">
        <v>287</v>
      </c>
      <c r="I7" s="57" t="s">
        <v>337</v>
      </c>
      <c r="J7" s="57" t="s">
        <v>289</v>
      </c>
      <c r="K7" s="57" t="s">
        <v>686</v>
      </c>
    </row>
    <row r="8" spans="1:11" s="57" customFormat="1" x14ac:dyDescent="0.25">
      <c r="A8" s="57">
        <v>62</v>
      </c>
      <c r="B8" s="57" t="s">
        <v>387</v>
      </c>
      <c r="C8" s="57" t="s">
        <v>279</v>
      </c>
      <c r="D8" s="57" t="s">
        <v>351</v>
      </c>
      <c r="E8" s="57" t="s">
        <v>48</v>
      </c>
      <c r="F8" s="57" t="s">
        <v>388</v>
      </c>
      <c r="G8" s="57" t="s">
        <v>666</v>
      </c>
      <c r="H8" s="57" t="s">
        <v>287</v>
      </c>
      <c r="I8" s="57" t="s">
        <v>389</v>
      </c>
      <c r="J8" s="57" t="s">
        <v>289</v>
      </c>
      <c r="K8" s="57" t="s">
        <v>696</v>
      </c>
    </row>
    <row r="9" spans="1:11" s="57" customFormat="1" x14ac:dyDescent="0.25">
      <c r="A9" s="57">
        <v>41</v>
      </c>
      <c r="B9" s="57" t="s">
        <v>567</v>
      </c>
      <c r="C9" s="57" t="s">
        <v>561</v>
      </c>
      <c r="D9" s="57" t="s">
        <v>0</v>
      </c>
      <c r="E9" s="57" t="s">
        <v>1</v>
      </c>
      <c r="F9" s="57" t="s">
        <v>61</v>
      </c>
      <c r="G9" s="57" t="s">
        <v>666</v>
      </c>
      <c r="H9" s="57" t="s">
        <v>3</v>
      </c>
      <c r="I9" s="57" t="s">
        <v>62</v>
      </c>
      <c r="J9" s="57" t="s">
        <v>53</v>
      </c>
      <c r="K9" s="57" t="s">
        <v>919</v>
      </c>
    </row>
    <row r="10" spans="1:11" s="57" customFormat="1" x14ac:dyDescent="0.25">
      <c r="A10" s="57">
        <v>88</v>
      </c>
      <c r="B10" s="57" t="s">
        <v>232</v>
      </c>
      <c r="C10" s="57" t="s">
        <v>233</v>
      </c>
      <c r="D10" s="57" t="s">
        <v>234</v>
      </c>
      <c r="E10" s="57" t="s">
        <v>1</v>
      </c>
      <c r="F10" s="57" t="s">
        <v>235</v>
      </c>
      <c r="G10" s="57" t="s">
        <v>666</v>
      </c>
      <c r="H10" s="57" t="s">
        <v>3</v>
      </c>
      <c r="I10" s="57" t="s">
        <v>236</v>
      </c>
      <c r="J10" s="57" t="s">
        <v>53</v>
      </c>
      <c r="K10" s="57" t="s">
        <v>750</v>
      </c>
    </row>
    <row r="11" spans="1:11" x14ac:dyDescent="0.25">
      <c r="A11" s="123">
        <v>83</v>
      </c>
      <c r="B11" s="123" t="s">
        <v>467</v>
      </c>
      <c r="C11" s="123" t="s">
        <v>468</v>
      </c>
      <c r="D11" s="123" t="s">
        <v>0</v>
      </c>
      <c r="E11" s="123" t="s">
        <v>1</v>
      </c>
      <c r="F11" s="123" t="s">
        <v>477</v>
      </c>
      <c r="G11" s="123" t="s">
        <v>1019</v>
      </c>
      <c r="H11" s="123" t="s">
        <v>30</v>
      </c>
      <c r="I11" s="123" t="s">
        <v>478</v>
      </c>
      <c r="J11" s="123" t="s">
        <v>32</v>
      </c>
      <c r="K11" s="123" t="s">
        <v>740</v>
      </c>
    </row>
    <row r="12" spans="1:11" x14ac:dyDescent="0.25">
      <c r="A12" s="123">
        <v>68</v>
      </c>
      <c r="B12" s="123" t="s">
        <v>460</v>
      </c>
      <c r="C12" s="123" t="s">
        <v>461</v>
      </c>
      <c r="D12" s="123" t="s">
        <v>462</v>
      </c>
      <c r="E12" s="123" t="s">
        <v>1</v>
      </c>
      <c r="F12" s="123" t="s">
        <v>463</v>
      </c>
      <c r="G12" s="123" t="s">
        <v>1019</v>
      </c>
      <c r="H12" s="123" t="s">
        <v>30</v>
      </c>
      <c r="I12" s="123" t="s">
        <v>464</v>
      </c>
      <c r="J12" s="123" t="s">
        <v>32</v>
      </c>
      <c r="K12" s="123" t="s">
        <v>711</v>
      </c>
    </row>
    <row r="13" spans="1:11" x14ac:dyDescent="0.25">
      <c r="A13" s="123">
        <v>32</v>
      </c>
      <c r="B13" s="123" t="s">
        <v>71</v>
      </c>
      <c r="C13" s="123" t="s">
        <v>72</v>
      </c>
      <c r="D13" s="123" t="s">
        <v>73</v>
      </c>
      <c r="E13" s="123" t="s">
        <v>28</v>
      </c>
      <c r="F13" s="123" t="s">
        <v>74</v>
      </c>
      <c r="G13" s="123" t="s">
        <v>1019</v>
      </c>
      <c r="H13" s="123" t="s">
        <v>30</v>
      </c>
      <c r="I13" s="123" t="s">
        <v>75</v>
      </c>
      <c r="J13" s="123" t="s">
        <v>32</v>
      </c>
      <c r="K13" s="123" t="s">
        <v>1058</v>
      </c>
    </row>
    <row r="14" spans="1:11" x14ac:dyDescent="0.25">
      <c r="A14" s="123">
        <v>69</v>
      </c>
      <c r="B14" s="123" t="s">
        <v>165</v>
      </c>
      <c r="C14" s="123" t="s">
        <v>166</v>
      </c>
      <c r="D14" s="123" t="s">
        <v>27</v>
      </c>
      <c r="E14" s="123" t="s">
        <v>28</v>
      </c>
      <c r="F14" s="123" t="s">
        <v>167</v>
      </c>
      <c r="G14" s="123" t="s">
        <v>1019</v>
      </c>
      <c r="H14" s="123" t="s">
        <v>30</v>
      </c>
      <c r="I14" s="123" t="s">
        <v>168</v>
      </c>
      <c r="J14" s="123" t="s">
        <v>32</v>
      </c>
      <c r="K14" s="123" t="s">
        <v>712</v>
      </c>
    </row>
    <row r="15" spans="1:11" x14ac:dyDescent="0.25">
      <c r="A15" s="123">
        <v>30</v>
      </c>
      <c r="B15" s="123" t="s">
        <v>190</v>
      </c>
      <c r="C15" s="123" t="s">
        <v>191</v>
      </c>
      <c r="D15" s="123" t="s">
        <v>192</v>
      </c>
      <c r="E15" s="123" t="s">
        <v>28</v>
      </c>
      <c r="F15" s="123" t="s">
        <v>193</v>
      </c>
      <c r="G15" s="123" t="s">
        <v>1019</v>
      </c>
      <c r="H15" s="123" t="s">
        <v>30</v>
      </c>
      <c r="I15" s="123" t="s">
        <v>194</v>
      </c>
      <c r="J15" s="123" t="s">
        <v>32</v>
      </c>
      <c r="K15" s="123" t="s">
        <v>1081</v>
      </c>
    </row>
    <row r="16" spans="1:11" x14ac:dyDescent="0.25">
      <c r="A16" s="123">
        <v>70</v>
      </c>
      <c r="B16" s="123" t="s">
        <v>25</v>
      </c>
      <c r="C16" s="123" t="s">
        <v>26</v>
      </c>
      <c r="D16" s="123" t="s">
        <v>27</v>
      </c>
      <c r="E16" s="123" t="s">
        <v>28</v>
      </c>
      <c r="F16" s="123" t="s">
        <v>29</v>
      </c>
      <c r="G16" s="123" t="s">
        <v>1019</v>
      </c>
      <c r="H16" s="123" t="s">
        <v>30</v>
      </c>
      <c r="I16" s="123" t="s">
        <v>31</v>
      </c>
      <c r="J16" s="123" t="s">
        <v>32</v>
      </c>
      <c r="K16" s="123" t="s">
        <v>714</v>
      </c>
    </row>
    <row r="17" spans="1:11" x14ac:dyDescent="0.25">
      <c r="A17" s="123">
        <v>38</v>
      </c>
      <c r="B17" s="123" t="s">
        <v>64</v>
      </c>
      <c r="C17" s="123" t="s">
        <v>65</v>
      </c>
      <c r="D17" s="123" t="s">
        <v>66</v>
      </c>
      <c r="E17" s="123" t="s">
        <v>1</v>
      </c>
      <c r="F17" s="123" t="s">
        <v>67</v>
      </c>
      <c r="G17" s="123" t="s">
        <v>1019</v>
      </c>
      <c r="H17" s="123" t="s">
        <v>30</v>
      </c>
      <c r="I17" s="123" t="s">
        <v>68</v>
      </c>
      <c r="J17" s="123" t="s">
        <v>32</v>
      </c>
      <c r="K17" s="123" t="s">
        <v>959</v>
      </c>
    </row>
    <row r="18" spans="1:11" x14ac:dyDescent="0.25">
      <c r="A18" s="123">
        <v>64</v>
      </c>
      <c r="B18" s="123" t="s">
        <v>262</v>
      </c>
      <c r="C18" s="123" t="s">
        <v>399</v>
      </c>
      <c r="D18" s="123" t="s">
        <v>0</v>
      </c>
      <c r="E18" s="123" t="s">
        <v>1</v>
      </c>
      <c r="F18" s="123" t="s">
        <v>400</v>
      </c>
      <c r="G18" s="123" t="s">
        <v>1019</v>
      </c>
      <c r="H18" s="123" t="s">
        <v>294</v>
      </c>
      <c r="I18" s="123" t="s">
        <v>401</v>
      </c>
      <c r="J18" s="123" t="s">
        <v>289</v>
      </c>
      <c r="K18" s="123" t="s">
        <v>700</v>
      </c>
    </row>
    <row r="19" spans="1:11" x14ac:dyDescent="0.25">
      <c r="A19" s="123">
        <v>66</v>
      </c>
      <c r="B19" s="123" t="s">
        <v>431</v>
      </c>
      <c r="C19" s="123" t="s">
        <v>172</v>
      </c>
      <c r="D19" s="123" t="s">
        <v>432</v>
      </c>
      <c r="E19" s="123" t="s">
        <v>28</v>
      </c>
      <c r="F19" s="123" t="s">
        <v>433</v>
      </c>
      <c r="G19" s="123" t="s">
        <v>1019</v>
      </c>
      <c r="H19" s="123" t="s">
        <v>294</v>
      </c>
      <c r="I19" s="123" t="s">
        <v>434</v>
      </c>
      <c r="J19" s="123" t="s">
        <v>289</v>
      </c>
      <c r="K19" s="123" t="s">
        <v>704</v>
      </c>
    </row>
    <row r="20" spans="1:11" x14ac:dyDescent="0.25">
      <c r="A20" s="123">
        <v>55</v>
      </c>
      <c r="B20" s="123" t="s">
        <v>297</v>
      </c>
      <c r="C20" s="123" t="s">
        <v>255</v>
      </c>
      <c r="D20" s="123" t="s">
        <v>0</v>
      </c>
      <c r="E20" s="123" t="s">
        <v>1</v>
      </c>
      <c r="F20" s="123" t="s">
        <v>298</v>
      </c>
      <c r="G20" s="123" t="s">
        <v>1019</v>
      </c>
      <c r="H20" s="123" t="s">
        <v>294</v>
      </c>
      <c r="I20" s="123" t="s">
        <v>299</v>
      </c>
      <c r="J20" s="123" t="s">
        <v>289</v>
      </c>
      <c r="K20" s="123" t="s">
        <v>680</v>
      </c>
    </row>
    <row r="21" spans="1:11" x14ac:dyDescent="0.25">
      <c r="A21" s="123">
        <v>1</v>
      </c>
      <c r="B21" s="123" t="s">
        <v>301</v>
      </c>
      <c r="C21" s="123" t="s">
        <v>302</v>
      </c>
      <c r="D21" s="123" t="s">
        <v>0</v>
      </c>
      <c r="E21" s="123" t="s">
        <v>1</v>
      </c>
      <c r="F21" s="123" t="s">
        <v>303</v>
      </c>
      <c r="G21" s="123" t="s">
        <v>1019</v>
      </c>
      <c r="H21" s="123" t="s">
        <v>294</v>
      </c>
      <c r="I21" s="123" t="s">
        <v>304</v>
      </c>
      <c r="J21" s="123" t="s">
        <v>289</v>
      </c>
      <c r="K21" s="123" t="s">
        <v>1256</v>
      </c>
    </row>
    <row r="22" spans="1:11" x14ac:dyDescent="0.25">
      <c r="A22" s="123">
        <v>53</v>
      </c>
      <c r="B22" s="123"/>
      <c r="C22" s="123"/>
      <c r="D22" s="123"/>
      <c r="E22" s="123"/>
      <c r="F22" s="123" t="s">
        <v>540</v>
      </c>
      <c r="G22" s="123" t="s">
        <v>1019</v>
      </c>
      <c r="H22" s="123" t="s">
        <v>294</v>
      </c>
      <c r="I22" s="123" t="s">
        <v>541</v>
      </c>
      <c r="J22" s="123" t="s">
        <v>289</v>
      </c>
      <c r="K22" s="123" t="s">
        <v>677</v>
      </c>
    </row>
    <row r="23" spans="1:11" x14ac:dyDescent="0.25">
      <c r="A23" s="123">
        <v>42</v>
      </c>
      <c r="B23" s="123" t="s">
        <v>49</v>
      </c>
      <c r="C23" s="123" t="s">
        <v>97</v>
      </c>
      <c r="D23" s="123" t="s">
        <v>66</v>
      </c>
      <c r="E23" s="123" t="s">
        <v>1</v>
      </c>
      <c r="F23" s="123" t="s">
        <v>391</v>
      </c>
      <c r="G23" s="123" t="s">
        <v>1019</v>
      </c>
      <c r="H23" s="123" t="s">
        <v>294</v>
      </c>
      <c r="I23" s="123" t="s">
        <v>392</v>
      </c>
      <c r="J23" s="123" t="s">
        <v>289</v>
      </c>
      <c r="K23" s="123" t="s">
        <v>921</v>
      </c>
    </row>
    <row r="24" spans="1:11" x14ac:dyDescent="0.25">
      <c r="A24" s="123">
        <v>56</v>
      </c>
      <c r="B24" s="123" t="s">
        <v>311</v>
      </c>
      <c r="C24" s="123" t="s">
        <v>312</v>
      </c>
      <c r="D24" s="123" t="s">
        <v>313</v>
      </c>
      <c r="E24" s="123" t="s">
        <v>43</v>
      </c>
      <c r="F24" s="123" t="s">
        <v>314</v>
      </c>
      <c r="G24" s="123" t="s">
        <v>1019</v>
      </c>
      <c r="H24" s="123" t="s">
        <v>294</v>
      </c>
      <c r="I24" s="123" t="s">
        <v>315</v>
      </c>
      <c r="J24" s="123" t="s">
        <v>289</v>
      </c>
      <c r="K24" s="123" t="s">
        <v>683</v>
      </c>
    </row>
    <row r="25" spans="1:11" x14ac:dyDescent="0.25">
      <c r="A25" s="123">
        <v>54</v>
      </c>
      <c r="B25" s="123" t="s">
        <v>291</v>
      </c>
      <c r="C25" s="123" t="s">
        <v>292</v>
      </c>
      <c r="D25" s="123" t="s">
        <v>0</v>
      </c>
      <c r="E25" s="123" t="s">
        <v>1</v>
      </c>
      <c r="F25" s="123" t="s">
        <v>293</v>
      </c>
      <c r="G25" s="123" t="s">
        <v>1019</v>
      </c>
      <c r="H25" s="123" t="s">
        <v>294</v>
      </c>
      <c r="I25" s="123" t="s">
        <v>295</v>
      </c>
      <c r="J25" s="123" t="s">
        <v>289</v>
      </c>
      <c r="K25" s="123" t="s">
        <v>679</v>
      </c>
    </row>
    <row r="26" spans="1:11" x14ac:dyDescent="0.25">
      <c r="A26" s="123">
        <v>49</v>
      </c>
      <c r="B26" s="123" t="s">
        <v>608</v>
      </c>
      <c r="C26" s="123" t="s">
        <v>378</v>
      </c>
      <c r="D26" s="123" t="s">
        <v>27</v>
      </c>
      <c r="E26" s="123" t="s">
        <v>28</v>
      </c>
      <c r="F26" s="123" t="s">
        <v>609</v>
      </c>
      <c r="G26" s="123" t="s">
        <v>1019</v>
      </c>
      <c r="H26" s="123" t="s">
        <v>294</v>
      </c>
      <c r="I26" s="123" t="s">
        <v>610</v>
      </c>
      <c r="J26" s="123" t="s">
        <v>289</v>
      </c>
      <c r="K26" s="123" t="s">
        <v>663</v>
      </c>
    </row>
    <row r="27" spans="1:11" x14ac:dyDescent="0.25">
      <c r="A27" s="123">
        <v>3</v>
      </c>
      <c r="B27" s="123" t="s">
        <v>366</v>
      </c>
      <c r="C27" s="123" t="s">
        <v>367</v>
      </c>
      <c r="D27" s="123" t="s">
        <v>368</v>
      </c>
      <c r="E27" s="123" t="s">
        <v>43</v>
      </c>
      <c r="F27" s="123" t="s">
        <v>369</v>
      </c>
      <c r="G27" s="123" t="s">
        <v>1019</v>
      </c>
      <c r="H27" s="123" t="s">
        <v>294</v>
      </c>
      <c r="I27" s="123" t="s">
        <v>370</v>
      </c>
      <c r="J27" s="123" t="s">
        <v>289</v>
      </c>
      <c r="K27" s="123" t="s">
        <v>1240</v>
      </c>
    </row>
    <row r="28" spans="1:11" x14ac:dyDescent="0.25">
      <c r="A28" s="123">
        <v>47</v>
      </c>
      <c r="B28" s="123" t="s">
        <v>651</v>
      </c>
      <c r="C28" s="123" t="s">
        <v>652</v>
      </c>
      <c r="D28" s="123" t="s">
        <v>653</v>
      </c>
      <c r="E28" s="123" t="s">
        <v>1</v>
      </c>
      <c r="F28" s="123" t="s">
        <v>654</v>
      </c>
      <c r="G28" s="123" t="s">
        <v>1019</v>
      </c>
      <c r="H28" s="123" t="s">
        <v>294</v>
      </c>
      <c r="I28" s="123" t="s">
        <v>655</v>
      </c>
      <c r="J28" s="123" t="s">
        <v>289</v>
      </c>
      <c r="K28" s="123" t="s">
        <v>656</v>
      </c>
    </row>
    <row r="29" spans="1:11" x14ac:dyDescent="0.25">
      <c r="A29" s="123">
        <v>44</v>
      </c>
      <c r="B29" s="123" t="s">
        <v>845</v>
      </c>
      <c r="C29" s="123" t="s">
        <v>846</v>
      </c>
      <c r="D29" s="123" t="s">
        <v>27</v>
      </c>
      <c r="E29" s="123" t="s">
        <v>28</v>
      </c>
      <c r="F29" s="123" t="s">
        <v>847</v>
      </c>
      <c r="G29" s="123" t="s">
        <v>1019</v>
      </c>
      <c r="H29" s="123" t="s">
        <v>294</v>
      </c>
      <c r="I29" s="123" t="s">
        <v>848</v>
      </c>
      <c r="J29" s="123" t="s">
        <v>289</v>
      </c>
      <c r="K29" s="123" t="s">
        <v>849</v>
      </c>
    </row>
    <row r="30" spans="1:11" x14ac:dyDescent="0.25">
      <c r="A30" s="123">
        <v>48</v>
      </c>
      <c r="B30" s="123" t="s">
        <v>425</v>
      </c>
      <c r="C30" s="123" t="s">
        <v>426</v>
      </c>
      <c r="D30" s="123" t="s">
        <v>427</v>
      </c>
      <c r="E30" s="123" t="s">
        <v>28</v>
      </c>
      <c r="F30" s="123" t="s">
        <v>428</v>
      </c>
      <c r="G30" s="123" t="s">
        <v>1019</v>
      </c>
      <c r="H30" s="123" t="s">
        <v>287</v>
      </c>
      <c r="I30" s="123" t="s">
        <v>429</v>
      </c>
      <c r="J30" s="123" t="s">
        <v>289</v>
      </c>
      <c r="K30" s="123" t="s">
        <v>659</v>
      </c>
    </row>
    <row r="31" spans="1:11" x14ac:dyDescent="0.25">
      <c r="A31" s="123">
        <v>57</v>
      </c>
      <c r="B31" s="123" t="s">
        <v>317</v>
      </c>
      <c r="C31" s="123" t="s">
        <v>279</v>
      </c>
      <c r="D31" s="123" t="s">
        <v>318</v>
      </c>
      <c r="E31" s="123" t="s">
        <v>28</v>
      </c>
      <c r="F31" s="123" t="s">
        <v>319</v>
      </c>
      <c r="G31" s="123" t="s">
        <v>1019</v>
      </c>
      <c r="H31" s="123" t="s">
        <v>287</v>
      </c>
      <c r="I31" s="123" t="s">
        <v>320</v>
      </c>
      <c r="J31" s="123" t="s">
        <v>289</v>
      </c>
      <c r="K31" s="123" t="s">
        <v>758</v>
      </c>
    </row>
    <row r="32" spans="1:11" x14ac:dyDescent="0.25">
      <c r="A32" s="123">
        <v>65</v>
      </c>
      <c r="B32" s="123" t="s">
        <v>403</v>
      </c>
      <c r="C32" s="123" t="s">
        <v>60</v>
      </c>
      <c r="D32" s="123" t="s">
        <v>27</v>
      </c>
      <c r="E32" s="123" t="s">
        <v>28</v>
      </c>
      <c r="F32" s="123" t="s">
        <v>404</v>
      </c>
      <c r="G32" s="123" t="s">
        <v>1019</v>
      </c>
      <c r="H32" s="123" t="s">
        <v>287</v>
      </c>
      <c r="I32" s="123" t="s">
        <v>405</v>
      </c>
      <c r="J32" s="123" t="s">
        <v>289</v>
      </c>
      <c r="K32" s="123" t="s">
        <v>701</v>
      </c>
    </row>
    <row r="33" spans="1:11" x14ac:dyDescent="0.25">
      <c r="A33" s="123">
        <v>52</v>
      </c>
      <c r="B33" s="123" t="s">
        <v>566</v>
      </c>
      <c r="C33" s="123" t="s">
        <v>556</v>
      </c>
      <c r="D33" s="123" t="s">
        <v>0</v>
      </c>
      <c r="E33" s="123" t="s">
        <v>1</v>
      </c>
      <c r="F33" s="123" t="s">
        <v>557</v>
      </c>
      <c r="G33" s="123" t="s">
        <v>1019</v>
      </c>
      <c r="H33" s="123" t="s">
        <v>287</v>
      </c>
      <c r="I33" s="123" t="s">
        <v>558</v>
      </c>
      <c r="J33" s="123" t="s">
        <v>289</v>
      </c>
      <c r="K33" s="123" t="s">
        <v>673</v>
      </c>
    </row>
    <row r="34" spans="1:11" x14ac:dyDescent="0.25">
      <c r="A34" s="123">
        <v>50</v>
      </c>
      <c r="B34" s="123"/>
      <c r="C34" s="123"/>
      <c r="D34" s="123"/>
      <c r="E34" s="123"/>
      <c r="F34" s="123" t="s">
        <v>572</v>
      </c>
      <c r="G34" s="123" t="s">
        <v>1019</v>
      </c>
      <c r="H34" s="123" t="s">
        <v>287</v>
      </c>
      <c r="I34" s="123" t="s">
        <v>573</v>
      </c>
      <c r="J34" s="123" t="s">
        <v>289</v>
      </c>
      <c r="K34" s="123" t="s">
        <v>665</v>
      </c>
    </row>
    <row r="35" spans="1:11" x14ac:dyDescent="0.25">
      <c r="A35" s="123">
        <v>40</v>
      </c>
      <c r="B35" s="123" t="s">
        <v>322</v>
      </c>
      <c r="C35" s="123" t="s">
        <v>323</v>
      </c>
      <c r="D35" s="123" t="s">
        <v>66</v>
      </c>
      <c r="E35" s="123" t="s">
        <v>1</v>
      </c>
      <c r="F35" s="123" t="s">
        <v>324</v>
      </c>
      <c r="G35" s="123" t="s">
        <v>1019</v>
      </c>
      <c r="H35" s="123" t="s">
        <v>287</v>
      </c>
      <c r="I35" s="123" t="s">
        <v>325</v>
      </c>
      <c r="J35" s="123" t="s">
        <v>289</v>
      </c>
      <c r="K35" s="123" t="s">
        <v>956</v>
      </c>
    </row>
    <row r="36" spans="1:11" x14ac:dyDescent="0.25">
      <c r="A36" s="123">
        <v>37</v>
      </c>
      <c r="B36" s="123" t="s">
        <v>982</v>
      </c>
      <c r="C36" s="123" t="s">
        <v>292</v>
      </c>
      <c r="D36" s="123" t="s">
        <v>462</v>
      </c>
      <c r="E36" s="123" t="s">
        <v>1</v>
      </c>
      <c r="F36" s="123" t="s">
        <v>422</v>
      </c>
      <c r="G36" s="123" t="s">
        <v>1019</v>
      </c>
      <c r="H36" s="123" t="s">
        <v>3</v>
      </c>
      <c r="I36" s="123" t="s">
        <v>423</v>
      </c>
      <c r="J36" s="123" t="s">
        <v>2</v>
      </c>
      <c r="K36" s="123" t="s">
        <v>983</v>
      </c>
    </row>
    <row r="37" spans="1:11" x14ac:dyDescent="0.25">
      <c r="A37" s="123">
        <v>43</v>
      </c>
      <c r="B37" s="123" t="s">
        <v>361</v>
      </c>
      <c r="C37" s="123" t="s">
        <v>362</v>
      </c>
      <c r="D37" s="123" t="s">
        <v>0</v>
      </c>
      <c r="E37" s="123" t="s">
        <v>1</v>
      </c>
      <c r="F37" s="123" t="s">
        <v>886</v>
      </c>
      <c r="G37" s="123" t="s">
        <v>1019</v>
      </c>
      <c r="H37" s="123" t="s">
        <v>3</v>
      </c>
      <c r="I37" s="123" t="s">
        <v>861</v>
      </c>
      <c r="J37" s="123" t="s">
        <v>516</v>
      </c>
      <c r="K37" s="123" t="s">
        <v>896</v>
      </c>
    </row>
    <row r="38" spans="1:11" x14ac:dyDescent="0.25">
      <c r="A38" s="123">
        <v>63</v>
      </c>
      <c r="B38" s="123" t="s">
        <v>137</v>
      </c>
      <c r="C38" s="123" t="s">
        <v>138</v>
      </c>
      <c r="D38" s="123" t="s">
        <v>0</v>
      </c>
      <c r="E38" s="123" t="s">
        <v>1</v>
      </c>
      <c r="F38" s="123" t="s">
        <v>139</v>
      </c>
      <c r="G38" s="123" t="s">
        <v>1019</v>
      </c>
      <c r="H38" s="123" t="s">
        <v>3</v>
      </c>
      <c r="I38" s="123" t="s">
        <v>140</v>
      </c>
      <c r="J38" s="123" t="s">
        <v>53</v>
      </c>
      <c r="K38" s="123" t="s">
        <v>699</v>
      </c>
    </row>
    <row r="39" spans="1:11" x14ac:dyDescent="0.25">
      <c r="A39" s="123">
        <v>86</v>
      </c>
      <c r="B39" s="123" t="s">
        <v>224</v>
      </c>
      <c r="C39" s="123" t="s">
        <v>225</v>
      </c>
      <c r="D39" s="123" t="s">
        <v>0</v>
      </c>
      <c r="E39" s="123" t="s">
        <v>1</v>
      </c>
      <c r="F39" s="123" t="s">
        <v>226</v>
      </c>
      <c r="G39" s="123" t="s">
        <v>1019</v>
      </c>
      <c r="H39" s="123" t="s">
        <v>3</v>
      </c>
      <c r="I39" s="123" t="s">
        <v>227</v>
      </c>
      <c r="J39" s="123" t="s">
        <v>53</v>
      </c>
      <c r="K39" s="123" t="s">
        <v>748</v>
      </c>
    </row>
    <row r="40" spans="1:11" x14ac:dyDescent="0.25">
      <c r="A40" s="123">
        <v>33</v>
      </c>
      <c r="B40" s="123" t="s">
        <v>273</v>
      </c>
      <c r="C40" s="123" t="s">
        <v>274</v>
      </c>
      <c r="D40" s="123" t="s">
        <v>0</v>
      </c>
      <c r="E40" s="123" t="s">
        <v>1</v>
      </c>
      <c r="F40" s="123" t="s">
        <v>275</v>
      </c>
      <c r="G40" s="123" t="s">
        <v>1019</v>
      </c>
      <c r="H40" s="123" t="s">
        <v>3</v>
      </c>
      <c r="I40" s="123" t="s">
        <v>276</v>
      </c>
      <c r="J40" s="123" t="s">
        <v>53</v>
      </c>
      <c r="K40" s="123" t="s">
        <v>1069</v>
      </c>
    </row>
    <row r="41" spans="1:11" x14ac:dyDescent="0.25">
      <c r="A41" s="123">
        <v>39</v>
      </c>
      <c r="B41" s="123" t="s">
        <v>242</v>
      </c>
      <c r="C41" s="123" t="s">
        <v>243</v>
      </c>
      <c r="D41" s="123" t="s">
        <v>957</v>
      </c>
      <c r="E41" s="123" t="s">
        <v>43</v>
      </c>
      <c r="F41" s="123" t="s">
        <v>244</v>
      </c>
      <c r="G41" s="123" t="s">
        <v>1019</v>
      </c>
      <c r="H41" s="123" t="s">
        <v>3</v>
      </c>
      <c r="I41" s="123" t="s">
        <v>245</v>
      </c>
      <c r="J41" s="123" t="s">
        <v>125</v>
      </c>
      <c r="K41" s="123" t="s">
        <v>958</v>
      </c>
    </row>
    <row r="42" spans="1:11" x14ac:dyDescent="0.25">
      <c r="A42" s="123">
        <v>9</v>
      </c>
      <c r="B42" s="123" t="s">
        <v>117</v>
      </c>
      <c r="C42" s="123" t="s">
        <v>1210</v>
      </c>
      <c r="D42" s="123" t="s">
        <v>648</v>
      </c>
      <c r="E42" s="123" t="s">
        <v>1</v>
      </c>
      <c r="F42" s="123" t="s">
        <v>1211</v>
      </c>
      <c r="G42" s="123" t="s">
        <v>1019</v>
      </c>
      <c r="H42" s="123" t="s">
        <v>3</v>
      </c>
      <c r="I42" s="123" t="s">
        <v>1212</v>
      </c>
      <c r="J42" s="123" t="s">
        <v>53</v>
      </c>
      <c r="K42" s="123" t="s">
        <v>1213</v>
      </c>
    </row>
    <row r="43" spans="1:11" x14ac:dyDescent="0.25">
      <c r="A43" s="123">
        <v>60</v>
      </c>
      <c r="B43" s="123" t="s">
        <v>238</v>
      </c>
      <c r="C43" s="123" t="s">
        <v>239</v>
      </c>
      <c r="D43" s="123" t="s">
        <v>0</v>
      </c>
      <c r="E43" s="123" t="s">
        <v>1</v>
      </c>
      <c r="F43" s="123" t="s">
        <v>240</v>
      </c>
      <c r="G43" s="123" t="s">
        <v>1019</v>
      </c>
      <c r="H43" s="123" t="s">
        <v>3</v>
      </c>
      <c r="I43" s="123" t="s">
        <v>241</v>
      </c>
      <c r="J43" s="123" t="s">
        <v>53</v>
      </c>
      <c r="K43" s="123" t="s">
        <v>691</v>
      </c>
    </row>
    <row r="44" spans="1:11" x14ac:dyDescent="0.25">
      <c r="A44" s="123">
        <v>31</v>
      </c>
      <c r="B44" s="123" t="s">
        <v>262</v>
      </c>
      <c r="C44" s="123" t="s">
        <v>263</v>
      </c>
      <c r="D44" s="123" t="s">
        <v>264</v>
      </c>
      <c r="E44" s="123" t="s">
        <v>1</v>
      </c>
      <c r="F44" s="123" t="s">
        <v>265</v>
      </c>
      <c r="G44" s="123" t="s">
        <v>1019</v>
      </c>
      <c r="H44" s="123" t="s">
        <v>3</v>
      </c>
      <c r="I44" s="123" t="s">
        <v>266</v>
      </c>
      <c r="J44" s="123" t="s">
        <v>53</v>
      </c>
      <c r="K44" s="123" t="s">
        <v>1057</v>
      </c>
    </row>
    <row r="45" spans="1:11" x14ac:dyDescent="0.25">
      <c r="A45" s="123">
        <v>75</v>
      </c>
      <c r="B45" s="123" t="s">
        <v>120</v>
      </c>
      <c r="C45" s="123" t="s">
        <v>121</v>
      </c>
      <c r="D45" s="123" t="s">
        <v>122</v>
      </c>
      <c r="E45" s="123" t="s">
        <v>43</v>
      </c>
      <c r="F45" s="123" t="s">
        <v>123</v>
      </c>
      <c r="G45" s="123" t="s">
        <v>1019</v>
      </c>
      <c r="H45" s="123" t="s">
        <v>3</v>
      </c>
      <c r="I45" s="123" t="s">
        <v>124</v>
      </c>
      <c r="J45" s="123" t="s">
        <v>125</v>
      </c>
      <c r="K45" s="123" t="s">
        <v>728</v>
      </c>
    </row>
    <row r="46" spans="1:11" x14ac:dyDescent="0.25">
      <c r="A46" s="123">
        <v>90</v>
      </c>
      <c r="B46" s="123" t="s">
        <v>278</v>
      </c>
      <c r="C46" s="123" t="s">
        <v>279</v>
      </c>
      <c r="D46" s="123" t="s">
        <v>66</v>
      </c>
      <c r="E46" s="123" t="s">
        <v>1</v>
      </c>
      <c r="F46" s="123" t="s">
        <v>280</v>
      </c>
      <c r="G46" s="123" t="s">
        <v>1019</v>
      </c>
      <c r="H46" s="123" t="s">
        <v>3</v>
      </c>
      <c r="I46" s="123" t="s">
        <v>281</v>
      </c>
      <c r="J46" s="123" t="s">
        <v>53</v>
      </c>
      <c r="K46" s="123" t="s">
        <v>756</v>
      </c>
    </row>
    <row r="47" spans="1:11" x14ac:dyDescent="0.25">
      <c r="A47" s="123">
        <v>87</v>
      </c>
      <c r="B47" s="123" t="s">
        <v>54</v>
      </c>
      <c r="C47" s="123" t="s">
        <v>55</v>
      </c>
      <c r="D47" s="123" t="s">
        <v>0</v>
      </c>
      <c r="E47" s="123" t="s">
        <v>1</v>
      </c>
      <c r="F47" s="123" t="s">
        <v>229</v>
      </c>
      <c r="G47" s="123" t="s">
        <v>1019</v>
      </c>
      <c r="H47" s="123" t="s">
        <v>3</v>
      </c>
      <c r="I47" s="123" t="s">
        <v>230</v>
      </c>
      <c r="J47" s="123" t="s">
        <v>53</v>
      </c>
      <c r="K47" s="123" t="s">
        <v>749</v>
      </c>
    </row>
    <row r="48" spans="1:11" x14ac:dyDescent="0.25">
      <c r="A48" s="123">
        <v>89</v>
      </c>
      <c r="B48" s="123" t="s">
        <v>268</v>
      </c>
      <c r="C48" s="123" t="s">
        <v>269</v>
      </c>
      <c r="D48" s="123" t="s">
        <v>66</v>
      </c>
      <c r="E48" s="123" t="s">
        <v>1</v>
      </c>
      <c r="F48" s="123" t="s">
        <v>270</v>
      </c>
      <c r="G48" s="123" t="s">
        <v>1019</v>
      </c>
      <c r="H48" s="123" t="s">
        <v>3</v>
      </c>
      <c r="I48" s="123" t="s">
        <v>271</v>
      </c>
      <c r="J48" s="123" t="s">
        <v>53</v>
      </c>
      <c r="K48" s="123" t="s">
        <v>754</v>
      </c>
    </row>
    <row r="49" spans="1:11" x14ac:dyDescent="0.25">
      <c r="A49" s="123">
        <v>12</v>
      </c>
      <c r="B49" s="123" t="s">
        <v>116</v>
      </c>
      <c r="C49" s="123" t="s">
        <v>117</v>
      </c>
      <c r="D49" s="123" t="s">
        <v>648</v>
      </c>
      <c r="E49" s="123" t="s">
        <v>1</v>
      </c>
      <c r="F49" s="123" t="s">
        <v>118</v>
      </c>
      <c r="G49" s="123" t="s">
        <v>1019</v>
      </c>
      <c r="H49" s="123" t="s">
        <v>3</v>
      </c>
      <c r="I49" s="123" t="s">
        <v>119</v>
      </c>
      <c r="J49" s="123" t="s">
        <v>53</v>
      </c>
      <c r="K49" s="123" t="s">
        <v>1167</v>
      </c>
    </row>
    <row r="50" spans="1:11" x14ac:dyDescent="0.25">
      <c r="A50" s="123">
        <v>74</v>
      </c>
      <c r="B50" s="123" t="s">
        <v>110</v>
      </c>
      <c r="C50" s="123" t="s">
        <v>111</v>
      </c>
      <c r="D50" s="123" t="s">
        <v>112</v>
      </c>
      <c r="E50" s="123" t="s">
        <v>43</v>
      </c>
      <c r="F50" s="123" t="s">
        <v>113</v>
      </c>
      <c r="G50" s="123" t="s">
        <v>1019</v>
      </c>
      <c r="H50" s="123" t="s">
        <v>3</v>
      </c>
      <c r="I50" s="123" t="s">
        <v>114</v>
      </c>
      <c r="J50" s="123" t="s">
        <v>53</v>
      </c>
      <c r="K50" s="123" t="s">
        <v>727</v>
      </c>
    </row>
    <row r="51" spans="1:11" x14ac:dyDescent="0.25">
      <c r="A51" s="123">
        <v>28</v>
      </c>
      <c r="B51" s="123" t="s">
        <v>50</v>
      </c>
      <c r="C51" s="123" t="s">
        <v>51</v>
      </c>
      <c r="D51" s="123" t="s">
        <v>52</v>
      </c>
      <c r="E51" s="123" t="s">
        <v>43</v>
      </c>
      <c r="F51" s="123" t="s">
        <v>246</v>
      </c>
      <c r="G51" s="123" t="s">
        <v>1019</v>
      </c>
      <c r="H51" s="123" t="s">
        <v>3</v>
      </c>
      <c r="I51" s="123" t="s">
        <v>247</v>
      </c>
      <c r="J51" s="123" t="s">
        <v>125</v>
      </c>
      <c r="K51" s="123" t="s">
        <v>1127</v>
      </c>
    </row>
    <row r="52" spans="1:11" x14ac:dyDescent="0.25">
      <c r="A52" s="123">
        <v>85</v>
      </c>
      <c r="B52" s="123" t="s">
        <v>206</v>
      </c>
      <c r="C52" s="123" t="s">
        <v>207</v>
      </c>
      <c r="D52" s="123" t="s">
        <v>173</v>
      </c>
      <c r="E52" s="123" t="s">
        <v>43</v>
      </c>
      <c r="F52" s="123" t="s">
        <v>208</v>
      </c>
      <c r="G52" s="123" t="s">
        <v>1019</v>
      </c>
      <c r="H52" s="123" t="s">
        <v>3</v>
      </c>
      <c r="I52" s="123" t="s">
        <v>209</v>
      </c>
      <c r="J52" s="123" t="s">
        <v>53</v>
      </c>
      <c r="K52" s="123" t="s">
        <v>745</v>
      </c>
    </row>
    <row r="53" spans="1:11" x14ac:dyDescent="0.25">
      <c r="A53" s="123">
        <v>35</v>
      </c>
      <c r="B53" s="123" t="s">
        <v>145</v>
      </c>
      <c r="C53" s="123" t="s">
        <v>97</v>
      </c>
      <c r="D53" s="123" t="s">
        <v>1046</v>
      </c>
      <c r="E53" s="123" t="s">
        <v>1</v>
      </c>
      <c r="F53" s="123" t="s">
        <v>147</v>
      </c>
      <c r="G53" s="123" t="s">
        <v>1019</v>
      </c>
      <c r="H53" s="123" t="s">
        <v>3</v>
      </c>
      <c r="I53" s="123" t="s">
        <v>148</v>
      </c>
      <c r="J53" s="123" t="s">
        <v>53</v>
      </c>
      <c r="K53" s="123" t="s">
        <v>1047</v>
      </c>
    </row>
    <row r="54" spans="1:11" x14ac:dyDescent="0.25">
      <c r="A54" s="123">
        <v>34</v>
      </c>
      <c r="B54" s="123" t="s">
        <v>102</v>
      </c>
      <c r="C54" s="123" t="s">
        <v>141</v>
      </c>
      <c r="D54" s="123" t="s">
        <v>42</v>
      </c>
      <c r="E54" s="123" t="s">
        <v>43</v>
      </c>
      <c r="F54" s="123" t="s">
        <v>142</v>
      </c>
      <c r="G54" s="123" t="s">
        <v>1019</v>
      </c>
      <c r="H54" s="123" t="s">
        <v>3</v>
      </c>
      <c r="I54" s="123" t="s">
        <v>143</v>
      </c>
      <c r="J54" s="123" t="s">
        <v>53</v>
      </c>
      <c r="K54" s="123" t="s">
        <v>1070</v>
      </c>
    </row>
    <row r="55" spans="1:11" x14ac:dyDescent="0.25">
      <c r="A55" s="123">
        <v>51</v>
      </c>
      <c r="B55" s="123" t="s">
        <v>590</v>
      </c>
      <c r="C55" s="123" t="s">
        <v>591</v>
      </c>
      <c r="D55" s="123" t="s">
        <v>592</v>
      </c>
      <c r="E55" s="123" t="s">
        <v>43</v>
      </c>
      <c r="F55" s="123" t="s">
        <v>593</v>
      </c>
      <c r="G55" s="123" t="s">
        <v>1131</v>
      </c>
      <c r="H55" s="123" t="s">
        <v>30</v>
      </c>
      <c r="I55" s="123" t="s">
        <v>594</v>
      </c>
      <c r="J55" s="123" t="s">
        <v>32</v>
      </c>
      <c r="K55" s="123" t="s">
        <v>669</v>
      </c>
    </row>
    <row r="56" spans="1:11" x14ac:dyDescent="0.25">
      <c r="A56" s="123">
        <v>29</v>
      </c>
      <c r="B56" s="123" t="s">
        <v>1072</v>
      </c>
      <c r="C56" s="123" t="s">
        <v>1073</v>
      </c>
      <c r="D56" s="123" t="s">
        <v>122</v>
      </c>
      <c r="E56" s="123" t="s">
        <v>43</v>
      </c>
      <c r="F56" s="123" t="s">
        <v>221</v>
      </c>
      <c r="G56" s="123" t="s">
        <v>1131</v>
      </c>
      <c r="H56" s="123" t="s">
        <v>3</v>
      </c>
      <c r="I56" s="123" t="s">
        <v>222</v>
      </c>
      <c r="J56" s="123" t="s">
        <v>53</v>
      </c>
      <c r="K56" s="123" t="s">
        <v>1074</v>
      </c>
    </row>
    <row r="57" spans="1:11" x14ac:dyDescent="0.25">
      <c r="A57" s="123">
        <v>81</v>
      </c>
      <c r="B57" s="123" t="s">
        <v>174</v>
      </c>
      <c r="C57" s="123" t="s">
        <v>175</v>
      </c>
      <c r="D57" s="123" t="s">
        <v>0</v>
      </c>
      <c r="E57" s="123" t="s">
        <v>1</v>
      </c>
      <c r="F57" s="123" t="s">
        <v>472</v>
      </c>
      <c r="G57" s="123" t="s">
        <v>1050</v>
      </c>
      <c r="H57" s="123" t="s">
        <v>473</v>
      </c>
      <c r="I57" s="123" t="s">
        <v>474</v>
      </c>
      <c r="J57" s="123" t="s">
        <v>475</v>
      </c>
      <c r="K57" s="123" t="s">
        <v>737</v>
      </c>
    </row>
    <row r="58" spans="1:11" x14ac:dyDescent="0.25">
      <c r="A58" s="123">
        <v>84</v>
      </c>
      <c r="B58" s="123" t="s">
        <v>54</v>
      </c>
      <c r="C58" s="123" t="s">
        <v>55</v>
      </c>
      <c r="D58" s="123" t="s">
        <v>0</v>
      </c>
      <c r="E58" s="123" t="s">
        <v>1</v>
      </c>
      <c r="F58" s="123" t="s">
        <v>480</v>
      </c>
      <c r="G58" s="123" t="s">
        <v>1050</v>
      </c>
      <c r="H58" s="123" t="s">
        <v>473</v>
      </c>
      <c r="I58" s="123" t="s">
        <v>481</v>
      </c>
      <c r="J58" s="123" t="s">
        <v>475</v>
      </c>
      <c r="K58" s="123" t="s">
        <v>744</v>
      </c>
    </row>
    <row r="59" spans="1:11" s="57" customFormat="1" x14ac:dyDescent="0.25">
      <c r="A59" s="57">
        <v>71</v>
      </c>
      <c r="B59" s="57" t="s">
        <v>40</v>
      </c>
      <c r="C59" s="57" t="s">
        <v>41</v>
      </c>
      <c r="D59" s="57" t="s">
        <v>42</v>
      </c>
      <c r="E59" s="57" t="s">
        <v>43</v>
      </c>
      <c r="F59" s="57" t="s">
        <v>44</v>
      </c>
      <c r="G59" s="57" t="s">
        <v>960</v>
      </c>
      <c r="H59" s="57" t="s">
        <v>5</v>
      </c>
      <c r="I59" s="57" t="s">
        <v>45</v>
      </c>
      <c r="J59" s="57" t="s">
        <v>6</v>
      </c>
      <c r="K59" s="57" t="s">
        <v>716</v>
      </c>
    </row>
    <row r="60" spans="1:11" x14ac:dyDescent="0.25">
      <c r="A60" s="123">
        <v>19</v>
      </c>
      <c r="B60" s="123" t="s">
        <v>1146</v>
      </c>
      <c r="C60" s="123" t="s">
        <v>1147</v>
      </c>
      <c r="D60" s="123" t="s">
        <v>1142</v>
      </c>
      <c r="E60" s="123" t="s">
        <v>1</v>
      </c>
      <c r="F60" s="123" t="s">
        <v>1148</v>
      </c>
      <c r="G60" s="123" t="s">
        <v>1136</v>
      </c>
      <c r="H60" s="123" t="s">
        <v>1013</v>
      </c>
      <c r="I60" s="123" t="s">
        <v>1149</v>
      </c>
      <c r="J60" s="123" t="s">
        <v>960</v>
      </c>
      <c r="K60" s="123" t="s">
        <v>1150</v>
      </c>
    </row>
    <row r="61" spans="1:11" x14ac:dyDescent="0.25">
      <c r="A61" s="123">
        <v>22</v>
      </c>
      <c r="B61" s="123" t="s">
        <v>50</v>
      </c>
      <c r="C61" s="123" t="s">
        <v>51</v>
      </c>
      <c r="D61" s="123" t="s">
        <v>52</v>
      </c>
      <c r="E61" s="123" t="s">
        <v>43</v>
      </c>
      <c r="F61" s="123" t="s">
        <v>1085</v>
      </c>
      <c r="G61" s="123" t="s">
        <v>1136</v>
      </c>
      <c r="H61" s="123" t="s">
        <v>1013</v>
      </c>
      <c r="I61" s="123" t="s">
        <v>1086</v>
      </c>
      <c r="J61" s="123" t="s">
        <v>960</v>
      </c>
      <c r="K61" s="123" t="s">
        <v>1087</v>
      </c>
    </row>
    <row r="62" spans="1:11" x14ac:dyDescent="0.25">
      <c r="A62" s="123">
        <v>20</v>
      </c>
      <c r="B62" s="123" t="s">
        <v>1151</v>
      </c>
      <c r="C62" s="123" t="s">
        <v>1152</v>
      </c>
      <c r="D62" s="123" t="s">
        <v>1153</v>
      </c>
      <c r="E62" s="123" t="s">
        <v>48</v>
      </c>
      <c r="F62" s="123" t="s">
        <v>1154</v>
      </c>
      <c r="G62" s="123" t="s">
        <v>1136</v>
      </c>
      <c r="H62" s="123" t="s">
        <v>1013</v>
      </c>
      <c r="I62" s="123" t="s">
        <v>1155</v>
      </c>
      <c r="J62" s="123" t="s">
        <v>960</v>
      </c>
      <c r="K62" s="123" t="s">
        <v>1156</v>
      </c>
    </row>
    <row r="63" spans="1:11" x14ac:dyDescent="0.25">
      <c r="A63" s="123">
        <v>25</v>
      </c>
      <c r="B63" s="123" t="s">
        <v>1110</v>
      </c>
      <c r="C63" s="123" t="s">
        <v>408</v>
      </c>
      <c r="D63" s="123" t="s">
        <v>1111</v>
      </c>
      <c r="E63" s="123" t="s">
        <v>912</v>
      </c>
      <c r="F63" s="123" t="s">
        <v>1112</v>
      </c>
      <c r="G63" s="123" t="s">
        <v>1136</v>
      </c>
      <c r="H63" s="123" t="s">
        <v>1013</v>
      </c>
      <c r="I63" s="123" t="s">
        <v>1113</v>
      </c>
      <c r="J63" s="123" t="s">
        <v>960</v>
      </c>
      <c r="K63" s="123" t="s">
        <v>1114</v>
      </c>
    </row>
    <row r="64" spans="1:11" x14ac:dyDescent="0.25">
      <c r="A64" s="123">
        <v>16</v>
      </c>
      <c r="B64" s="123" t="s">
        <v>1181</v>
      </c>
      <c r="C64" s="123" t="s">
        <v>1182</v>
      </c>
      <c r="D64" s="123" t="s">
        <v>1183</v>
      </c>
      <c r="E64" s="123" t="s">
        <v>48</v>
      </c>
      <c r="F64" s="123" t="s">
        <v>1184</v>
      </c>
      <c r="G64" s="123" t="s">
        <v>1136</v>
      </c>
      <c r="H64" s="123" t="s">
        <v>1013</v>
      </c>
      <c r="I64" s="123" t="s">
        <v>1185</v>
      </c>
      <c r="J64" s="123" t="s">
        <v>960</v>
      </c>
      <c r="K64" s="123" t="s">
        <v>1186</v>
      </c>
    </row>
    <row r="65" spans="1:11" x14ac:dyDescent="0.25">
      <c r="A65" s="123">
        <v>17</v>
      </c>
      <c r="B65" s="123" t="s">
        <v>1187</v>
      </c>
      <c r="C65" s="123" t="s">
        <v>1188</v>
      </c>
      <c r="D65" s="123" t="s">
        <v>1189</v>
      </c>
      <c r="E65" s="123" t="s">
        <v>43</v>
      </c>
      <c r="F65" s="123" t="s">
        <v>1190</v>
      </c>
      <c r="G65" s="123" t="s">
        <v>1136</v>
      </c>
      <c r="H65" s="123" t="s">
        <v>1013</v>
      </c>
      <c r="I65" s="123" t="s">
        <v>1191</v>
      </c>
      <c r="J65" s="123" t="s">
        <v>960</v>
      </c>
      <c r="K65" s="123" t="s">
        <v>1192</v>
      </c>
    </row>
    <row r="66" spans="1:11" x14ac:dyDescent="0.25">
      <c r="A66" s="123">
        <v>18</v>
      </c>
      <c r="B66" s="123" t="s">
        <v>64</v>
      </c>
      <c r="C66" s="123" t="s">
        <v>65</v>
      </c>
      <c r="D66" s="123" t="s">
        <v>66</v>
      </c>
      <c r="E66" s="123" t="s">
        <v>1</v>
      </c>
      <c r="F66" s="123" t="s">
        <v>1133</v>
      </c>
      <c r="G66" s="123" t="s">
        <v>1136</v>
      </c>
      <c r="H66" s="123" t="s">
        <v>1013</v>
      </c>
      <c r="I66" s="123" t="s">
        <v>1134</v>
      </c>
      <c r="J66" s="123" t="s">
        <v>960</v>
      </c>
      <c r="K66" s="123" t="s">
        <v>1135</v>
      </c>
    </row>
    <row r="67" spans="1:11" x14ac:dyDescent="0.25">
      <c r="A67" s="123">
        <v>23</v>
      </c>
      <c r="B67" s="123" t="s">
        <v>1094</v>
      </c>
      <c r="C67" s="123" t="s">
        <v>1095</v>
      </c>
      <c r="D67" s="123" t="s">
        <v>173</v>
      </c>
      <c r="E67" s="123" t="s">
        <v>43</v>
      </c>
      <c r="F67" s="123" t="s">
        <v>1096</v>
      </c>
      <c r="G67" s="123" t="s">
        <v>1136</v>
      </c>
      <c r="H67" s="123" t="s">
        <v>1013</v>
      </c>
      <c r="I67" s="123" t="s">
        <v>1097</v>
      </c>
      <c r="J67" s="123" t="s">
        <v>960</v>
      </c>
      <c r="K67" s="123" t="s">
        <v>1098</v>
      </c>
    </row>
    <row r="68" spans="1:11" x14ac:dyDescent="0.25">
      <c r="A68" s="123">
        <v>15</v>
      </c>
      <c r="B68" s="123" t="s">
        <v>1176</v>
      </c>
      <c r="C68" s="123" t="s">
        <v>1177</v>
      </c>
      <c r="D68" s="123" t="s">
        <v>173</v>
      </c>
      <c r="E68" s="123" t="s">
        <v>43</v>
      </c>
      <c r="F68" s="123" t="s">
        <v>1178</v>
      </c>
      <c r="G68" s="123" t="s">
        <v>1136</v>
      </c>
      <c r="H68" s="123" t="s">
        <v>1013</v>
      </c>
      <c r="I68" s="123" t="s">
        <v>1179</v>
      </c>
      <c r="J68" s="123" t="s">
        <v>960</v>
      </c>
      <c r="K68" s="123" t="s">
        <v>1180</v>
      </c>
    </row>
    <row r="69" spans="1:11" x14ac:dyDescent="0.25">
      <c r="A69" s="123">
        <v>27</v>
      </c>
      <c r="B69" s="123" t="s">
        <v>803</v>
      </c>
      <c r="C69" s="123" t="s">
        <v>804</v>
      </c>
      <c r="D69" s="123" t="s">
        <v>17</v>
      </c>
      <c r="E69" s="123" t="s">
        <v>7</v>
      </c>
      <c r="F69" s="123" t="s">
        <v>1121</v>
      </c>
      <c r="G69" s="123" t="s">
        <v>1136</v>
      </c>
      <c r="H69" s="123" t="s">
        <v>1013</v>
      </c>
      <c r="I69" s="123" t="s">
        <v>1122</v>
      </c>
      <c r="J69" s="123" t="s">
        <v>960</v>
      </c>
      <c r="K69" s="123" t="s">
        <v>1123</v>
      </c>
    </row>
    <row r="70" spans="1:11" x14ac:dyDescent="0.25">
      <c r="A70" s="123">
        <v>26</v>
      </c>
      <c r="B70" s="123" t="s">
        <v>1115</v>
      </c>
      <c r="C70" s="123" t="s">
        <v>1116</v>
      </c>
      <c r="D70" s="123" t="s">
        <v>1117</v>
      </c>
      <c r="E70" s="123" t="s">
        <v>1</v>
      </c>
      <c r="F70" s="123" t="s">
        <v>1118</v>
      </c>
      <c r="G70" s="123" t="s">
        <v>1136</v>
      </c>
      <c r="H70" s="123" t="s">
        <v>1013</v>
      </c>
      <c r="I70" s="123" t="s">
        <v>1119</v>
      </c>
      <c r="J70" s="123" t="s">
        <v>960</v>
      </c>
      <c r="K70" s="123" t="s">
        <v>1120</v>
      </c>
    </row>
    <row r="71" spans="1:11" x14ac:dyDescent="0.25">
      <c r="A71" s="123">
        <v>14</v>
      </c>
      <c r="B71" s="123" t="s">
        <v>1171</v>
      </c>
      <c r="C71" s="123" t="s">
        <v>1172</v>
      </c>
      <c r="D71" s="123" t="s">
        <v>0</v>
      </c>
      <c r="E71" s="123" t="s">
        <v>1</v>
      </c>
      <c r="F71" s="123" t="s">
        <v>1173</v>
      </c>
      <c r="G71" s="123" t="s">
        <v>1136</v>
      </c>
      <c r="H71" s="123" t="s">
        <v>1013</v>
      </c>
      <c r="I71" s="123" t="s">
        <v>1174</v>
      </c>
      <c r="J71" s="123" t="s">
        <v>960</v>
      </c>
      <c r="K71" s="123" t="s">
        <v>1175</v>
      </c>
    </row>
    <row r="72" spans="1:11" x14ac:dyDescent="0.25">
      <c r="A72" s="123">
        <v>10</v>
      </c>
      <c r="B72" s="123" t="s">
        <v>262</v>
      </c>
      <c r="C72" s="123" t="s">
        <v>399</v>
      </c>
      <c r="D72" s="123" t="s">
        <v>0</v>
      </c>
      <c r="E72" s="123" t="s">
        <v>1</v>
      </c>
      <c r="F72" s="123" t="s">
        <v>1103</v>
      </c>
      <c r="G72" s="123" t="s">
        <v>1136</v>
      </c>
      <c r="H72" s="123" t="s">
        <v>1013</v>
      </c>
      <c r="I72" s="123" t="s">
        <v>1104</v>
      </c>
      <c r="J72" s="123" t="s">
        <v>960</v>
      </c>
      <c r="K72" s="123" t="s">
        <v>1206</v>
      </c>
    </row>
    <row r="73" spans="1:11" x14ac:dyDescent="0.25">
      <c r="A73" s="123">
        <v>13</v>
      </c>
      <c r="B73" s="123" t="s">
        <v>196</v>
      </c>
      <c r="C73" s="123" t="s">
        <v>104</v>
      </c>
      <c r="D73" s="123" t="s">
        <v>197</v>
      </c>
      <c r="E73" s="123" t="s">
        <v>198</v>
      </c>
      <c r="F73" s="123" t="s">
        <v>1168</v>
      </c>
      <c r="G73" s="123" t="s">
        <v>1136</v>
      </c>
      <c r="H73" s="123" t="s">
        <v>1013</v>
      </c>
      <c r="I73" s="123" t="s">
        <v>1169</v>
      </c>
      <c r="J73" s="123" t="s">
        <v>960</v>
      </c>
      <c r="K73" s="123" t="s">
        <v>1170</v>
      </c>
    </row>
    <row r="74" spans="1:11" x14ac:dyDescent="0.25">
      <c r="A74" s="123">
        <v>24</v>
      </c>
      <c r="B74" s="123" t="s">
        <v>196</v>
      </c>
      <c r="C74" s="123" t="s">
        <v>104</v>
      </c>
      <c r="D74" s="123" t="s">
        <v>197</v>
      </c>
      <c r="E74" s="123" t="s">
        <v>198</v>
      </c>
      <c r="F74" s="123" t="s">
        <v>1107</v>
      </c>
      <c r="G74" s="123" t="s">
        <v>1136</v>
      </c>
      <c r="H74" s="123" t="s">
        <v>1013</v>
      </c>
      <c r="I74" s="123" t="s">
        <v>1108</v>
      </c>
      <c r="J74" s="123" t="s">
        <v>960</v>
      </c>
      <c r="K74" s="123" t="s">
        <v>1109</v>
      </c>
    </row>
    <row r="75" spans="1:11" x14ac:dyDescent="0.25">
      <c r="A75" s="123">
        <v>58</v>
      </c>
      <c r="B75" s="123" t="s">
        <v>15</v>
      </c>
      <c r="C75" s="123" t="s">
        <v>16</v>
      </c>
      <c r="D75" s="123" t="s">
        <v>17</v>
      </c>
      <c r="E75" s="123" t="s">
        <v>7</v>
      </c>
      <c r="F75" s="123" t="s">
        <v>18</v>
      </c>
      <c r="G75" s="123" t="s">
        <v>1136</v>
      </c>
      <c r="H75" s="123" t="s">
        <v>5</v>
      </c>
      <c r="I75" s="123" t="s">
        <v>19</v>
      </c>
      <c r="J75" s="123" t="s">
        <v>6</v>
      </c>
      <c r="K75" s="123" t="s">
        <v>685</v>
      </c>
    </row>
    <row r="76" spans="1:11" x14ac:dyDescent="0.25">
      <c r="A76" s="123">
        <v>36</v>
      </c>
      <c r="B76" s="123" t="s">
        <v>803</v>
      </c>
      <c r="C76" s="123" t="s">
        <v>804</v>
      </c>
      <c r="D76" s="123" t="s">
        <v>17</v>
      </c>
      <c r="E76" s="123" t="s">
        <v>7</v>
      </c>
      <c r="F76" s="123" t="s">
        <v>805</v>
      </c>
      <c r="G76" s="123" t="s">
        <v>1136</v>
      </c>
      <c r="H76" s="123" t="s">
        <v>5</v>
      </c>
      <c r="I76" s="123" t="s">
        <v>806</v>
      </c>
      <c r="J76" s="123" t="s">
        <v>6</v>
      </c>
      <c r="K76" s="123" t="s">
        <v>996</v>
      </c>
    </row>
    <row r="77" spans="1:11" x14ac:dyDescent="0.25">
      <c r="A77" s="123">
        <v>73</v>
      </c>
      <c r="B77" s="123" t="s">
        <v>50</v>
      </c>
      <c r="C77" s="123" t="s">
        <v>51</v>
      </c>
      <c r="D77" s="123" t="s">
        <v>52</v>
      </c>
      <c r="E77" s="123" t="s">
        <v>43</v>
      </c>
      <c r="F77" s="123" t="s">
        <v>94</v>
      </c>
      <c r="G77" s="123" t="s">
        <v>1136</v>
      </c>
      <c r="H77" s="123" t="s">
        <v>5</v>
      </c>
      <c r="I77" s="123" t="s">
        <v>95</v>
      </c>
      <c r="J77" s="123" t="s">
        <v>6</v>
      </c>
      <c r="K77" s="123" t="s">
        <v>724</v>
      </c>
    </row>
    <row r="78" spans="1:11" x14ac:dyDescent="0.25">
      <c r="A78" s="123">
        <v>79</v>
      </c>
      <c r="B78" s="123" t="s">
        <v>101</v>
      </c>
      <c r="C78" s="123" t="s">
        <v>102</v>
      </c>
      <c r="D78" s="123" t="s">
        <v>103</v>
      </c>
      <c r="E78" s="123" t="s">
        <v>43</v>
      </c>
      <c r="F78" s="123" t="s">
        <v>169</v>
      </c>
      <c r="G78" s="123" t="s">
        <v>1136</v>
      </c>
      <c r="H78" s="123" t="s">
        <v>8</v>
      </c>
      <c r="I78" s="123" t="s">
        <v>170</v>
      </c>
      <c r="J78" s="123" t="s">
        <v>9</v>
      </c>
      <c r="K78" s="123" t="s">
        <v>735</v>
      </c>
    </row>
    <row r="79" spans="1:11" x14ac:dyDescent="0.25">
      <c r="A79" s="123">
        <v>82</v>
      </c>
      <c r="B79" s="123" t="s">
        <v>179</v>
      </c>
      <c r="C79" s="123" t="s">
        <v>180</v>
      </c>
      <c r="D79" s="123" t="s">
        <v>181</v>
      </c>
      <c r="E79" s="123" t="s">
        <v>43</v>
      </c>
      <c r="F79" s="123" t="s">
        <v>182</v>
      </c>
      <c r="G79" s="123" t="s">
        <v>1136</v>
      </c>
      <c r="H79" s="123" t="s">
        <v>8</v>
      </c>
      <c r="I79" s="123" t="s">
        <v>183</v>
      </c>
      <c r="J79" s="123" t="s">
        <v>9</v>
      </c>
      <c r="K79" s="123" t="s">
        <v>738</v>
      </c>
    </row>
    <row r="80" spans="1:11" x14ac:dyDescent="0.25">
      <c r="A80" s="123">
        <v>21</v>
      </c>
      <c r="B80" s="123" t="s">
        <v>530</v>
      </c>
      <c r="C80" s="123" t="s">
        <v>531</v>
      </c>
      <c r="D80" s="123" t="s">
        <v>36</v>
      </c>
      <c r="E80" s="123" t="s">
        <v>1</v>
      </c>
      <c r="F80" s="123" t="s">
        <v>1158</v>
      </c>
      <c r="G80" s="123" t="s">
        <v>1257</v>
      </c>
      <c r="H80" s="123" t="s">
        <v>1013</v>
      </c>
      <c r="I80" s="123" t="s">
        <v>1159</v>
      </c>
      <c r="J80" s="123" t="s">
        <v>960</v>
      </c>
      <c r="K80" s="123" t="s">
        <v>1160</v>
      </c>
    </row>
    <row r="81" spans="1:11" x14ac:dyDescent="0.25">
      <c r="A81" s="123">
        <v>5</v>
      </c>
      <c r="B81" s="123" t="s">
        <v>366</v>
      </c>
      <c r="C81" s="123" t="s">
        <v>367</v>
      </c>
      <c r="D81" s="123" t="s">
        <v>368</v>
      </c>
      <c r="E81" s="123" t="s">
        <v>43</v>
      </c>
      <c r="F81" s="123" t="s">
        <v>1100</v>
      </c>
      <c r="G81" s="123" t="s">
        <v>1257</v>
      </c>
      <c r="H81" s="123" t="s">
        <v>1013</v>
      </c>
      <c r="I81" s="123" t="s">
        <v>1101</v>
      </c>
      <c r="J81" s="123" t="s">
        <v>960</v>
      </c>
      <c r="K81" s="123" t="s">
        <v>1258</v>
      </c>
    </row>
    <row r="82" spans="1:11" x14ac:dyDescent="0.25">
      <c r="A82" s="123">
        <v>8</v>
      </c>
      <c r="B82" s="123" t="s">
        <v>1194</v>
      </c>
      <c r="C82" s="123" t="s">
        <v>1195</v>
      </c>
      <c r="D82" s="123" t="s">
        <v>1196</v>
      </c>
      <c r="E82" s="123" t="s">
        <v>28</v>
      </c>
      <c r="F82" s="123" t="s">
        <v>1197</v>
      </c>
      <c r="G82" s="123" t="s">
        <v>1257</v>
      </c>
      <c r="H82" s="123" t="s">
        <v>1013</v>
      </c>
      <c r="I82" s="123" t="s">
        <v>1198</v>
      </c>
      <c r="J82" s="123" t="s">
        <v>960</v>
      </c>
      <c r="K82" s="123" t="s">
        <v>1214</v>
      </c>
    </row>
    <row r="83" spans="1:11" x14ac:dyDescent="0.25">
      <c r="A83" s="123">
        <v>2</v>
      </c>
      <c r="B83" s="123" t="s">
        <v>174</v>
      </c>
      <c r="C83" s="123" t="s">
        <v>175</v>
      </c>
      <c r="D83" s="123" t="s">
        <v>0</v>
      </c>
      <c r="E83" s="123" t="s">
        <v>1</v>
      </c>
      <c r="F83" s="123" t="s">
        <v>1232</v>
      </c>
      <c r="G83" s="123" t="s">
        <v>1257</v>
      </c>
      <c r="H83" s="123" t="s">
        <v>1013</v>
      </c>
      <c r="I83" s="123" t="s">
        <v>1234</v>
      </c>
      <c r="J83" s="123" t="s">
        <v>960</v>
      </c>
      <c r="K83" s="123" t="s">
        <v>1235</v>
      </c>
    </row>
    <row r="84" spans="1:11" x14ac:dyDescent="0.25">
      <c r="A84" s="123">
        <v>6</v>
      </c>
      <c r="B84" s="123" t="s">
        <v>1215</v>
      </c>
      <c r="C84" s="123" t="s">
        <v>1216</v>
      </c>
      <c r="D84" s="123" t="s">
        <v>0</v>
      </c>
      <c r="E84" s="123" t="s">
        <v>1</v>
      </c>
      <c r="F84" s="123" t="s">
        <v>1218</v>
      </c>
      <c r="G84" s="123" t="s">
        <v>1257</v>
      </c>
      <c r="H84" s="123" t="s">
        <v>1013</v>
      </c>
      <c r="I84" s="123" t="s">
        <v>1219</v>
      </c>
      <c r="J84" s="123" t="s">
        <v>960</v>
      </c>
      <c r="K84" s="123" t="s">
        <v>1242</v>
      </c>
    </row>
    <row r="85" spans="1:11" x14ac:dyDescent="0.25">
      <c r="A85" s="123">
        <v>67</v>
      </c>
      <c r="B85" s="123" t="s">
        <v>443</v>
      </c>
      <c r="C85" s="123" t="s">
        <v>444</v>
      </c>
      <c r="D85" s="123" t="s">
        <v>0</v>
      </c>
      <c r="E85" s="123" t="s">
        <v>1</v>
      </c>
      <c r="F85" s="123" t="s">
        <v>445</v>
      </c>
      <c r="G85" s="123" t="s">
        <v>1257</v>
      </c>
      <c r="H85" s="123" t="s">
        <v>5</v>
      </c>
      <c r="I85" s="123" t="s">
        <v>446</v>
      </c>
      <c r="J85" s="123" t="s">
        <v>6</v>
      </c>
      <c r="K85" s="123" t="s">
        <v>708</v>
      </c>
    </row>
    <row r="86" spans="1:11" x14ac:dyDescent="0.25">
      <c r="A86" s="123">
        <v>4</v>
      </c>
      <c r="B86" s="123" t="s">
        <v>366</v>
      </c>
      <c r="C86" s="123" t="s">
        <v>367</v>
      </c>
      <c r="D86" s="123" t="s">
        <v>368</v>
      </c>
      <c r="E86" s="123" t="s">
        <v>43</v>
      </c>
      <c r="F86" s="123" t="s">
        <v>395</v>
      </c>
      <c r="G86" s="123" t="s">
        <v>1257</v>
      </c>
      <c r="H86" s="123" t="s">
        <v>5</v>
      </c>
      <c r="I86" s="123" t="s">
        <v>396</v>
      </c>
      <c r="J86" s="123" t="s">
        <v>6</v>
      </c>
      <c r="K86" s="123" t="s">
        <v>1241</v>
      </c>
    </row>
    <row r="87" spans="1:11" x14ac:dyDescent="0.25">
      <c r="A87" s="123">
        <v>72</v>
      </c>
      <c r="B87" s="123" t="s">
        <v>467</v>
      </c>
      <c r="C87" s="123" t="s">
        <v>468</v>
      </c>
      <c r="D87" s="123" t="s">
        <v>0</v>
      </c>
      <c r="E87" s="123" t="s">
        <v>1</v>
      </c>
      <c r="F87" s="123" t="s">
        <v>469</v>
      </c>
      <c r="G87" s="123" t="s">
        <v>1257</v>
      </c>
      <c r="H87" s="123" t="s">
        <v>5</v>
      </c>
      <c r="I87" s="123" t="s">
        <v>470</v>
      </c>
      <c r="J87" s="123" t="s">
        <v>6</v>
      </c>
      <c r="K87" s="123" t="s">
        <v>720</v>
      </c>
    </row>
    <row r="88" spans="1:11" x14ac:dyDescent="0.25">
      <c r="A88" s="123">
        <v>78</v>
      </c>
      <c r="B88" s="123" t="s">
        <v>797</v>
      </c>
      <c r="C88" s="123" t="s">
        <v>798</v>
      </c>
      <c r="D88" s="123" t="s">
        <v>799</v>
      </c>
      <c r="E88" s="123" t="s">
        <v>1</v>
      </c>
      <c r="F88" s="123" t="s">
        <v>800</v>
      </c>
      <c r="G88" s="123" t="s">
        <v>1257</v>
      </c>
      <c r="H88" s="123" t="s">
        <v>8</v>
      </c>
      <c r="I88" s="123" t="s">
        <v>801</v>
      </c>
      <c r="J88" s="123" t="s">
        <v>9</v>
      </c>
      <c r="K88" s="123" t="s">
        <v>802</v>
      </c>
    </row>
    <row r="89" spans="1:11" x14ac:dyDescent="0.25">
      <c r="A89" s="123">
        <v>80</v>
      </c>
      <c r="B89" s="123" t="s">
        <v>174</v>
      </c>
      <c r="C89" s="123" t="s">
        <v>175</v>
      </c>
      <c r="D89" s="123" t="s">
        <v>0</v>
      </c>
      <c r="E89" s="123" t="s">
        <v>1</v>
      </c>
      <c r="F89" s="123" t="s">
        <v>176</v>
      </c>
      <c r="G89" s="123" t="s">
        <v>1257</v>
      </c>
      <c r="H89" s="123" t="s">
        <v>8</v>
      </c>
      <c r="I89" s="123" t="s">
        <v>177</v>
      </c>
      <c r="J89" s="123" t="s">
        <v>9</v>
      </c>
      <c r="K89" s="123" t="s">
        <v>736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99">
        <v>87</v>
      </c>
      <c r="B2" s="99" t="s">
        <v>467</v>
      </c>
      <c r="C2" s="99" t="s">
        <v>468</v>
      </c>
      <c r="D2" s="99" t="s">
        <v>0</v>
      </c>
      <c r="E2" s="99" t="s">
        <v>1</v>
      </c>
      <c r="F2" s="99" t="s">
        <v>477</v>
      </c>
      <c r="G2" s="99" t="s">
        <v>1019</v>
      </c>
      <c r="H2" s="99" t="s">
        <v>30</v>
      </c>
      <c r="I2" s="99" t="s">
        <v>478</v>
      </c>
      <c r="J2" s="99" t="s">
        <v>32</v>
      </c>
      <c r="K2" s="99" t="s">
        <v>740</v>
      </c>
    </row>
    <row r="3" spans="1:11" x14ac:dyDescent="0.25">
      <c r="A3" s="99">
        <v>53</v>
      </c>
      <c r="B3" s="99" t="s">
        <v>590</v>
      </c>
      <c r="C3" s="99" t="s">
        <v>591</v>
      </c>
      <c r="D3" s="99" t="s">
        <v>592</v>
      </c>
      <c r="E3" s="99" t="s">
        <v>43</v>
      </c>
      <c r="F3" s="99" t="s">
        <v>593</v>
      </c>
      <c r="G3" s="99" t="s">
        <v>1131</v>
      </c>
      <c r="H3" s="99" t="s">
        <v>30</v>
      </c>
      <c r="I3" s="99" t="s">
        <v>594</v>
      </c>
      <c r="J3" s="99" t="s">
        <v>32</v>
      </c>
      <c r="K3" s="99" t="s">
        <v>669</v>
      </c>
    </row>
    <row r="4" spans="1:11" x14ac:dyDescent="0.25">
      <c r="A4" s="57">
        <v>80</v>
      </c>
      <c r="B4" s="57" t="s">
        <v>131</v>
      </c>
      <c r="C4" s="57" t="s">
        <v>132</v>
      </c>
      <c r="D4" s="57" t="s">
        <v>133</v>
      </c>
      <c r="E4" s="57" t="s">
        <v>28</v>
      </c>
      <c r="F4" s="57" t="s">
        <v>134</v>
      </c>
      <c r="G4" s="57" t="s">
        <v>666</v>
      </c>
      <c r="H4" s="57" t="s">
        <v>30</v>
      </c>
      <c r="I4" s="57" t="s">
        <v>135</v>
      </c>
      <c r="J4" s="57" t="s">
        <v>32</v>
      </c>
      <c r="K4" s="57" t="s">
        <v>731</v>
      </c>
    </row>
    <row r="5" spans="1:11" x14ac:dyDescent="0.25">
      <c r="A5" s="99">
        <v>71</v>
      </c>
      <c r="B5" s="99" t="s">
        <v>460</v>
      </c>
      <c r="C5" s="99" t="s">
        <v>461</v>
      </c>
      <c r="D5" s="99" t="s">
        <v>462</v>
      </c>
      <c r="E5" s="99" t="s">
        <v>1</v>
      </c>
      <c r="F5" s="99" t="s">
        <v>463</v>
      </c>
      <c r="G5" s="99" t="s">
        <v>1019</v>
      </c>
      <c r="H5" s="99" t="s">
        <v>30</v>
      </c>
      <c r="I5" s="99" t="s">
        <v>464</v>
      </c>
      <c r="J5" s="99" t="s">
        <v>32</v>
      </c>
      <c r="K5" s="99" t="s">
        <v>711</v>
      </c>
    </row>
    <row r="6" spans="1:11" x14ac:dyDescent="0.25">
      <c r="A6" s="99">
        <v>35</v>
      </c>
      <c r="B6" s="99" t="s">
        <v>71</v>
      </c>
      <c r="C6" s="99" t="s">
        <v>72</v>
      </c>
      <c r="D6" s="99" t="s">
        <v>73</v>
      </c>
      <c r="E6" s="99" t="s">
        <v>28</v>
      </c>
      <c r="F6" s="99" t="s">
        <v>74</v>
      </c>
      <c r="G6" s="99" t="s">
        <v>1019</v>
      </c>
      <c r="H6" s="99" t="s">
        <v>30</v>
      </c>
      <c r="I6" s="99" t="s">
        <v>75</v>
      </c>
      <c r="J6" s="99" t="s">
        <v>32</v>
      </c>
      <c r="K6" s="99" t="s">
        <v>1058</v>
      </c>
    </row>
    <row r="7" spans="1:11" x14ac:dyDescent="0.25">
      <c r="A7" s="99">
        <v>72</v>
      </c>
      <c r="B7" s="99" t="s">
        <v>165</v>
      </c>
      <c r="C7" s="99" t="s">
        <v>166</v>
      </c>
      <c r="D7" s="99" t="s">
        <v>27</v>
      </c>
      <c r="E7" s="99" t="s">
        <v>28</v>
      </c>
      <c r="F7" s="99" t="s">
        <v>167</v>
      </c>
      <c r="G7" s="99" t="s">
        <v>1019</v>
      </c>
      <c r="H7" s="99" t="s">
        <v>30</v>
      </c>
      <c r="I7" s="99" t="s">
        <v>168</v>
      </c>
      <c r="J7" s="99" t="s">
        <v>32</v>
      </c>
      <c r="K7" s="99" t="s">
        <v>712</v>
      </c>
    </row>
    <row r="8" spans="1:11" x14ac:dyDescent="0.25">
      <c r="A8" s="99">
        <v>33</v>
      </c>
      <c r="B8" s="99" t="s">
        <v>190</v>
      </c>
      <c r="C8" s="99" t="s">
        <v>191</v>
      </c>
      <c r="D8" s="99" t="s">
        <v>192</v>
      </c>
      <c r="E8" s="99" t="s">
        <v>28</v>
      </c>
      <c r="F8" s="99" t="s">
        <v>193</v>
      </c>
      <c r="G8" s="99" t="s">
        <v>1019</v>
      </c>
      <c r="H8" s="99" t="s">
        <v>30</v>
      </c>
      <c r="I8" s="99" t="s">
        <v>194</v>
      </c>
      <c r="J8" s="99" t="s">
        <v>32</v>
      </c>
      <c r="K8" s="99" t="s">
        <v>1081</v>
      </c>
    </row>
    <row r="9" spans="1:11" x14ac:dyDescent="0.25">
      <c r="A9" s="99">
        <v>73</v>
      </c>
      <c r="B9" s="99" t="s">
        <v>25</v>
      </c>
      <c r="C9" s="99" t="s">
        <v>26</v>
      </c>
      <c r="D9" s="99" t="s">
        <v>27</v>
      </c>
      <c r="E9" s="99" t="s">
        <v>28</v>
      </c>
      <c r="F9" s="99" t="s">
        <v>29</v>
      </c>
      <c r="G9" s="99" t="s">
        <v>1019</v>
      </c>
      <c r="H9" s="99" t="s">
        <v>30</v>
      </c>
      <c r="I9" s="99" t="s">
        <v>31</v>
      </c>
      <c r="J9" s="99" t="s">
        <v>32</v>
      </c>
      <c r="K9" s="99" t="s">
        <v>714</v>
      </c>
    </row>
    <row r="10" spans="1:11" x14ac:dyDescent="0.25">
      <c r="A10" s="99">
        <v>41</v>
      </c>
      <c r="B10" s="99" t="s">
        <v>64</v>
      </c>
      <c r="C10" s="99" t="s">
        <v>65</v>
      </c>
      <c r="D10" s="99" t="s">
        <v>66</v>
      </c>
      <c r="E10" s="99" t="s">
        <v>1</v>
      </c>
      <c r="F10" s="99" t="s">
        <v>67</v>
      </c>
      <c r="G10" s="99" t="s">
        <v>1019</v>
      </c>
      <c r="H10" s="99" t="s">
        <v>30</v>
      </c>
      <c r="I10" s="99" t="s">
        <v>68</v>
      </c>
      <c r="J10" s="99" t="s">
        <v>32</v>
      </c>
      <c r="K10" s="99" t="s">
        <v>959</v>
      </c>
    </row>
    <row r="11" spans="1:11" x14ac:dyDescent="0.25">
      <c r="A11" s="57">
        <v>48</v>
      </c>
      <c r="B11" s="57" t="s">
        <v>453</v>
      </c>
      <c r="C11" s="57" t="s">
        <v>454</v>
      </c>
      <c r="D11" s="57" t="s">
        <v>455</v>
      </c>
      <c r="E11" s="57" t="s">
        <v>456</v>
      </c>
      <c r="F11" s="57" t="s">
        <v>457</v>
      </c>
      <c r="G11" s="57" t="s">
        <v>666</v>
      </c>
      <c r="H11" s="57" t="s">
        <v>30</v>
      </c>
      <c r="I11" s="57" t="s">
        <v>458</v>
      </c>
      <c r="J11" s="57" t="s">
        <v>32</v>
      </c>
      <c r="K11" s="57" t="s">
        <v>763</v>
      </c>
    </row>
    <row r="12" spans="1:11" x14ac:dyDescent="0.25">
      <c r="A12" s="97">
        <v>22</v>
      </c>
      <c r="B12" s="97" t="s">
        <v>1146</v>
      </c>
      <c r="C12" s="97" t="s">
        <v>1147</v>
      </c>
      <c r="D12" s="97" t="s">
        <v>1142</v>
      </c>
      <c r="E12" s="97" t="s">
        <v>1</v>
      </c>
      <c r="F12" s="97" t="s">
        <v>1148</v>
      </c>
      <c r="G12" s="97" t="s">
        <v>1136</v>
      </c>
      <c r="H12" s="97" t="s">
        <v>1013</v>
      </c>
      <c r="I12" s="97" t="s">
        <v>1149</v>
      </c>
      <c r="J12" s="97" t="s">
        <v>960</v>
      </c>
      <c r="K12" s="97" t="s">
        <v>1150</v>
      </c>
    </row>
    <row r="13" spans="1:11" x14ac:dyDescent="0.25">
      <c r="A13" s="97">
        <v>24</v>
      </c>
      <c r="B13" s="97" t="s">
        <v>530</v>
      </c>
      <c r="C13" s="97" t="s">
        <v>531</v>
      </c>
      <c r="D13" s="97" t="s">
        <v>36</v>
      </c>
      <c r="E13" s="97" t="s">
        <v>1</v>
      </c>
      <c r="F13" s="97" t="s">
        <v>1158</v>
      </c>
      <c r="G13" s="97" t="s">
        <v>1257</v>
      </c>
      <c r="H13" s="97" t="s">
        <v>1013</v>
      </c>
      <c r="I13" s="97" t="s">
        <v>1159</v>
      </c>
      <c r="J13" s="97" t="s">
        <v>960</v>
      </c>
      <c r="K13" s="97" t="s">
        <v>1160</v>
      </c>
    </row>
    <row r="14" spans="1:11" x14ac:dyDescent="0.25">
      <c r="A14" s="97">
        <v>25</v>
      </c>
      <c r="B14" s="97" t="s">
        <v>50</v>
      </c>
      <c r="C14" s="97" t="s">
        <v>51</v>
      </c>
      <c r="D14" s="97" t="s">
        <v>52</v>
      </c>
      <c r="E14" s="97" t="s">
        <v>43</v>
      </c>
      <c r="F14" s="97" t="s">
        <v>1085</v>
      </c>
      <c r="G14" s="97" t="s">
        <v>1136</v>
      </c>
      <c r="H14" s="97" t="s">
        <v>1013</v>
      </c>
      <c r="I14" s="97" t="s">
        <v>1086</v>
      </c>
      <c r="J14" s="97" t="s">
        <v>960</v>
      </c>
      <c r="K14" s="97" t="s">
        <v>1087</v>
      </c>
    </row>
    <row r="15" spans="1:11" x14ac:dyDescent="0.25">
      <c r="A15" s="97">
        <v>23</v>
      </c>
      <c r="B15" s="97" t="s">
        <v>1151</v>
      </c>
      <c r="C15" s="97" t="s">
        <v>1152</v>
      </c>
      <c r="D15" s="97" t="s">
        <v>1153</v>
      </c>
      <c r="E15" s="97" t="s">
        <v>48</v>
      </c>
      <c r="F15" s="97" t="s">
        <v>1154</v>
      </c>
      <c r="G15" s="97" t="s">
        <v>1136</v>
      </c>
      <c r="H15" s="97" t="s">
        <v>1013</v>
      </c>
      <c r="I15" s="97" t="s">
        <v>1155</v>
      </c>
      <c r="J15" s="97" t="s">
        <v>960</v>
      </c>
      <c r="K15" s="97" t="s">
        <v>1156</v>
      </c>
    </row>
    <row r="16" spans="1:11" x14ac:dyDescent="0.25">
      <c r="A16" s="97">
        <v>28</v>
      </c>
      <c r="B16" s="97" t="s">
        <v>1110</v>
      </c>
      <c r="C16" s="97" t="s">
        <v>408</v>
      </c>
      <c r="D16" s="97" t="s">
        <v>1111</v>
      </c>
      <c r="E16" s="97" t="s">
        <v>912</v>
      </c>
      <c r="F16" s="97" t="s">
        <v>1112</v>
      </c>
      <c r="G16" s="97" t="s">
        <v>1136</v>
      </c>
      <c r="H16" s="97" t="s">
        <v>1013</v>
      </c>
      <c r="I16" s="97" t="s">
        <v>1113</v>
      </c>
      <c r="J16" s="97" t="s">
        <v>960</v>
      </c>
      <c r="K16" s="97" t="s">
        <v>1114</v>
      </c>
    </row>
    <row r="17" spans="1:11" x14ac:dyDescent="0.25">
      <c r="A17" s="99">
        <v>19</v>
      </c>
      <c r="B17" s="99" t="s">
        <v>1181</v>
      </c>
      <c r="C17" s="99" t="s">
        <v>1182</v>
      </c>
      <c r="D17" s="99" t="s">
        <v>1183</v>
      </c>
      <c r="E17" s="99" t="s">
        <v>48</v>
      </c>
      <c r="F17" s="99" t="s">
        <v>1184</v>
      </c>
      <c r="G17" s="99" t="s">
        <v>1136</v>
      </c>
      <c r="H17" s="99" t="s">
        <v>1013</v>
      </c>
      <c r="I17" s="99" t="s">
        <v>1185</v>
      </c>
      <c r="J17" s="99" t="s">
        <v>960</v>
      </c>
      <c r="K17" s="99" t="s">
        <v>1186</v>
      </c>
    </row>
    <row r="18" spans="1:11" x14ac:dyDescent="0.25">
      <c r="A18" s="97">
        <v>20</v>
      </c>
      <c r="B18" s="97" t="s">
        <v>1187</v>
      </c>
      <c r="C18" s="97" t="s">
        <v>1188</v>
      </c>
      <c r="D18" s="97" t="s">
        <v>1189</v>
      </c>
      <c r="E18" s="97" t="s">
        <v>43</v>
      </c>
      <c r="F18" s="97" t="s">
        <v>1190</v>
      </c>
      <c r="G18" s="97" t="s">
        <v>1136</v>
      </c>
      <c r="H18" s="97" t="s">
        <v>1013</v>
      </c>
      <c r="I18" s="97" t="s">
        <v>1191</v>
      </c>
      <c r="J18" s="97" t="s">
        <v>960</v>
      </c>
      <c r="K18" s="97" t="s">
        <v>1192</v>
      </c>
    </row>
    <row r="19" spans="1:11" x14ac:dyDescent="0.25">
      <c r="A19" s="97">
        <v>9</v>
      </c>
      <c r="B19" s="97" t="s">
        <v>366</v>
      </c>
      <c r="C19" s="97" t="s">
        <v>367</v>
      </c>
      <c r="D19" s="97" t="s">
        <v>368</v>
      </c>
      <c r="E19" s="97" t="s">
        <v>43</v>
      </c>
      <c r="F19" s="97" t="s">
        <v>1100</v>
      </c>
      <c r="G19" s="97" t="s">
        <v>1257</v>
      </c>
      <c r="H19" s="97" t="s">
        <v>1013</v>
      </c>
      <c r="I19" s="97" t="s">
        <v>1101</v>
      </c>
      <c r="J19" s="97" t="s">
        <v>960</v>
      </c>
      <c r="K19" s="97" t="s">
        <v>1258</v>
      </c>
    </row>
    <row r="20" spans="1:11" x14ac:dyDescent="0.25">
      <c r="A20" s="97">
        <v>21</v>
      </c>
      <c r="B20" s="97" t="s">
        <v>64</v>
      </c>
      <c r="C20" s="97" t="s">
        <v>65</v>
      </c>
      <c r="D20" s="97" t="s">
        <v>66</v>
      </c>
      <c r="E20" s="97" t="s">
        <v>1</v>
      </c>
      <c r="F20" s="97" t="s">
        <v>1133</v>
      </c>
      <c r="G20" s="97" t="s">
        <v>1136</v>
      </c>
      <c r="H20" s="97" t="s">
        <v>1013</v>
      </c>
      <c r="I20" s="97" t="s">
        <v>1134</v>
      </c>
      <c r="J20" s="97" t="s">
        <v>960</v>
      </c>
      <c r="K20" s="97" t="s">
        <v>1135</v>
      </c>
    </row>
    <row r="21" spans="1:11" x14ac:dyDescent="0.25">
      <c r="A21" s="97">
        <v>26</v>
      </c>
      <c r="B21" s="97" t="s">
        <v>1094</v>
      </c>
      <c r="C21" s="97" t="s">
        <v>1095</v>
      </c>
      <c r="D21" s="97" t="s">
        <v>173</v>
      </c>
      <c r="E21" s="97" t="s">
        <v>43</v>
      </c>
      <c r="F21" s="97" t="s">
        <v>1096</v>
      </c>
      <c r="G21" s="97" t="s">
        <v>1136</v>
      </c>
      <c r="H21" s="97" t="s">
        <v>1013</v>
      </c>
      <c r="I21" s="97" t="s">
        <v>1097</v>
      </c>
      <c r="J21" s="97" t="s">
        <v>960</v>
      </c>
      <c r="K21" s="97" t="s">
        <v>1098</v>
      </c>
    </row>
    <row r="22" spans="1:11" x14ac:dyDescent="0.25">
      <c r="A22" s="97">
        <v>18</v>
      </c>
      <c r="B22" s="97" t="s">
        <v>1176</v>
      </c>
      <c r="C22" s="97" t="s">
        <v>1177</v>
      </c>
      <c r="D22" s="97" t="s">
        <v>173</v>
      </c>
      <c r="E22" s="97" t="s">
        <v>43</v>
      </c>
      <c r="F22" s="97" t="s">
        <v>1178</v>
      </c>
      <c r="G22" s="97" t="s">
        <v>1136</v>
      </c>
      <c r="H22" s="97" t="s">
        <v>1013</v>
      </c>
      <c r="I22" s="97" t="s">
        <v>1179</v>
      </c>
      <c r="J22" s="97" t="s">
        <v>960</v>
      </c>
      <c r="K22" s="97" t="s">
        <v>1180</v>
      </c>
    </row>
    <row r="23" spans="1:11" x14ac:dyDescent="0.25">
      <c r="A23" s="97">
        <v>30</v>
      </c>
      <c r="B23" s="97" t="s">
        <v>803</v>
      </c>
      <c r="C23" s="97" t="s">
        <v>804</v>
      </c>
      <c r="D23" s="97" t="s">
        <v>17</v>
      </c>
      <c r="E23" s="97" t="s">
        <v>7</v>
      </c>
      <c r="F23" s="97" t="s">
        <v>1121</v>
      </c>
      <c r="G23" s="97" t="s">
        <v>1136</v>
      </c>
      <c r="H23" s="97" t="s">
        <v>1013</v>
      </c>
      <c r="I23" s="97" t="s">
        <v>1122</v>
      </c>
      <c r="J23" s="97" t="s">
        <v>960</v>
      </c>
      <c r="K23" s="97" t="s">
        <v>1123</v>
      </c>
    </row>
    <row r="24" spans="1:11" x14ac:dyDescent="0.25">
      <c r="A24" s="97">
        <v>29</v>
      </c>
      <c r="B24" s="97" t="s">
        <v>1115</v>
      </c>
      <c r="C24" s="97" t="s">
        <v>1116</v>
      </c>
      <c r="D24" s="97" t="s">
        <v>1117</v>
      </c>
      <c r="E24" s="97" t="s">
        <v>1</v>
      </c>
      <c r="F24" s="97" t="s">
        <v>1118</v>
      </c>
      <c r="G24" s="97" t="s">
        <v>1136</v>
      </c>
      <c r="H24" s="97" t="s">
        <v>1013</v>
      </c>
      <c r="I24" s="97" t="s">
        <v>1119</v>
      </c>
      <c r="J24" s="97" t="s">
        <v>960</v>
      </c>
      <c r="K24" s="97" t="s">
        <v>1120</v>
      </c>
    </row>
    <row r="25" spans="1:11" x14ac:dyDescent="0.25">
      <c r="A25" s="97">
        <v>17</v>
      </c>
      <c r="B25" s="97" t="s">
        <v>1171</v>
      </c>
      <c r="C25" s="97" t="s">
        <v>1172</v>
      </c>
      <c r="D25" s="97" t="s">
        <v>0</v>
      </c>
      <c r="E25" s="97" t="s">
        <v>1</v>
      </c>
      <c r="F25" s="97" t="s">
        <v>1173</v>
      </c>
      <c r="G25" s="97" t="s">
        <v>1136</v>
      </c>
      <c r="H25" s="97" t="s">
        <v>1013</v>
      </c>
      <c r="I25" s="97" t="s">
        <v>1174</v>
      </c>
      <c r="J25" s="97" t="s">
        <v>960</v>
      </c>
      <c r="K25" s="97" t="s">
        <v>1175</v>
      </c>
    </row>
    <row r="26" spans="1:11" x14ac:dyDescent="0.25">
      <c r="A26" s="57">
        <v>12</v>
      </c>
      <c r="B26" s="57" t="s">
        <v>1194</v>
      </c>
      <c r="C26" s="57" t="s">
        <v>1195</v>
      </c>
      <c r="D26" s="57" t="s">
        <v>1196</v>
      </c>
      <c r="E26" s="57" t="s">
        <v>28</v>
      </c>
      <c r="F26" s="57" t="s">
        <v>1197</v>
      </c>
      <c r="G26" s="57" t="s">
        <v>960</v>
      </c>
      <c r="H26" s="57" t="s">
        <v>1013</v>
      </c>
      <c r="I26" s="57" t="s">
        <v>1198</v>
      </c>
      <c r="J26" s="57" t="s">
        <v>960</v>
      </c>
      <c r="K26" s="57" t="s">
        <v>1214</v>
      </c>
    </row>
    <row r="27" spans="1:11" x14ac:dyDescent="0.25">
      <c r="A27" s="97">
        <v>14</v>
      </c>
      <c r="B27" s="97" t="s">
        <v>262</v>
      </c>
      <c r="C27" s="97" t="s">
        <v>399</v>
      </c>
      <c r="D27" s="97" t="s">
        <v>0</v>
      </c>
      <c r="E27" s="97" t="s">
        <v>1</v>
      </c>
      <c r="F27" s="97" t="s">
        <v>1103</v>
      </c>
      <c r="G27" s="97" t="s">
        <v>1136</v>
      </c>
      <c r="H27" s="97" t="s">
        <v>1013</v>
      </c>
      <c r="I27" s="97" t="s">
        <v>1104</v>
      </c>
      <c r="J27" s="97" t="s">
        <v>960</v>
      </c>
      <c r="K27" s="97" t="s">
        <v>1206</v>
      </c>
    </row>
    <row r="28" spans="1:11" x14ac:dyDescent="0.25">
      <c r="A28" s="97">
        <v>6</v>
      </c>
      <c r="B28" s="97" t="s">
        <v>174</v>
      </c>
      <c r="C28" s="97" t="s">
        <v>175</v>
      </c>
      <c r="D28" s="97" t="s">
        <v>0</v>
      </c>
      <c r="E28" s="97" t="s">
        <v>1</v>
      </c>
      <c r="F28" s="97" t="s">
        <v>1232</v>
      </c>
      <c r="G28" s="97" t="s">
        <v>1257</v>
      </c>
      <c r="H28" s="97" t="s">
        <v>1013</v>
      </c>
      <c r="I28" s="97" t="s">
        <v>1234</v>
      </c>
      <c r="J28" s="97" t="s">
        <v>960</v>
      </c>
      <c r="K28" s="97" t="s">
        <v>1235</v>
      </c>
    </row>
    <row r="29" spans="1:11" x14ac:dyDescent="0.25">
      <c r="A29" s="97">
        <v>10</v>
      </c>
      <c r="B29" s="97" t="s">
        <v>1215</v>
      </c>
      <c r="C29" s="97" t="s">
        <v>1216</v>
      </c>
      <c r="D29" s="97" t="s">
        <v>0</v>
      </c>
      <c r="E29" s="97" t="s">
        <v>1</v>
      </c>
      <c r="F29" s="97" t="s">
        <v>1218</v>
      </c>
      <c r="G29" s="97" t="s">
        <v>1257</v>
      </c>
      <c r="H29" s="97" t="s">
        <v>1013</v>
      </c>
      <c r="I29" s="97" t="s">
        <v>1219</v>
      </c>
      <c r="J29" s="97" t="s">
        <v>960</v>
      </c>
      <c r="K29" s="97" t="s">
        <v>1242</v>
      </c>
    </row>
    <row r="30" spans="1:11" x14ac:dyDescent="0.25">
      <c r="A30" s="97">
        <v>16</v>
      </c>
      <c r="B30" s="97" t="s">
        <v>196</v>
      </c>
      <c r="C30" s="97" t="s">
        <v>104</v>
      </c>
      <c r="D30" s="97" t="s">
        <v>197</v>
      </c>
      <c r="E30" s="97" t="s">
        <v>198</v>
      </c>
      <c r="F30" s="97" t="s">
        <v>1168</v>
      </c>
      <c r="G30" s="97" t="s">
        <v>1136</v>
      </c>
      <c r="H30" s="97" t="s">
        <v>1013</v>
      </c>
      <c r="I30" s="97" t="s">
        <v>1169</v>
      </c>
      <c r="J30" s="97" t="s">
        <v>960</v>
      </c>
      <c r="K30" s="97" t="s">
        <v>1170</v>
      </c>
    </row>
    <row r="31" spans="1:11" x14ac:dyDescent="0.25">
      <c r="A31" s="97">
        <v>27</v>
      </c>
      <c r="B31" s="97" t="s">
        <v>196</v>
      </c>
      <c r="C31" s="97" t="s">
        <v>104</v>
      </c>
      <c r="D31" s="97" t="s">
        <v>197</v>
      </c>
      <c r="E31" s="97" t="s">
        <v>198</v>
      </c>
      <c r="F31" s="97" t="s">
        <v>1107</v>
      </c>
      <c r="G31" s="97" t="s">
        <v>1136</v>
      </c>
      <c r="H31" s="97" t="s">
        <v>1013</v>
      </c>
      <c r="I31" s="97" t="s">
        <v>1108</v>
      </c>
      <c r="J31" s="97" t="s">
        <v>960</v>
      </c>
      <c r="K31" s="97" t="s">
        <v>1109</v>
      </c>
    </row>
    <row r="32" spans="1:11" x14ac:dyDescent="0.25">
      <c r="A32" s="57">
        <v>1</v>
      </c>
      <c r="B32" s="57" t="s">
        <v>1259</v>
      </c>
      <c r="C32" s="57" t="s">
        <v>1260</v>
      </c>
      <c r="D32" s="57" t="s">
        <v>0</v>
      </c>
      <c r="E32" s="57" t="s">
        <v>1</v>
      </c>
      <c r="F32" s="57" t="s">
        <v>1261</v>
      </c>
      <c r="G32" s="57" t="s">
        <v>960</v>
      </c>
      <c r="H32" s="57" t="s">
        <v>1013</v>
      </c>
      <c r="I32" s="57" t="s">
        <v>1262</v>
      </c>
      <c r="J32" s="57" t="s">
        <v>960</v>
      </c>
      <c r="K32" s="57" t="s">
        <v>1263</v>
      </c>
    </row>
    <row r="33" spans="1:11" x14ac:dyDescent="0.25">
      <c r="A33" s="57">
        <v>5</v>
      </c>
      <c r="B33" s="57"/>
      <c r="C33" s="57"/>
      <c r="D33" s="57"/>
      <c r="E33" s="57"/>
      <c r="F33" s="57" t="s">
        <v>1223</v>
      </c>
      <c r="G33" s="57" t="s">
        <v>960</v>
      </c>
      <c r="H33" s="57" t="s">
        <v>1224</v>
      </c>
      <c r="I33" s="57" t="s">
        <v>1225</v>
      </c>
      <c r="J33" s="57" t="s">
        <v>960</v>
      </c>
      <c r="K33" s="57" t="s">
        <v>1226</v>
      </c>
    </row>
    <row r="34" spans="1:11" x14ac:dyDescent="0.25">
      <c r="A34" s="57">
        <v>81</v>
      </c>
      <c r="B34" s="57" t="s">
        <v>54</v>
      </c>
      <c r="C34" s="57" t="s">
        <v>55</v>
      </c>
      <c r="D34" s="57" t="s">
        <v>0</v>
      </c>
      <c r="E34" s="57" t="s">
        <v>1</v>
      </c>
      <c r="F34" s="57" t="s">
        <v>156</v>
      </c>
      <c r="G34" s="57" t="s">
        <v>666</v>
      </c>
      <c r="H34" s="57" t="s">
        <v>157</v>
      </c>
      <c r="I34" s="57" t="s">
        <v>158</v>
      </c>
      <c r="J34" s="57" t="s">
        <v>159</v>
      </c>
      <c r="K34" s="57" t="s">
        <v>734</v>
      </c>
    </row>
    <row r="35" spans="1:11" x14ac:dyDescent="0.25">
      <c r="A35" s="57">
        <v>2</v>
      </c>
      <c r="B35" s="57"/>
      <c r="C35" s="57"/>
      <c r="D35" s="57"/>
      <c r="E35" s="57"/>
      <c r="F35" s="57" t="s">
        <v>1250</v>
      </c>
      <c r="G35" s="57" t="s">
        <v>960</v>
      </c>
      <c r="H35" s="57" t="s">
        <v>5</v>
      </c>
      <c r="I35" s="57" t="s">
        <v>1251</v>
      </c>
      <c r="J35" s="57" t="s">
        <v>960</v>
      </c>
      <c r="K35" s="57" t="s">
        <v>1264</v>
      </c>
    </row>
    <row r="36" spans="1:11" x14ac:dyDescent="0.25">
      <c r="A36" s="97">
        <v>70</v>
      </c>
      <c r="B36" s="97" t="s">
        <v>443</v>
      </c>
      <c r="C36" s="97" t="s">
        <v>444</v>
      </c>
      <c r="D36" s="97" t="s">
        <v>0</v>
      </c>
      <c r="E36" s="97" t="s">
        <v>1</v>
      </c>
      <c r="F36" s="97" t="s">
        <v>445</v>
      </c>
      <c r="G36" s="97" t="s">
        <v>1257</v>
      </c>
      <c r="H36" s="97" t="s">
        <v>5</v>
      </c>
      <c r="I36" s="97" t="s">
        <v>446</v>
      </c>
      <c r="J36" s="97" t="s">
        <v>6</v>
      </c>
      <c r="K36" s="97" t="s">
        <v>708</v>
      </c>
    </row>
    <row r="37" spans="1:11" x14ac:dyDescent="0.25">
      <c r="A37" s="97">
        <v>75</v>
      </c>
      <c r="B37" s="97" t="s">
        <v>54</v>
      </c>
      <c r="C37" s="97" t="s">
        <v>55</v>
      </c>
      <c r="D37" s="97" t="s">
        <v>0</v>
      </c>
      <c r="E37" s="97" t="s">
        <v>1</v>
      </c>
      <c r="F37" s="97" t="s">
        <v>56</v>
      </c>
      <c r="G37" s="97" t="s">
        <v>1257</v>
      </c>
      <c r="H37" s="97" t="s">
        <v>5</v>
      </c>
      <c r="I37" s="97" t="s">
        <v>57</v>
      </c>
      <c r="J37" s="97" t="s">
        <v>6</v>
      </c>
      <c r="K37" s="97" t="s">
        <v>717</v>
      </c>
    </row>
    <row r="38" spans="1:11" x14ac:dyDescent="0.25">
      <c r="A38" s="57">
        <v>74</v>
      </c>
      <c r="B38" s="57" t="s">
        <v>40</v>
      </c>
      <c r="C38" s="57" t="s">
        <v>41</v>
      </c>
      <c r="D38" s="57" t="s">
        <v>42</v>
      </c>
      <c r="E38" s="57" t="s">
        <v>43</v>
      </c>
      <c r="F38" s="57" t="s">
        <v>44</v>
      </c>
      <c r="G38" s="57" t="s">
        <v>960</v>
      </c>
      <c r="H38" s="57" t="s">
        <v>5</v>
      </c>
      <c r="I38" s="57" t="s">
        <v>45</v>
      </c>
      <c r="J38" s="57" t="s">
        <v>6</v>
      </c>
      <c r="K38" s="57" t="s">
        <v>716</v>
      </c>
    </row>
    <row r="39" spans="1:11" x14ac:dyDescent="0.25">
      <c r="A39" s="97">
        <v>60</v>
      </c>
      <c r="B39" s="97" t="s">
        <v>15</v>
      </c>
      <c r="C39" s="97" t="s">
        <v>16</v>
      </c>
      <c r="D39" s="97" t="s">
        <v>17</v>
      </c>
      <c r="E39" s="97" t="s">
        <v>7</v>
      </c>
      <c r="F39" s="97" t="s">
        <v>18</v>
      </c>
      <c r="G39" s="97" t="s">
        <v>1136</v>
      </c>
      <c r="H39" s="97" t="s">
        <v>5</v>
      </c>
      <c r="I39" s="97" t="s">
        <v>19</v>
      </c>
      <c r="J39" s="97" t="s">
        <v>6</v>
      </c>
      <c r="K39" s="97" t="s">
        <v>685</v>
      </c>
    </row>
    <row r="40" spans="1:11" x14ac:dyDescent="0.25">
      <c r="A40" s="99">
        <v>8</v>
      </c>
      <c r="B40" s="99" t="s">
        <v>366</v>
      </c>
      <c r="C40" s="99" t="s">
        <v>367</v>
      </c>
      <c r="D40" s="99" t="s">
        <v>368</v>
      </c>
      <c r="E40" s="99" t="s">
        <v>43</v>
      </c>
      <c r="F40" s="99" t="s">
        <v>395</v>
      </c>
      <c r="G40" s="99" t="s">
        <v>1257</v>
      </c>
      <c r="H40" s="99" t="s">
        <v>5</v>
      </c>
      <c r="I40" s="99" t="s">
        <v>396</v>
      </c>
      <c r="J40" s="99" t="s">
        <v>6</v>
      </c>
      <c r="K40" s="99" t="s">
        <v>1241</v>
      </c>
    </row>
    <row r="41" spans="1:11" x14ac:dyDescent="0.25">
      <c r="A41" s="99">
        <v>76</v>
      </c>
      <c r="B41" s="99" t="s">
        <v>467</v>
      </c>
      <c r="C41" s="99" t="s">
        <v>468</v>
      </c>
      <c r="D41" s="99" t="s">
        <v>0</v>
      </c>
      <c r="E41" s="99" t="s">
        <v>1</v>
      </c>
      <c r="F41" s="99" t="s">
        <v>469</v>
      </c>
      <c r="G41" s="99" t="s">
        <v>1257</v>
      </c>
      <c r="H41" s="99" t="s">
        <v>5</v>
      </c>
      <c r="I41" s="99" t="s">
        <v>470</v>
      </c>
      <c r="J41" s="99" t="s">
        <v>6</v>
      </c>
      <c r="K41" s="99" t="s">
        <v>720</v>
      </c>
    </row>
    <row r="42" spans="1:11" x14ac:dyDescent="0.25">
      <c r="A42" s="97">
        <v>39</v>
      </c>
      <c r="B42" s="97" t="s">
        <v>803</v>
      </c>
      <c r="C42" s="97" t="s">
        <v>804</v>
      </c>
      <c r="D42" s="97" t="s">
        <v>17</v>
      </c>
      <c r="E42" s="97" t="s">
        <v>7</v>
      </c>
      <c r="F42" s="97" t="s">
        <v>805</v>
      </c>
      <c r="G42" s="97" t="s">
        <v>1136</v>
      </c>
      <c r="H42" s="97" t="s">
        <v>5</v>
      </c>
      <c r="I42" s="97" t="s">
        <v>806</v>
      </c>
      <c r="J42" s="97" t="s">
        <v>6</v>
      </c>
      <c r="K42" s="97" t="s">
        <v>996</v>
      </c>
    </row>
    <row r="43" spans="1:11" x14ac:dyDescent="0.25">
      <c r="A43" s="97">
        <v>77</v>
      </c>
      <c r="B43" s="97" t="s">
        <v>50</v>
      </c>
      <c r="C43" s="97" t="s">
        <v>51</v>
      </c>
      <c r="D43" s="97" t="s">
        <v>52</v>
      </c>
      <c r="E43" s="97" t="s">
        <v>43</v>
      </c>
      <c r="F43" s="97" t="s">
        <v>94</v>
      </c>
      <c r="G43" s="97" t="s">
        <v>1136</v>
      </c>
      <c r="H43" s="97" t="s">
        <v>5</v>
      </c>
      <c r="I43" s="97" t="s">
        <v>95</v>
      </c>
      <c r="J43" s="97" t="s">
        <v>6</v>
      </c>
      <c r="K43" s="97" t="s">
        <v>724</v>
      </c>
    </row>
    <row r="44" spans="1:11" x14ac:dyDescent="0.25">
      <c r="A44" s="97">
        <v>85</v>
      </c>
      <c r="B44" s="97" t="s">
        <v>174</v>
      </c>
      <c r="C44" s="97" t="s">
        <v>175</v>
      </c>
      <c r="D44" s="97" t="s">
        <v>0</v>
      </c>
      <c r="E44" s="97" t="s">
        <v>1</v>
      </c>
      <c r="F44" s="97" t="s">
        <v>472</v>
      </c>
      <c r="G44" s="97" t="s">
        <v>1050</v>
      </c>
      <c r="H44" s="97" t="s">
        <v>473</v>
      </c>
      <c r="I44" s="97" t="s">
        <v>474</v>
      </c>
      <c r="J44" s="97" t="s">
        <v>475</v>
      </c>
      <c r="K44" s="97" t="s">
        <v>737</v>
      </c>
    </row>
    <row r="45" spans="1:11" x14ac:dyDescent="0.25">
      <c r="A45" s="97">
        <v>88</v>
      </c>
      <c r="B45" s="97" t="s">
        <v>54</v>
      </c>
      <c r="C45" s="97" t="s">
        <v>55</v>
      </c>
      <c r="D45" s="97" t="s">
        <v>0</v>
      </c>
      <c r="E45" s="97" t="s">
        <v>1</v>
      </c>
      <c r="F45" s="97" t="s">
        <v>480</v>
      </c>
      <c r="G45" s="97" t="s">
        <v>1050</v>
      </c>
      <c r="H45" s="97" t="s">
        <v>473</v>
      </c>
      <c r="I45" s="97" t="s">
        <v>481</v>
      </c>
      <c r="J45" s="97" t="s">
        <v>475</v>
      </c>
      <c r="K45" s="97" t="s">
        <v>744</v>
      </c>
    </row>
    <row r="46" spans="1:11" x14ac:dyDescent="0.25">
      <c r="A46" s="99">
        <v>83</v>
      </c>
      <c r="B46" s="99" t="s">
        <v>101</v>
      </c>
      <c r="C46" s="99" t="s">
        <v>102</v>
      </c>
      <c r="D46" s="99" t="s">
        <v>103</v>
      </c>
      <c r="E46" s="99" t="s">
        <v>43</v>
      </c>
      <c r="F46" s="99" t="s">
        <v>169</v>
      </c>
      <c r="G46" s="99" t="s">
        <v>1136</v>
      </c>
      <c r="H46" s="99" t="s">
        <v>8</v>
      </c>
      <c r="I46" s="99" t="s">
        <v>170</v>
      </c>
      <c r="J46" s="99" t="s">
        <v>9</v>
      </c>
      <c r="K46" s="99" t="s">
        <v>735</v>
      </c>
    </row>
    <row r="47" spans="1:11" x14ac:dyDescent="0.25">
      <c r="A47" s="57">
        <v>82</v>
      </c>
      <c r="B47" s="57" t="s">
        <v>797</v>
      </c>
      <c r="C47" s="57" t="s">
        <v>798</v>
      </c>
      <c r="D47" s="57" t="s">
        <v>799</v>
      </c>
      <c r="E47" s="57" t="s">
        <v>1</v>
      </c>
      <c r="F47" s="57" t="s">
        <v>800</v>
      </c>
      <c r="G47" s="57" t="s">
        <v>960</v>
      </c>
      <c r="H47" s="57" t="s">
        <v>8</v>
      </c>
      <c r="I47" s="57" t="s">
        <v>801</v>
      </c>
      <c r="J47" s="57" t="s">
        <v>9</v>
      </c>
      <c r="K47" s="57" t="s">
        <v>802</v>
      </c>
    </row>
    <row r="48" spans="1:11" x14ac:dyDescent="0.25">
      <c r="A48" s="99">
        <v>86</v>
      </c>
      <c r="B48" s="99" t="s">
        <v>179</v>
      </c>
      <c r="C48" s="99" t="s">
        <v>180</v>
      </c>
      <c r="D48" s="99" t="s">
        <v>181</v>
      </c>
      <c r="E48" s="99" t="s">
        <v>43</v>
      </c>
      <c r="F48" s="99" t="s">
        <v>182</v>
      </c>
      <c r="G48" s="99" t="s">
        <v>1136</v>
      </c>
      <c r="H48" s="99" t="s">
        <v>8</v>
      </c>
      <c r="I48" s="99" t="s">
        <v>183</v>
      </c>
      <c r="J48" s="99" t="s">
        <v>9</v>
      </c>
      <c r="K48" s="99" t="s">
        <v>738</v>
      </c>
    </row>
    <row r="49" spans="1:11" x14ac:dyDescent="0.25">
      <c r="A49" s="97">
        <v>84</v>
      </c>
      <c r="B49" s="97" t="s">
        <v>174</v>
      </c>
      <c r="C49" s="97" t="s">
        <v>175</v>
      </c>
      <c r="D49" s="97" t="s">
        <v>0</v>
      </c>
      <c r="E49" s="97" t="s">
        <v>1</v>
      </c>
      <c r="F49" s="97" t="s">
        <v>176</v>
      </c>
      <c r="G49" s="97" t="s">
        <v>1257</v>
      </c>
      <c r="H49" s="97" t="s">
        <v>8</v>
      </c>
      <c r="I49" s="97" t="s">
        <v>177</v>
      </c>
      <c r="J49" s="97" t="s">
        <v>9</v>
      </c>
      <c r="K49" s="97" t="s">
        <v>736</v>
      </c>
    </row>
    <row r="50" spans="1:11" x14ac:dyDescent="0.25">
      <c r="A50" s="57">
        <v>3</v>
      </c>
      <c r="B50" s="57"/>
      <c r="C50" s="57"/>
      <c r="D50" s="57"/>
      <c r="E50" s="57"/>
      <c r="F50" s="57" t="s">
        <v>1253</v>
      </c>
      <c r="G50" s="57" t="s">
        <v>960</v>
      </c>
      <c r="H50" s="57" t="s">
        <v>1237</v>
      </c>
      <c r="I50" s="57" t="s">
        <v>1254</v>
      </c>
      <c r="J50" s="57" t="s">
        <v>960</v>
      </c>
      <c r="K50" s="57" t="s">
        <v>1255</v>
      </c>
    </row>
    <row r="51" spans="1:11" x14ac:dyDescent="0.25">
      <c r="A51" s="97">
        <v>67</v>
      </c>
      <c r="B51" s="97" t="s">
        <v>262</v>
      </c>
      <c r="C51" s="97" t="s">
        <v>399</v>
      </c>
      <c r="D51" s="97" t="s">
        <v>0</v>
      </c>
      <c r="E51" s="97" t="s">
        <v>1</v>
      </c>
      <c r="F51" s="97" t="s">
        <v>400</v>
      </c>
      <c r="G51" s="97" t="s">
        <v>1019</v>
      </c>
      <c r="H51" s="97" t="s">
        <v>294</v>
      </c>
      <c r="I51" s="97" t="s">
        <v>401</v>
      </c>
      <c r="J51" s="97" t="s">
        <v>289</v>
      </c>
      <c r="K51" s="97" t="s">
        <v>700</v>
      </c>
    </row>
    <row r="52" spans="1:11" x14ac:dyDescent="0.25">
      <c r="A52" s="97">
        <v>69</v>
      </c>
      <c r="B52" s="97" t="s">
        <v>431</v>
      </c>
      <c r="C52" s="97" t="s">
        <v>172</v>
      </c>
      <c r="D52" s="97" t="s">
        <v>432</v>
      </c>
      <c r="E52" s="97" t="s">
        <v>28</v>
      </c>
      <c r="F52" s="97" t="s">
        <v>433</v>
      </c>
      <c r="G52" s="97" t="s">
        <v>1019</v>
      </c>
      <c r="H52" s="97" t="s">
        <v>294</v>
      </c>
      <c r="I52" s="97" t="s">
        <v>434</v>
      </c>
      <c r="J52" s="97" t="s">
        <v>289</v>
      </c>
      <c r="K52" s="97" t="s">
        <v>704</v>
      </c>
    </row>
    <row r="53" spans="1:11" x14ac:dyDescent="0.25">
      <c r="A53" s="97">
        <v>57</v>
      </c>
      <c r="B53" s="97" t="s">
        <v>297</v>
      </c>
      <c r="C53" s="97" t="s">
        <v>255</v>
      </c>
      <c r="D53" s="97" t="s">
        <v>0</v>
      </c>
      <c r="E53" s="97" t="s">
        <v>1</v>
      </c>
      <c r="F53" s="97" t="s">
        <v>298</v>
      </c>
      <c r="G53" s="97" t="s">
        <v>1019</v>
      </c>
      <c r="H53" s="97" t="s">
        <v>294</v>
      </c>
      <c r="I53" s="97" t="s">
        <v>299</v>
      </c>
      <c r="J53" s="97" t="s">
        <v>289</v>
      </c>
      <c r="K53" s="97" t="s">
        <v>680</v>
      </c>
    </row>
    <row r="54" spans="1:11" x14ac:dyDescent="0.25">
      <c r="A54" s="97">
        <v>4</v>
      </c>
      <c r="B54" s="97" t="s">
        <v>301</v>
      </c>
      <c r="C54" s="97" t="s">
        <v>302</v>
      </c>
      <c r="D54" s="97" t="s">
        <v>0</v>
      </c>
      <c r="E54" s="97" t="s">
        <v>1</v>
      </c>
      <c r="F54" s="97" t="s">
        <v>303</v>
      </c>
      <c r="G54" s="97" t="s">
        <v>1019</v>
      </c>
      <c r="H54" s="97" t="s">
        <v>294</v>
      </c>
      <c r="I54" s="97" t="s">
        <v>304</v>
      </c>
      <c r="J54" s="97" t="s">
        <v>289</v>
      </c>
      <c r="K54" s="97" t="s">
        <v>1256</v>
      </c>
    </row>
    <row r="55" spans="1:11" x14ac:dyDescent="0.25">
      <c r="A55" s="97">
        <v>55</v>
      </c>
      <c r="B55" s="97"/>
      <c r="C55" s="97"/>
      <c r="D55" s="97"/>
      <c r="E55" s="97"/>
      <c r="F55" s="97" t="s">
        <v>540</v>
      </c>
      <c r="G55" s="97" t="s">
        <v>1019</v>
      </c>
      <c r="H55" s="97" t="s">
        <v>294</v>
      </c>
      <c r="I55" s="97" t="s">
        <v>541</v>
      </c>
      <c r="J55" s="97" t="s">
        <v>289</v>
      </c>
      <c r="K55" s="97" t="s">
        <v>677</v>
      </c>
    </row>
    <row r="56" spans="1:11" x14ac:dyDescent="0.25">
      <c r="A56" s="57">
        <v>64</v>
      </c>
      <c r="B56" s="57" t="s">
        <v>377</v>
      </c>
      <c r="C56" s="57" t="s">
        <v>378</v>
      </c>
      <c r="D56" s="57" t="s">
        <v>256</v>
      </c>
      <c r="E56" s="57" t="s">
        <v>1</v>
      </c>
      <c r="F56" s="57" t="s">
        <v>379</v>
      </c>
      <c r="G56" s="57" t="s">
        <v>666</v>
      </c>
      <c r="H56" s="57" t="s">
        <v>294</v>
      </c>
      <c r="I56" s="57" t="s">
        <v>380</v>
      </c>
      <c r="J56" s="57" t="s">
        <v>289</v>
      </c>
      <c r="K56" s="57" t="s">
        <v>695</v>
      </c>
    </row>
    <row r="57" spans="1:11" x14ac:dyDescent="0.25">
      <c r="A57" s="97">
        <v>45</v>
      </c>
      <c r="B57" s="97" t="s">
        <v>49</v>
      </c>
      <c r="C57" s="97" t="s">
        <v>97</v>
      </c>
      <c r="D57" s="97" t="s">
        <v>66</v>
      </c>
      <c r="E57" s="97" t="s">
        <v>1</v>
      </c>
      <c r="F57" s="97" t="s">
        <v>391</v>
      </c>
      <c r="G57" s="97" t="s">
        <v>1019</v>
      </c>
      <c r="H57" s="97" t="s">
        <v>294</v>
      </c>
      <c r="I57" s="97" t="s">
        <v>392</v>
      </c>
      <c r="J57" s="97" t="s">
        <v>289</v>
      </c>
      <c r="K57" s="97" t="s">
        <v>921</v>
      </c>
    </row>
    <row r="58" spans="1:11" x14ac:dyDescent="0.25">
      <c r="A58" s="97">
        <v>58</v>
      </c>
      <c r="B58" s="97" t="s">
        <v>311</v>
      </c>
      <c r="C58" s="97" t="s">
        <v>312</v>
      </c>
      <c r="D58" s="97" t="s">
        <v>313</v>
      </c>
      <c r="E58" s="97" t="s">
        <v>43</v>
      </c>
      <c r="F58" s="97" t="s">
        <v>314</v>
      </c>
      <c r="G58" s="97" t="s">
        <v>1019</v>
      </c>
      <c r="H58" s="97" t="s">
        <v>294</v>
      </c>
      <c r="I58" s="97" t="s">
        <v>315</v>
      </c>
      <c r="J58" s="97" t="s">
        <v>289</v>
      </c>
      <c r="K58" s="97" t="s">
        <v>683</v>
      </c>
    </row>
    <row r="59" spans="1:11" x14ac:dyDescent="0.25">
      <c r="A59" s="97">
        <v>56</v>
      </c>
      <c r="B59" s="97" t="s">
        <v>291</v>
      </c>
      <c r="C59" s="97" t="s">
        <v>292</v>
      </c>
      <c r="D59" s="97" t="s">
        <v>0</v>
      </c>
      <c r="E59" s="97" t="s">
        <v>1</v>
      </c>
      <c r="F59" s="97" t="s">
        <v>293</v>
      </c>
      <c r="G59" s="97" t="s">
        <v>1019</v>
      </c>
      <c r="H59" s="97" t="s">
        <v>294</v>
      </c>
      <c r="I59" s="97" t="s">
        <v>295</v>
      </c>
      <c r="J59" s="97" t="s">
        <v>289</v>
      </c>
      <c r="K59" s="97" t="s">
        <v>679</v>
      </c>
    </row>
    <row r="60" spans="1:11" x14ac:dyDescent="0.25">
      <c r="A60" s="99">
        <v>62</v>
      </c>
      <c r="B60" s="99" t="s">
        <v>355</v>
      </c>
      <c r="C60" s="99" t="s">
        <v>356</v>
      </c>
      <c r="D60" s="99" t="s">
        <v>0</v>
      </c>
      <c r="E60" s="99" t="s">
        <v>1</v>
      </c>
      <c r="F60" s="99" t="s">
        <v>357</v>
      </c>
      <c r="G60" s="99" t="s">
        <v>1019</v>
      </c>
      <c r="H60" s="99" t="s">
        <v>294</v>
      </c>
      <c r="I60" s="99" t="s">
        <v>358</v>
      </c>
      <c r="J60" s="99" t="s">
        <v>289</v>
      </c>
      <c r="K60" s="99" t="s">
        <v>690</v>
      </c>
    </row>
    <row r="61" spans="1:11" x14ac:dyDescent="0.25">
      <c r="A61" s="99">
        <v>51</v>
      </c>
      <c r="B61" s="99" t="s">
        <v>608</v>
      </c>
      <c r="C61" s="99" t="s">
        <v>378</v>
      </c>
      <c r="D61" s="99" t="s">
        <v>27</v>
      </c>
      <c r="E61" s="99" t="s">
        <v>28</v>
      </c>
      <c r="F61" s="99" t="s">
        <v>609</v>
      </c>
      <c r="G61" s="99" t="s">
        <v>1019</v>
      </c>
      <c r="H61" s="99" t="s">
        <v>294</v>
      </c>
      <c r="I61" s="99" t="s">
        <v>610</v>
      </c>
      <c r="J61" s="99" t="s">
        <v>289</v>
      </c>
      <c r="K61" s="99" t="s">
        <v>663</v>
      </c>
    </row>
    <row r="62" spans="1:11" x14ac:dyDescent="0.25">
      <c r="A62" s="99">
        <v>7</v>
      </c>
      <c r="B62" s="99" t="s">
        <v>366</v>
      </c>
      <c r="C62" s="99" t="s">
        <v>367</v>
      </c>
      <c r="D62" s="99" t="s">
        <v>368</v>
      </c>
      <c r="E62" s="99" t="s">
        <v>43</v>
      </c>
      <c r="F62" s="99" t="s">
        <v>369</v>
      </c>
      <c r="G62" s="99" t="s">
        <v>1019</v>
      </c>
      <c r="H62" s="99" t="s">
        <v>294</v>
      </c>
      <c r="I62" s="99" t="s">
        <v>370</v>
      </c>
      <c r="J62" s="99" t="s">
        <v>289</v>
      </c>
      <c r="K62" s="99" t="s">
        <v>1240</v>
      </c>
    </row>
    <row r="63" spans="1:11" x14ac:dyDescent="0.25">
      <c r="A63" s="99">
        <v>49</v>
      </c>
      <c r="B63" s="99" t="s">
        <v>651</v>
      </c>
      <c r="C63" s="99" t="s">
        <v>652</v>
      </c>
      <c r="D63" s="99" t="s">
        <v>653</v>
      </c>
      <c r="E63" s="99" t="s">
        <v>1</v>
      </c>
      <c r="F63" s="99" t="s">
        <v>654</v>
      </c>
      <c r="G63" s="99" t="s">
        <v>1019</v>
      </c>
      <c r="H63" s="99" t="s">
        <v>294</v>
      </c>
      <c r="I63" s="99" t="s">
        <v>655</v>
      </c>
      <c r="J63" s="99" t="s">
        <v>289</v>
      </c>
      <c r="K63" s="99" t="s">
        <v>656</v>
      </c>
    </row>
    <row r="64" spans="1:11" x14ac:dyDescent="0.25">
      <c r="A64" s="99">
        <v>47</v>
      </c>
      <c r="B64" s="99" t="s">
        <v>845</v>
      </c>
      <c r="C64" s="99" t="s">
        <v>846</v>
      </c>
      <c r="D64" s="99" t="s">
        <v>27</v>
      </c>
      <c r="E64" s="99" t="s">
        <v>28</v>
      </c>
      <c r="F64" s="99" t="s">
        <v>847</v>
      </c>
      <c r="G64" s="99" t="s">
        <v>1019</v>
      </c>
      <c r="H64" s="99" t="s">
        <v>294</v>
      </c>
      <c r="I64" s="99" t="s">
        <v>848</v>
      </c>
      <c r="J64" s="99" t="s">
        <v>289</v>
      </c>
      <c r="K64" s="99" t="s">
        <v>849</v>
      </c>
    </row>
    <row r="65" spans="1:11" x14ac:dyDescent="0.25">
      <c r="A65" s="57">
        <v>11</v>
      </c>
      <c r="B65" s="57" t="s">
        <v>623</v>
      </c>
      <c r="C65" s="57" t="s">
        <v>624</v>
      </c>
      <c r="D65" s="57" t="s">
        <v>625</v>
      </c>
      <c r="E65" s="57" t="s">
        <v>48</v>
      </c>
      <c r="F65" s="57" t="s">
        <v>626</v>
      </c>
      <c r="G65" s="57" t="s">
        <v>666</v>
      </c>
      <c r="H65" s="57" t="s">
        <v>294</v>
      </c>
      <c r="I65" s="57" t="s">
        <v>627</v>
      </c>
      <c r="J65" s="57" t="s">
        <v>289</v>
      </c>
      <c r="K65" s="57" t="s">
        <v>1221</v>
      </c>
    </row>
    <row r="66" spans="1:11" x14ac:dyDescent="0.25">
      <c r="A66" s="99">
        <v>50</v>
      </c>
      <c r="B66" s="99" t="s">
        <v>425</v>
      </c>
      <c r="C66" s="99" t="s">
        <v>426</v>
      </c>
      <c r="D66" s="99" t="s">
        <v>427</v>
      </c>
      <c r="E66" s="99" t="s">
        <v>28</v>
      </c>
      <c r="F66" s="99" t="s">
        <v>428</v>
      </c>
      <c r="G66" s="99" t="s">
        <v>1019</v>
      </c>
      <c r="H66" s="99" t="s">
        <v>287</v>
      </c>
      <c r="I66" s="99" t="s">
        <v>429</v>
      </c>
      <c r="J66" s="99" t="s">
        <v>289</v>
      </c>
      <c r="K66" s="99" t="s">
        <v>659</v>
      </c>
    </row>
    <row r="67" spans="1:11" x14ac:dyDescent="0.25">
      <c r="A67" s="97">
        <v>59</v>
      </c>
      <c r="B67" s="97" t="s">
        <v>317</v>
      </c>
      <c r="C67" s="97" t="s">
        <v>279</v>
      </c>
      <c r="D67" s="97" t="s">
        <v>318</v>
      </c>
      <c r="E67" s="97" t="s">
        <v>28</v>
      </c>
      <c r="F67" s="97" t="s">
        <v>319</v>
      </c>
      <c r="G67" s="97" t="s">
        <v>1019</v>
      </c>
      <c r="H67" s="97" t="s">
        <v>287</v>
      </c>
      <c r="I67" s="97" t="s">
        <v>320</v>
      </c>
      <c r="J67" s="97" t="s">
        <v>289</v>
      </c>
      <c r="K67" s="97" t="s">
        <v>758</v>
      </c>
    </row>
    <row r="68" spans="1:11" x14ac:dyDescent="0.25">
      <c r="A68" s="57">
        <v>61</v>
      </c>
      <c r="B68" s="57" t="s">
        <v>333</v>
      </c>
      <c r="C68" s="57" t="s">
        <v>334</v>
      </c>
      <c r="D68" s="57" t="s">
        <v>335</v>
      </c>
      <c r="E68" s="57" t="s">
        <v>48</v>
      </c>
      <c r="F68" s="57" t="s">
        <v>336</v>
      </c>
      <c r="G68" s="57" t="s">
        <v>666</v>
      </c>
      <c r="H68" s="57" t="s">
        <v>287</v>
      </c>
      <c r="I68" s="57" t="s">
        <v>337</v>
      </c>
      <c r="J68" s="57" t="s">
        <v>289</v>
      </c>
      <c r="K68" s="57" t="s">
        <v>686</v>
      </c>
    </row>
    <row r="69" spans="1:11" x14ac:dyDescent="0.25">
      <c r="A69" s="97">
        <v>68</v>
      </c>
      <c r="B69" s="97" t="s">
        <v>403</v>
      </c>
      <c r="C69" s="97" t="s">
        <v>60</v>
      </c>
      <c r="D69" s="97" t="s">
        <v>27</v>
      </c>
      <c r="E69" s="97" t="s">
        <v>28</v>
      </c>
      <c r="F69" s="97" t="s">
        <v>404</v>
      </c>
      <c r="G69" s="97" t="s">
        <v>1019</v>
      </c>
      <c r="H69" s="97" t="s">
        <v>287</v>
      </c>
      <c r="I69" s="97" t="s">
        <v>405</v>
      </c>
      <c r="J69" s="97" t="s">
        <v>289</v>
      </c>
      <c r="K69" s="97" t="s">
        <v>701</v>
      </c>
    </row>
    <row r="70" spans="1:11" x14ac:dyDescent="0.25">
      <c r="A70" s="57">
        <v>65</v>
      </c>
      <c r="B70" s="57" t="s">
        <v>387</v>
      </c>
      <c r="C70" s="57" t="s">
        <v>279</v>
      </c>
      <c r="D70" s="57" t="s">
        <v>351</v>
      </c>
      <c r="E70" s="57" t="s">
        <v>48</v>
      </c>
      <c r="F70" s="57" t="s">
        <v>388</v>
      </c>
      <c r="G70" s="57" t="s">
        <v>666</v>
      </c>
      <c r="H70" s="57" t="s">
        <v>287</v>
      </c>
      <c r="I70" s="57" t="s">
        <v>389</v>
      </c>
      <c r="J70" s="57" t="s">
        <v>289</v>
      </c>
      <c r="K70" s="57" t="s">
        <v>696</v>
      </c>
    </row>
    <row r="71" spans="1:11" x14ac:dyDescent="0.25">
      <c r="A71" s="97">
        <v>54</v>
      </c>
      <c r="B71" s="97" t="s">
        <v>566</v>
      </c>
      <c r="C71" s="97" t="s">
        <v>556</v>
      </c>
      <c r="D71" s="97" t="s">
        <v>0</v>
      </c>
      <c r="E71" s="97" t="s">
        <v>1</v>
      </c>
      <c r="F71" s="97" t="s">
        <v>557</v>
      </c>
      <c r="G71" s="97" t="s">
        <v>1019</v>
      </c>
      <c r="H71" s="97" t="s">
        <v>287</v>
      </c>
      <c r="I71" s="97" t="s">
        <v>558</v>
      </c>
      <c r="J71" s="97" t="s">
        <v>289</v>
      </c>
      <c r="K71" s="97" t="s">
        <v>673</v>
      </c>
    </row>
    <row r="72" spans="1:11" x14ac:dyDescent="0.25">
      <c r="A72" s="99">
        <v>52</v>
      </c>
      <c r="B72" s="99"/>
      <c r="C72" s="99"/>
      <c r="D72" s="99"/>
      <c r="E72" s="99"/>
      <c r="F72" s="99" t="s">
        <v>572</v>
      </c>
      <c r="G72" s="99" t="s">
        <v>1019</v>
      </c>
      <c r="H72" s="99" t="s">
        <v>287</v>
      </c>
      <c r="I72" s="99" t="s">
        <v>573</v>
      </c>
      <c r="J72" s="99" t="s">
        <v>289</v>
      </c>
      <c r="K72" s="99" t="s">
        <v>665</v>
      </c>
    </row>
    <row r="73" spans="1:11" x14ac:dyDescent="0.25">
      <c r="A73" s="97">
        <v>43</v>
      </c>
      <c r="B73" s="97" t="s">
        <v>322</v>
      </c>
      <c r="C73" s="97" t="s">
        <v>323</v>
      </c>
      <c r="D73" s="97" t="s">
        <v>66</v>
      </c>
      <c r="E73" s="97" t="s">
        <v>1</v>
      </c>
      <c r="F73" s="97" t="s">
        <v>324</v>
      </c>
      <c r="G73" s="97" t="s">
        <v>1019</v>
      </c>
      <c r="H73" s="97" t="s">
        <v>287</v>
      </c>
      <c r="I73" s="97" t="s">
        <v>325</v>
      </c>
      <c r="J73" s="97" t="s">
        <v>289</v>
      </c>
      <c r="K73" s="97" t="s">
        <v>956</v>
      </c>
    </row>
    <row r="74" spans="1:11" x14ac:dyDescent="0.25">
      <c r="A74" s="97">
        <v>40</v>
      </c>
      <c r="B74" s="97" t="s">
        <v>982</v>
      </c>
      <c r="C74" s="97" t="s">
        <v>292</v>
      </c>
      <c r="D74" s="97" t="s">
        <v>462</v>
      </c>
      <c r="E74" s="97" t="s">
        <v>1</v>
      </c>
      <c r="F74" s="97" t="s">
        <v>422</v>
      </c>
      <c r="G74" s="97" t="s">
        <v>1019</v>
      </c>
      <c r="H74" s="97" t="s">
        <v>3</v>
      </c>
      <c r="I74" s="97" t="s">
        <v>423</v>
      </c>
      <c r="J74" s="97" t="s">
        <v>2</v>
      </c>
      <c r="K74" s="97" t="s">
        <v>983</v>
      </c>
    </row>
    <row r="75" spans="1:11" x14ac:dyDescent="0.25">
      <c r="A75" s="97">
        <v>46</v>
      </c>
      <c r="B75" s="97" t="s">
        <v>361</v>
      </c>
      <c r="C75" s="97" t="s">
        <v>362</v>
      </c>
      <c r="D75" s="97" t="s">
        <v>0</v>
      </c>
      <c r="E75" s="97" t="s">
        <v>1</v>
      </c>
      <c r="F75" s="97" t="s">
        <v>886</v>
      </c>
      <c r="G75" s="97" t="s">
        <v>1019</v>
      </c>
      <c r="H75" s="97" t="s">
        <v>3</v>
      </c>
      <c r="I75" s="97" t="s">
        <v>861</v>
      </c>
      <c r="J75" s="97" t="s">
        <v>516</v>
      </c>
      <c r="K75" s="97" t="s">
        <v>896</v>
      </c>
    </row>
    <row r="76" spans="1:11" x14ac:dyDescent="0.25">
      <c r="A76" s="97">
        <v>66</v>
      </c>
      <c r="B76" s="97" t="s">
        <v>137</v>
      </c>
      <c r="C76" s="97" t="s">
        <v>138</v>
      </c>
      <c r="D76" s="97" t="s">
        <v>0</v>
      </c>
      <c r="E76" s="97" t="s">
        <v>1</v>
      </c>
      <c r="F76" s="97" t="s">
        <v>139</v>
      </c>
      <c r="G76" s="97" t="s">
        <v>1019</v>
      </c>
      <c r="H76" s="97" t="s">
        <v>3</v>
      </c>
      <c r="I76" s="97" t="s">
        <v>140</v>
      </c>
      <c r="J76" s="97" t="s">
        <v>53</v>
      </c>
      <c r="K76" s="97" t="s">
        <v>699</v>
      </c>
    </row>
    <row r="77" spans="1:11" x14ac:dyDescent="0.25">
      <c r="A77" s="97">
        <v>90</v>
      </c>
      <c r="B77" s="97" t="s">
        <v>224</v>
      </c>
      <c r="C77" s="97" t="s">
        <v>225</v>
      </c>
      <c r="D77" s="97" t="s">
        <v>0</v>
      </c>
      <c r="E77" s="97" t="s">
        <v>1</v>
      </c>
      <c r="F77" s="97" t="s">
        <v>226</v>
      </c>
      <c r="G77" s="97" t="s">
        <v>1019</v>
      </c>
      <c r="H77" s="97" t="s">
        <v>3</v>
      </c>
      <c r="I77" s="97" t="s">
        <v>227</v>
      </c>
      <c r="J77" s="97" t="s">
        <v>53</v>
      </c>
      <c r="K77" s="97" t="s">
        <v>748</v>
      </c>
    </row>
    <row r="78" spans="1:11" x14ac:dyDescent="0.25">
      <c r="A78" s="99">
        <v>36</v>
      </c>
      <c r="B78" s="99" t="s">
        <v>273</v>
      </c>
      <c r="C78" s="99" t="s">
        <v>274</v>
      </c>
      <c r="D78" s="99" t="s">
        <v>0</v>
      </c>
      <c r="E78" s="99" t="s">
        <v>1</v>
      </c>
      <c r="F78" s="99" t="s">
        <v>275</v>
      </c>
      <c r="G78" s="99" t="s">
        <v>1019</v>
      </c>
      <c r="H78" s="99" t="s">
        <v>3</v>
      </c>
      <c r="I78" s="99" t="s">
        <v>276</v>
      </c>
      <c r="J78" s="99" t="s">
        <v>53</v>
      </c>
      <c r="K78" s="99" t="s">
        <v>1069</v>
      </c>
    </row>
    <row r="79" spans="1:11" x14ac:dyDescent="0.25">
      <c r="A79" s="97">
        <v>42</v>
      </c>
      <c r="B79" s="97" t="s">
        <v>242</v>
      </c>
      <c r="C79" s="97" t="s">
        <v>243</v>
      </c>
      <c r="D79" s="97" t="s">
        <v>957</v>
      </c>
      <c r="E79" s="97" t="s">
        <v>43</v>
      </c>
      <c r="F79" s="97" t="s">
        <v>244</v>
      </c>
      <c r="G79" s="97" t="s">
        <v>1019</v>
      </c>
      <c r="H79" s="97" t="s">
        <v>3</v>
      </c>
      <c r="I79" s="97" t="s">
        <v>245</v>
      </c>
      <c r="J79" s="97" t="s">
        <v>125</v>
      </c>
      <c r="K79" s="97" t="s">
        <v>958</v>
      </c>
    </row>
    <row r="80" spans="1:11" x14ac:dyDescent="0.25">
      <c r="A80" s="57">
        <v>44</v>
      </c>
      <c r="B80" s="57" t="s">
        <v>567</v>
      </c>
      <c r="C80" s="57" t="s">
        <v>561</v>
      </c>
      <c r="D80" s="57" t="s">
        <v>0</v>
      </c>
      <c r="E80" s="57" t="s">
        <v>1</v>
      </c>
      <c r="F80" s="57" t="s">
        <v>61</v>
      </c>
      <c r="G80" s="57" t="s">
        <v>666</v>
      </c>
      <c r="H80" s="57" t="s">
        <v>3</v>
      </c>
      <c r="I80" s="57" t="s">
        <v>62</v>
      </c>
      <c r="J80" s="57" t="s">
        <v>53</v>
      </c>
      <c r="K80" s="57" t="s">
        <v>919</v>
      </c>
    </row>
    <row r="81" spans="1:11" x14ac:dyDescent="0.25">
      <c r="A81" s="57">
        <v>92</v>
      </c>
      <c r="B81" s="57" t="s">
        <v>232</v>
      </c>
      <c r="C81" s="57" t="s">
        <v>233</v>
      </c>
      <c r="D81" s="57" t="s">
        <v>234</v>
      </c>
      <c r="E81" s="57" t="s">
        <v>1</v>
      </c>
      <c r="F81" s="57" t="s">
        <v>235</v>
      </c>
      <c r="G81" s="57" t="s">
        <v>666</v>
      </c>
      <c r="H81" s="57" t="s">
        <v>3</v>
      </c>
      <c r="I81" s="57" t="s">
        <v>236</v>
      </c>
      <c r="J81" s="57" t="s">
        <v>53</v>
      </c>
      <c r="K81" s="57" t="s">
        <v>750</v>
      </c>
    </row>
    <row r="82" spans="1:11" x14ac:dyDescent="0.25">
      <c r="A82" s="97">
        <v>32</v>
      </c>
      <c r="B82" s="97" t="s">
        <v>1072</v>
      </c>
      <c r="C82" s="97" t="s">
        <v>1073</v>
      </c>
      <c r="D82" s="97" t="s">
        <v>122</v>
      </c>
      <c r="E82" s="97" t="s">
        <v>43</v>
      </c>
      <c r="F82" s="97" t="s">
        <v>221</v>
      </c>
      <c r="G82" s="97" t="s">
        <v>1131</v>
      </c>
      <c r="H82" s="97" t="s">
        <v>3</v>
      </c>
      <c r="I82" s="97" t="s">
        <v>222</v>
      </c>
      <c r="J82" s="97" t="s">
        <v>53</v>
      </c>
      <c r="K82" s="97" t="s">
        <v>1074</v>
      </c>
    </row>
    <row r="83" spans="1:11" x14ac:dyDescent="0.25">
      <c r="A83" s="97">
        <v>13</v>
      </c>
      <c r="B83" s="97" t="s">
        <v>117</v>
      </c>
      <c r="C83" s="97" t="s">
        <v>1210</v>
      </c>
      <c r="D83" s="97" t="s">
        <v>648</v>
      </c>
      <c r="E83" s="97" t="s">
        <v>1</v>
      </c>
      <c r="F83" s="97" t="s">
        <v>1211</v>
      </c>
      <c r="G83" s="97" t="s">
        <v>1019</v>
      </c>
      <c r="H83" s="97" t="s">
        <v>3</v>
      </c>
      <c r="I83" s="97" t="s">
        <v>1212</v>
      </c>
      <c r="J83" s="97" t="s">
        <v>53</v>
      </c>
      <c r="K83" s="97" t="s">
        <v>1213</v>
      </c>
    </row>
    <row r="84" spans="1:11" x14ac:dyDescent="0.25">
      <c r="A84" s="97">
        <v>63</v>
      </c>
      <c r="B84" s="97" t="s">
        <v>238</v>
      </c>
      <c r="C84" s="97" t="s">
        <v>239</v>
      </c>
      <c r="D84" s="97" t="s">
        <v>0</v>
      </c>
      <c r="E84" s="97" t="s">
        <v>1</v>
      </c>
      <c r="F84" s="97" t="s">
        <v>240</v>
      </c>
      <c r="G84" s="97" t="s">
        <v>1019</v>
      </c>
      <c r="H84" s="97" t="s">
        <v>3</v>
      </c>
      <c r="I84" s="97" t="s">
        <v>241</v>
      </c>
      <c r="J84" s="97" t="s">
        <v>53</v>
      </c>
      <c r="K84" s="97" t="s">
        <v>691</v>
      </c>
    </row>
    <row r="85" spans="1:11" x14ac:dyDescent="0.25">
      <c r="A85" s="97">
        <v>34</v>
      </c>
      <c r="B85" s="97" t="s">
        <v>262</v>
      </c>
      <c r="C85" s="97" t="s">
        <v>263</v>
      </c>
      <c r="D85" s="97" t="s">
        <v>264</v>
      </c>
      <c r="E85" s="97" t="s">
        <v>1</v>
      </c>
      <c r="F85" s="97" t="s">
        <v>265</v>
      </c>
      <c r="G85" s="97" t="s">
        <v>1019</v>
      </c>
      <c r="H85" s="97" t="s">
        <v>3</v>
      </c>
      <c r="I85" s="97" t="s">
        <v>266</v>
      </c>
      <c r="J85" s="97" t="s">
        <v>53</v>
      </c>
      <c r="K85" s="97" t="s">
        <v>1057</v>
      </c>
    </row>
    <row r="86" spans="1:11" x14ac:dyDescent="0.25">
      <c r="A86" s="97">
        <v>79</v>
      </c>
      <c r="B86" s="97" t="s">
        <v>120</v>
      </c>
      <c r="C86" s="97" t="s">
        <v>121</v>
      </c>
      <c r="D86" s="97" t="s">
        <v>122</v>
      </c>
      <c r="E86" s="97" t="s">
        <v>43</v>
      </c>
      <c r="F86" s="97" t="s">
        <v>123</v>
      </c>
      <c r="G86" s="97" t="s">
        <v>1019</v>
      </c>
      <c r="H86" s="97" t="s">
        <v>3</v>
      </c>
      <c r="I86" s="97" t="s">
        <v>124</v>
      </c>
      <c r="J86" s="97" t="s">
        <v>125</v>
      </c>
      <c r="K86" s="97" t="s">
        <v>728</v>
      </c>
    </row>
    <row r="87" spans="1:11" x14ac:dyDescent="0.25">
      <c r="A87" s="99">
        <v>94</v>
      </c>
      <c r="B87" s="99" t="s">
        <v>278</v>
      </c>
      <c r="C87" s="99" t="s">
        <v>279</v>
      </c>
      <c r="D87" s="99" t="s">
        <v>66</v>
      </c>
      <c r="E87" s="99" t="s">
        <v>1</v>
      </c>
      <c r="F87" s="99" t="s">
        <v>280</v>
      </c>
      <c r="G87" s="99" t="s">
        <v>1019</v>
      </c>
      <c r="H87" s="99" t="s">
        <v>3</v>
      </c>
      <c r="I87" s="99" t="s">
        <v>281</v>
      </c>
      <c r="J87" s="99" t="s">
        <v>53</v>
      </c>
      <c r="K87" s="99" t="s">
        <v>756</v>
      </c>
    </row>
    <row r="88" spans="1:11" x14ac:dyDescent="0.25">
      <c r="A88" s="97">
        <v>91</v>
      </c>
      <c r="B88" s="97" t="s">
        <v>54</v>
      </c>
      <c r="C88" s="97" t="s">
        <v>55</v>
      </c>
      <c r="D88" s="97" t="s">
        <v>0</v>
      </c>
      <c r="E88" s="97" t="s">
        <v>1</v>
      </c>
      <c r="F88" s="97" t="s">
        <v>229</v>
      </c>
      <c r="G88" s="97" t="s">
        <v>1019</v>
      </c>
      <c r="H88" s="97" t="s">
        <v>3</v>
      </c>
      <c r="I88" s="97" t="s">
        <v>230</v>
      </c>
      <c r="J88" s="97" t="s">
        <v>53</v>
      </c>
      <c r="K88" s="97" t="s">
        <v>749</v>
      </c>
    </row>
    <row r="89" spans="1:11" x14ac:dyDescent="0.25">
      <c r="A89" s="99">
        <v>93</v>
      </c>
      <c r="B89" s="99" t="s">
        <v>268</v>
      </c>
      <c r="C89" s="99" t="s">
        <v>269</v>
      </c>
      <c r="D89" s="99" t="s">
        <v>66</v>
      </c>
      <c r="E89" s="99" t="s">
        <v>1</v>
      </c>
      <c r="F89" s="99" t="s">
        <v>270</v>
      </c>
      <c r="G89" s="99" t="s">
        <v>1019</v>
      </c>
      <c r="H89" s="99" t="s">
        <v>3</v>
      </c>
      <c r="I89" s="99" t="s">
        <v>271</v>
      </c>
      <c r="J89" s="99" t="s">
        <v>53</v>
      </c>
      <c r="K89" s="99" t="s">
        <v>754</v>
      </c>
    </row>
    <row r="90" spans="1:11" x14ac:dyDescent="0.25">
      <c r="A90" s="97">
        <v>15</v>
      </c>
      <c r="B90" s="97" t="s">
        <v>116</v>
      </c>
      <c r="C90" s="97" t="s">
        <v>117</v>
      </c>
      <c r="D90" s="97" t="s">
        <v>648</v>
      </c>
      <c r="E90" s="97" t="s">
        <v>1</v>
      </c>
      <c r="F90" s="97" t="s">
        <v>118</v>
      </c>
      <c r="G90" s="97" t="s">
        <v>1019</v>
      </c>
      <c r="H90" s="97" t="s">
        <v>3</v>
      </c>
      <c r="I90" s="97" t="s">
        <v>119</v>
      </c>
      <c r="J90" s="97" t="s">
        <v>53</v>
      </c>
      <c r="K90" s="97" t="s">
        <v>1167</v>
      </c>
    </row>
    <row r="91" spans="1:11" x14ac:dyDescent="0.25">
      <c r="A91" s="97">
        <v>78</v>
      </c>
      <c r="B91" s="97" t="s">
        <v>110</v>
      </c>
      <c r="C91" s="97" t="s">
        <v>111</v>
      </c>
      <c r="D91" s="97" t="s">
        <v>112</v>
      </c>
      <c r="E91" s="97" t="s">
        <v>43</v>
      </c>
      <c r="F91" s="97" t="s">
        <v>113</v>
      </c>
      <c r="G91" s="97" t="s">
        <v>1019</v>
      </c>
      <c r="H91" s="97" t="s">
        <v>3</v>
      </c>
      <c r="I91" s="97" t="s">
        <v>114</v>
      </c>
      <c r="J91" s="97" t="s">
        <v>53</v>
      </c>
      <c r="K91" s="97" t="s">
        <v>727</v>
      </c>
    </row>
    <row r="92" spans="1:11" x14ac:dyDescent="0.25">
      <c r="A92" s="97">
        <v>31</v>
      </c>
      <c r="B92" s="97" t="s">
        <v>50</v>
      </c>
      <c r="C92" s="97" t="s">
        <v>51</v>
      </c>
      <c r="D92" s="97" t="s">
        <v>52</v>
      </c>
      <c r="E92" s="97" t="s">
        <v>43</v>
      </c>
      <c r="F92" s="97" t="s">
        <v>246</v>
      </c>
      <c r="G92" s="97" t="s">
        <v>1019</v>
      </c>
      <c r="H92" s="97" t="s">
        <v>3</v>
      </c>
      <c r="I92" s="97" t="s">
        <v>247</v>
      </c>
      <c r="J92" s="97" t="s">
        <v>125</v>
      </c>
      <c r="K92" s="97" t="s">
        <v>1127</v>
      </c>
    </row>
    <row r="93" spans="1:11" x14ac:dyDescent="0.25">
      <c r="A93" s="97">
        <v>89</v>
      </c>
      <c r="B93" s="97" t="s">
        <v>206</v>
      </c>
      <c r="C93" s="97" t="s">
        <v>207</v>
      </c>
      <c r="D93" s="97" t="s">
        <v>173</v>
      </c>
      <c r="E93" s="97" t="s">
        <v>43</v>
      </c>
      <c r="F93" s="97" t="s">
        <v>208</v>
      </c>
      <c r="G93" s="97" t="s">
        <v>1019</v>
      </c>
      <c r="H93" s="97" t="s">
        <v>3</v>
      </c>
      <c r="I93" s="97" t="s">
        <v>209</v>
      </c>
      <c r="J93" s="97" t="s">
        <v>53</v>
      </c>
      <c r="K93" s="97" t="s">
        <v>745</v>
      </c>
    </row>
    <row r="94" spans="1:11" x14ac:dyDescent="0.25">
      <c r="A94" s="97">
        <v>38</v>
      </c>
      <c r="B94" s="97" t="s">
        <v>145</v>
      </c>
      <c r="C94" s="97" t="s">
        <v>97</v>
      </c>
      <c r="D94" s="97" t="s">
        <v>1046</v>
      </c>
      <c r="E94" s="97" t="s">
        <v>1</v>
      </c>
      <c r="F94" s="97" t="s">
        <v>147</v>
      </c>
      <c r="G94" s="97" t="s">
        <v>1019</v>
      </c>
      <c r="H94" s="97" t="s">
        <v>3</v>
      </c>
      <c r="I94" s="97" t="s">
        <v>148</v>
      </c>
      <c r="J94" s="97" t="s">
        <v>53</v>
      </c>
      <c r="K94" s="97" t="s">
        <v>1047</v>
      </c>
    </row>
    <row r="95" spans="1:11" x14ac:dyDescent="0.25">
      <c r="A95" s="99">
        <v>37</v>
      </c>
      <c r="B95" s="99" t="s">
        <v>102</v>
      </c>
      <c r="C95" s="99" t="s">
        <v>141</v>
      </c>
      <c r="D95" s="99" t="s">
        <v>42</v>
      </c>
      <c r="E95" s="99" t="s">
        <v>43</v>
      </c>
      <c r="F95" s="99" t="s">
        <v>142</v>
      </c>
      <c r="G95" s="99" t="s">
        <v>1019</v>
      </c>
      <c r="H95" s="99" t="s">
        <v>3</v>
      </c>
      <c r="I95" s="99" t="s">
        <v>143</v>
      </c>
      <c r="J95" s="99" t="s">
        <v>53</v>
      </c>
      <c r="K95" s="99" t="s">
        <v>1070</v>
      </c>
    </row>
  </sheetData>
  <sortState ref="A2:K95">
    <sortCondition ref="H2:H95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47</v>
      </c>
      <c r="B2" s="57" t="s">
        <v>453</v>
      </c>
      <c r="C2" s="57" t="s">
        <v>454</v>
      </c>
      <c r="D2" s="57" t="s">
        <v>455</v>
      </c>
      <c r="E2" s="57" t="s">
        <v>456</v>
      </c>
      <c r="F2" s="57" t="s">
        <v>457</v>
      </c>
      <c r="G2" s="57" t="s">
        <v>666</v>
      </c>
      <c r="H2" s="57" t="s">
        <v>30</v>
      </c>
      <c r="I2" s="57" t="s">
        <v>458</v>
      </c>
      <c r="J2" s="57" t="s">
        <v>32</v>
      </c>
      <c r="K2" s="57" t="s">
        <v>763</v>
      </c>
    </row>
    <row r="3" spans="1:11" x14ac:dyDescent="0.25">
      <c r="A3" s="57">
        <v>78</v>
      </c>
      <c r="B3" s="57" t="s">
        <v>131</v>
      </c>
      <c r="C3" s="57" t="s">
        <v>132</v>
      </c>
      <c r="D3" s="57" t="s">
        <v>133</v>
      </c>
      <c r="E3" s="57" t="s">
        <v>28</v>
      </c>
      <c r="F3" s="57" t="s">
        <v>134</v>
      </c>
      <c r="G3" s="57" t="s">
        <v>666</v>
      </c>
      <c r="H3" s="57" t="s">
        <v>30</v>
      </c>
      <c r="I3" s="57" t="s">
        <v>135</v>
      </c>
      <c r="J3" s="57" t="s">
        <v>32</v>
      </c>
      <c r="K3" s="57" t="s">
        <v>731</v>
      </c>
    </row>
    <row r="4" spans="1:11" x14ac:dyDescent="0.25">
      <c r="A4" s="57">
        <v>79</v>
      </c>
      <c r="B4" s="57" t="s">
        <v>54</v>
      </c>
      <c r="C4" s="57" t="s">
        <v>55</v>
      </c>
      <c r="D4" s="57" t="s">
        <v>0</v>
      </c>
      <c r="E4" s="57" t="s">
        <v>1</v>
      </c>
      <c r="F4" s="57" t="s">
        <v>156</v>
      </c>
      <c r="G4" s="57" t="s">
        <v>666</v>
      </c>
      <c r="H4" s="57" t="s">
        <v>157</v>
      </c>
      <c r="I4" s="57" t="s">
        <v>158</v>
      </c>
      <c r="J4" s="57" t="s">
        <v>159</v>
      </c>
      <c r="K4" s="57" t="s">
        <v>734</v>
      </c>
    </row>
    <row r="5" spans="1:11" x14ac:dyDescent="0.25">
      <c r="A5" s="57">
        <v>10</v>
      </c>
      <c r="B5" s="57" t="s">
        <v>623</v>
      </c>
      <c r="C5" s="57" t="s">
        <v>624</v>
      </c>
      <c r="D5" s="57" t="s">
        <v>625</v>
      </c>
      <c r="E5" s="57" t="s">
        <v>48</v>
      </c>
      <c r="F5" s="57" t="s">
        <v>626</v>
      </c>
      <c r="G5" s="57" t="s">
        <v>666</v>
      </c>
      <c r="H5" s="57" t="s">
        <v>294</v>
      </c>
      <c r="I5" s="57" t="s">
        <v>627</v>
      </c>
      <c r="J5" s="57" t="s">
        <v>289</v>
      </c>
      <c r="K5" s="57" t="s">
        <v>1221</v>
      </c>
    </row>
    <row r="6" spans="1:11" x14ac:dyDescent="0.25">
      <c r="A6" s="57">
        <v>64</v>
      </c>
      <c r="B6" s="57" t="s">
        <v>377</v>
      </c>
      <c r="C6" s="57" t="s">
        <v>378</v>
      </c>
      <c r="D6" s="57" t="s">
        <v>256</v>
      </c>
      <c r="E6" s="57" t="s">
        <v>1</v>
      </c>
      <c r="F6" s="57" t="s">
        <v>379</v>
      </c>
      <c r="G6" s="57" t="s">
        <v>666</v>
      </c>
      <c r="H6" s="57" t="s">
        <v>294</v>
      </c>
      <c r="I6" s="57" t="s">
        <v>380</v>
      </c>
      <c r="J6" s="57" t="s">
        <v>289</v>
      </c>
      <c r="K6" s="57" t="s">
        <v>695</v>
      </c>
    </row>
    <row r="7" spans="1:11" x14ac:dyDescent="0.25">
      <c r="A7" s="57">
        <v>61</v>
      </c>
      <c r="B7" s="57" t="s">
        <v>333</v>
      </c>
      <c r="C7" s="57" t="s">
        <v>334</v>
      </c>
      <c r="D7" s="57" t="s">
        <v>335</v>
      </c>
      <c r="E7" s="57" t="s">
        <v>48</v>
      </c>
      <c r="F7" s="57" t="s">
        <v>336</v>
      </c>
      <c r="G7" s="57" t="s">
        <v>666</v>
      </c>
      <c r="H7" s="57" t="s">
        <v>287</v>
      </c>
      <c r="I7" s="57" t="s">
        <v>337</v>
      </c>
      <c r="J7" s="57" t="s">
        <v>289</v>
      </c>
      <c r="K7" s="57" t="s">
        <v>686</v>
      </c>
    </row>
    <row r="8" spans="1:11" x14ac:dyDescent="0.25">
      <c r="A8" s="57">
        <v>65</v>
      </c>
      <c r="B8" s="57" t="s">
        <v>387</v>
      </c>
      <c r="C8" s="57" t="s">
        <v>279</v>
      </c>
      <c r="D8" s="57" t="s">
        <v>351</v>
      </c>
      <c r="E8" s="57" t="s">
        <v>48</v>
      </c>
      <c r="F8" s="57" t="s">
        <v>388</v>
      </c>
      <c r="G8" s="57" t="s">
        <v>666</v>
      </c>
      <c r="H8" s="57" t="s">
        <v>287</v>
      </c>
      <c r="I8" s="57" t="s">
        <v>389</v>
      </c>
      <c r="J8" s="57" t="s">
        <v>289</v>
      </c>
      <c r="K8" s="57" t="s">
        <v>696</v>
      </c>
    </row>
    <row r="9" spans="1:11" x14ac:dyDescent="0.25">
      <c r="A9" s="57">
        <v>43</v>
      </c>
      <c r="B9" s="57" t="s">
        <v>567</v>
      </c>
      <c r="C9" s="57" t="s">
        <v>561</v>
      </c>
      <c r="D9" s="57" t="s">
        <v>0</v>
      </c>
      <c r="E9" s="57" t="s">
        <v>1</v>
      </c>
      <c r="F9" s="57" t="s">
        <v>61</v>
      </c>
      <c r="G9" s="57" t="s">
        <v>666</v>
      </c>
      <c r="H9" s="57" t="s">
        <v>3</v>
      </c>
      <c r="I9" s="57" t="s">
        <v>62</v>
      </c>
      <c r="J9" s="57" t="s">
        <v>53</v>
      </c>
      <c r="K9" s="57" t="s">
        <v>919</v>
      </c>
    </row>
    <row r="10" spans="1:11" x14ac:dyDescent="0.25">
      <c r="A10" s="57">
        <v>90</v>
      </c>
      <c r="B10" s="57" t="s">
        <v>232</v>
      </c>
      <c r="C10" s="57" t="s">
        <v>233</v>
      </c>
      <c r="D10" s="57" t="s">
        <v>234</v>
      </c>
      <c r="E10" s="57" t="s">
        <v>1</v>
      </c>
      <c r="F10" s="57" t="s">
        <v>235</v>
      </c>
      <c r="G10" s="57" t="s">
        <v>666</v>
      </c>
      <c r="H10" s="57" t="s">
        <v>3</v>
      </c>
      <c r="I10" s="57" t="s">
        <v>236</v>
      </c>
      <c r="J10" s="57" t="s">
        <v>53</v>
      </c>
      <c r="K10" s="57" t="s">
        <v>750</v>
      </c>
    </row>
    <row r="11" spans="1:11" x14ac:dyDescent="0.25">
      <c r="A11" s="57">
        <v>3</v>
      </c>
      <c r="B11" s="57" t="s">
        <v>301</v>
      </c>
      <c r="C11" s="57" t="s">
        <v>302</v>
      </c>
      <c r="D11" s="57" t="s">
        <v>0</v>
      </c>
      <c r="E11" s="57" t="s">
        <v>1</v>
      </c>
      <c r="F11" s="57" t="s">
        <v>303</v>
      </c>
      <c r="G11" s="57" t="s">
        <v>938</v>
      </c>
      <c r="H11" s="57" t="s">
        <v>294</v>
      </c>
      <c r="I11" s="57" t="s">
        <v>304</v>
      </c>
      <c r="J11" s="57" t="s">
        <v>289</v>
      </c>
      <c r="K11" s="57" t="s">
        <v>1256</v>
      </c>
    </row>
    <row r="12" spans="1:11" x14ac:dyDescent="0.25">
      <c r="A12" s="96">
        <v>31</v>
      </c>
      <c r="B12" s="96" t="s">
        <v>190</v>
      </c>
      <c r="C12" s="96" t="s">
        <v>191</v>
      </c>
      <c r="D12" s="96" t="s">
        <v>192</v>
      </c>
      <c r="E12" s="96" t="s">
        <v>28</v>
      </c>
      <c r="F12" s="96" t="s">
        <v>193</v>
      </c>
      <c r="G12" s="96" t="s">
        <v>1019</v>
      </c>
      <c r="H12" s="96" t="s">
        <v>30</v>
      </c>
      <c r="I12" s="96" t="s">
        <v>194</v>
      </c>
      <c r="J12" s="96" t="s">
        <v>32</v>
      </c>
      <c r="K12" s="96" t="s">
        <v>1081</v>
      </c>
    </row>
    <row r="13" spans="1:11" x14ac:dyDescent="0.25">
      <c r="A13" s="96">
        <v>33</v>
      </c>
      <c r="B13" s="96" t="s">
        <v>71</v>
      </c>
      <c r="C13" s="96" t="s">
        <v>72</v>
      </c>
      <c r="D13" s="96" t="s">
        <v>73</v>
      </c>
      <c r="E13" s="96" t="s">
        <v>28</v>
      </c>
      <c r="F13" s="96" t="s">
        <v>74</v>
      </c>
      <c r="G13" s="96" t="s">
        <v>1019</v>
      </c>
      <c r="H13" s="96" t="s">
        <v>30</v>
      </c>
      <c r="I13" s="96" t="s">
        <v>75</v>
      </c>
      <c r="J13" s="96" t="s">
        <v>32</v>
      </c>
      <c r="K13" s="96" t="s">
        <v>1058</v>
      </c>
    </row>
    <row r="14" spans="1:11" x14ac:dyDescent="0.25">
      <c r="A14" s="96">
        <v>40</v>
      </c>
      <c r="B14" s="96" t="s">
        <v>64</v>
      </c>
      <c r="C14" s="96" t="s">
        <v>65</v>
      </c>
      <c r="D14" s="96" t="s">
        <v>66</v>
      </c>
      <c r="E14" s="96" t="s">
        <v>1</v>
      </c>
      <c r="F14" s="96" t="s">
        <v>67</v>
      </c>
      <c r="G14" s="96" t="s">
        <v>1019</v>
      </c>
      <c r="H14" s="96" t="s">
        <v>30</v>
      </c>
      <c r="I14" s="96" t="s">
        <v>68</v>
      </c>
      <c r="J14" s="96" t="s">
        <v>32</v>
      </c>
      <c r="K14" s="96" t="s">
        <v>959</v>
      </c>
    </row>
    <row r="15" spans="1:11" x14ac:dyDescent="0.25">
      <c r="A15" s="96">
        <v>70</v>
      </c>
      <c r="B15" s="96" t="s">
        <v>460</v>
      </c>
      <c r="C15" s="96" t="s">
        <v>461</v>
      </c>
      <c r="D15" s="96" t="s">
        <v>462</v>
      </c>
      <c r="E15" s="96" t="s">
        <v>1</v>
      </c>
      <c r="F15" s="96" t="s">
        <v>463</v>
      </c>
      <c r="G15" s="96" t="s">
        <v>1019</v>
      </c>
      <c r="H15" s="96" t="s">
        <v>30</v>
      </c>
      <c r="I15" s="96" t="s">
        <v>464</v>
      </c>
      <c r="J15" s="96" t="s">
        <v>32</v>
      </c>
      <c r="K15" s="96" t="s">
        <v>711</v>
      </c>
    </row>
    <row r="16" spans="1:11" x14ac:dyDescent="0.25">
      <c r="A16" s="96">
        <v>71</v>
      </c>
      <c r="B16" s="96" t="s">
        <v>165</v>
      </c>
      <c r="C16" s="96" t="s">
        <v>166</v>
      </c>
      <c r="D16" s="96" t="s">
        <v>27</v>
      </c>
      <c r="E16" s="96" t="s">
        <v>28</v>
      </c>
      <c r="F16" s="96" t="s">
        <v>167</v>
      </c>
      <c r="G16" s="96" t="s">
        <v>1019</v>
      </c>
      <c r="H16" s="96" t="s">
        <v>30</v>
      </c>
      <c r="I16" s="96" t="s">
        <v>168</v>
      </c>
      <c r="J16" s="96" t="s">
        <v>32</v>
      </c>
      <c r="K16" s="96" t="s">
        <v>712</v>
      </c>
    </row>
    <row r="17" spans="1:11" x14ac:dyDescent="0.25">
      <c r="A17" s="96">
        <v>72</v>
      </c>
      <c r="B17" s="96" t="s">
        <v>25</v>
      </c>
      <c r="C17" s="96" t="s">
        <v>26</v>
      </c>
      <c r="D17" s="96" t="s">
        <v>27</v>
      </c>
      <c r="E17" s="96" t="s">
        <v>28</v>
      </c>
      <c r="F17" s="96" t="s">
        <v>29</v>
      </c>
      <c r="G17" s="96" t="s">
        <v>1019</v>
      </c>
      <c r="H17" s="96" t="s">
        <v>30</v>
      </c>
      <c r="I17" s="96" t="s">
        <v>31</v>
      </c>
      <c r="J17" s="96" t="s">
        <v>32</v>
      </c>
      <c r="K17" s="96" t="s">
        <v>714</v>
      </c>
    </row>
    <row r="18" spans="1:11" x14ac:dyDescent="0.25">
      <c r="A18" s="96">
        <v>85</v>
      </c>
      <c r="B18" s="96" t="s">
        <v>467</v>
      </c>
      <c r="C18" s="96" t="s">
        <v>468</v>
      </c>
      <c r="D18" s="96" t="s">
        <v>0</v>
      </c>
      <c r="E18" s="96" t="s">
        <v>1</v>
      </c>
      <c r="F18" s="96" t="s">
        <v>477</v>
      </c>
      <c r="G18" s="96" t="s">
        <v>1019</v>
      </c>
      <c r="H18" s="96" t="s">
        <v>30</v>
      </c>
      <c r="I18" s="96" t="s">
        <v>478</v>
      </c>
      <c r="J18" s="96" t="s">
        <v>32</v>
      </c>
      <c r="K18" s="96" t="s">
        <v>740</v>
      </c>
    </row>
    <row r="19" spans="1:11" x14ac:dyDescent="0.25">
      <c r="A19" s="96">
        <v>6</v>
      </c>
      <c r="B19" s="96" t="s">
        <v>366</v>
      </c>
      <c r="C19" s="96" t="s">
        <v>367</v>
      </c>
      <c r="D19" s="96" t="s">
        <v>368</v>
      </c>
      <c r="E19" s="96" t="s">
        <v>43</v>
      </c>
      <c r="F19" s="96" t="s">
        <v>369</v>
      </c>
      <c r="G19" s="96" t="s">
        <v>1019</v>
      </c>
      <c r="H19" s="96" t="s">
        <v>294</v>
      </c>
      <c r="I19" s="96" t="s">
        <v>370</v>
      </c>
      <c r="J19" s="96" t="s">
        <v>289</v>
      </c>
      <c r="K19" s="96" t="s">
        <v>1240</v>
      </c>
    </row>
    <row r="20" spans="1:11" x14ac:dyDescent="0.25">
      <c r="A20" s="96">
        <v>44</v>
      </c>
      <c r="B20" s="96" t="s">
        <v>49</v>
      </c>
      <c r="C20" s="96" t="s">
        <v>97</v>
      </c>
      <c r="D20" s="96" t="s">
        <v>66</v>
      </c>
      <c r="E20" s="96" t="s">
        <v>1</v>
      </c>
      <c r="F20" s="96" t="s">
        <v>391</v>
      </c>
      <c r="G20" s="96" t="s">
        <v>1019</v>
      </c>
      <c r="H20" s="96" t="s">
        <v>294</v>
      </c>
      <c r="I20" s="96" t="s">
        <v>392</v>
      </c>
      <c r="J20" s="96" t="s">
        <v>289</v>
      </c>
      <c r="K20" s="96" t="s">
        <v>921</v>
      </c>
    </row>
    <row r="21" spans="1:11" x14ac:dyDescent="0.25">
      <c r="A21" s="96">
        <v>46</v>
      </c>
      <c r="B21" s="96" t="s">
        <v>845</v>
      </c>
      <c r="C21" s="96" t="s">
        <v>846</v>
      </c>
      <c r="D21" s="96" t="s">
        <v>27</v>
      </c>
      <c r="E21" s="96" t="s">
        <v>28</v>
      </c>
      <c r="F21" s="96" t="s">
        <v>847</v>
      </c>
      <c r="G21" s="96" t="s">
        <v>1019</v>
      </c>
      <c r="H21" s="96" t="s">
        <v>294</v>
      </c>
      <c r="I21" s="96" t="s">
        <v>848</v>
      </c>
      <c r="J21" s="96" t="s">
        <v>289</v>
      </c>
      <c r="K21" s="96" t="s">
        <v>849</v>
      </c>
    </row>
    <row r="22" spans="1:11" x14ac:dyDescent="0.25">
      <c r="A22" s="96">
        <v>48</v>
      </c>
      <c r="B22" s="96" t="s">
        <v>530</v>
      </c>
      <c r="C22" s="96" t="s">
        <v>531</v>
      </c>
      <c r="D22" s="96" t="s">
        <v>36</v>
      </c>
      <c r="E22" s="96" t="s">
        <v>1</v>
      </c>
      <c r="F22" s="96" t="s">
        <v>532</v>
      </c>
      <c r="G22" s="96" t="s">
        <v>1019</v>
      </c>
      <c r="H22" s="96" t="s">
        <v>294</v>
      </c>
      <c r="I22" s="96" t="s">
        <v>533</v>
      </c>
      <c r="J22" s="96" t="s">
        <v>516</v>
      </c>
      <c r="K22" s="96" t="s">
        <v>764</v>
      </c>
    </row>
    <row r="23" spans="1:11" x14ac:dyDescent="0.25">
      <c r="A23" s="96">
        <v>49</v>
      </c>
      <c r="B23" s="96" t="s">
        <v>651</v>
      </c>
      <c r="C23" s="96" t="s">
        <v>652</v>
      </c>
      <c r="D23" s="96" t="s">
        <v>653</v>
      </c>
      <c r="E23" s="96" t="s">
        <v>1</v>
      </c>
      <c r="F23" s="96" t="s">
        <v>654</v>
      </c>
      <c r="G23" s="96" t="s">
        <v>1019</v>
      </c>
      <c r="H23" s="96" t="s">
        <v>294</v>
      </c>
      <c r="I23" s="96" t="s">
        <v>655</v>
      </c>
      <c r="J23" s="96" t="s">
        <v>289</v>
      </c>
      <c r="K23" s="96" t="s">
        <v>656</v>
      </c>
    </row>
    <row r="24" spans="1:11" x14ac:dyDescent="0.25">
      <c r="A24" s="96">
        <v>51</v>
      </c>
      <c r="B24" s="96" t="s">
        <v>608</v>
      </c>
      <c r="C24" s="96" t="s">
        <v>378</v>
      </c>
      <c r="D24" s="96" t="s">
        <v>27</v>
      </c>
      <c r="E24" s="96" t="s">
        <v>28</v>
      </c>
      <c r="F24" s="96" t="s">
        <v>609</v>
      </c>
      <c r="G24" s="96" t="s">
        <v>1019</v>
      </c>
      <c r="H24" s="96" t="s">
        <v>294</v>
      </c>
      <c r="I24" s="96" t="s">
        <v>610</v>
      </c>
      <c r="J24" s="96" t="s">
        <v>289</v>
      </c>
      <c r="K24" s="96" t="s">
        <v>663</v>
      </c>
    </row>
    <row r="25" spans="1:11" x14ac:dyDescent="0.25">
      <c r="A25" s="96">
        <v>55</v>
      </c>
      <c r="B25" s="96"/>
      <c r="C25" s="96"/>
      <c r="D25" s="96"/>
      <c r="E25" s="96"/>
      <c r="F25" s="96" t="s">
        <v>540</v>
      </c>
      <c r="G25" s="96" t="s">
        <v>1019</v>
      </c>
      <c r="H25" s="96" t="s">
        <v>294</v>
      </c>
      <c r="I25" s="96" t="s">
        <v>541</v>
      </c>
      <c r="J25" s="96" t="s">
        <v>289</v>
      </c>
      <c r="K25" s="96" t="s">
        <v>677</v>
      </c>
    </row>
    <row r="26" spans="1:11" x14ac:dyDescent="0.25">
      <c r="A26" s="96">
        <v>56</v>
      </c>
      <c r="B26" s="96" t="s">
        <v>291</v>
      </c>
      <c r="C26" s="96" t="s">
        <v>292</v>
      </c>
      <c r="D26" s="96" t="s">
        <v>0</v>
      </c>
      <c r="E26" s="96" t="s">
        <v>1</v>
      </c>
      <c r="F26" s="96" t="s">
        <v>293</v>
      </c>
      <c r="G26" s="96" t="s">
        <v>1019</v>
      </c>
      <c r="H26" s="96" t="s">
        <v>294</v>
      </c>
      <c r="I26" s="96" t="s">
        <v>295</v>
      </c>
      <c r="J26" s="96" t="s">
        <v>289</v>
      </c>
      <c r="K26" s="96" t="s">
        <v>679</v>
      </c>
    </row>
    <row r="27" spans="1:11" x14ac:dyDescent="0.25">
      <c r="A27" s="96">
        <v>57</v>
      </c>
      <c r="B27" s="96" t="s">
        <v>297</v>
      </c>
      <c r="C27" s="96" t="s">
        <v>255</v>
      </c>
      <c r="D27" s="96" t="s">
        <v>0</v>
      </c>
      <c r="E27" s="96" t="s">
        <v>1</v>
      </c>
      <c r="F27" s="96" t="s">
        <v>298</v>
      </c>
      <c r="G27" s="96" t="s">
        <v>1019</v>
      </c>
      <c r="H27" s="96" t="s">
        <v>294</v>
      </c>
      <c r="I27" s="96" t="s">
        <v>299</v>
      </c>
      <c r="J27" s="96" t="s">
        <v>289</v>
      </c>
      <c r="K27" s="96" t="s">
        <v>680</v>
      </c>
    </row>
    <row r="28" spans="1:11" x14ac:dyDescent="0.25">
      <c r="A28" s="96">
        <v>58</v>
      </c>
      <c r="B28" s="96" t="s">
        <v>311</v>
      </c>
      <c r="C28" s="96" t="s">
        <v>312</v>
      </c>
      <c r="D28" s="96" t="s">
        <v>313</v>
      </c>
      <c r="E28" s="96" t="s">
        <v>43</v>
      </c>
      <c r="F28" s="96" t="s">
        <v>314</v>
      </c>
      <c r="G28" s="96" t="s">
        <v>1019</v>
      </c>
      <c r="H28" s="96" t="s">
        <v>294</v>
      </c>
      <c r="I28" s="96" t="s">
        <v>315</v>
      </c>
      <c r="J28" s="96" t="s">
        <v>289</v>
      </c>
      <c r="K28" s="96" t="s">
        <v>683</v>
      </c>
    </row>
    <row r="29" spans="1:11" x14ac:dyDescent="0.25">
      <c r="A29" s="96">
        <v>62</v>
      </c>
      <c r="B29" s="96" t="s">
        <v>355</v>
      </c>
      <c r="C29" s="96" t="s">
        <v>356</v>
      </c>
      <c r="D29" s="96" t="s">
        <v>0</v>
      </c>
      <c r="E29" s="96" t="s">
        <v>1</v>
      </c>
      <c r="F29" s="96" t="s">
        <v>357</v>
      </c>
      <c r="G29" s="96" t="s">
        <v>1019</v>
      </c>
      <c r="H29" s="96" t="s">
        <v>294</v>
      </c>
      <c r="I29" s="96" t="s">
        <v>358</v>
      </c>
      <c r="J29" s="96" t="s">
        <v>289</v>
      </c>
      <c r="K29" s="96" t="s">
        <v>690</v>
      </c>
    </row>
    <row r="30" spans="1:11" x14ac:dyDescent="0.25">
      <c r="A30" s="96">
        <v>67</v>
      </c>
      <c r="B30" s="96" t="s">
        <v>262</v>
      </c>
      <c r="C30" s="96" t="s">
        <v>399</v>
      </c>
      <c r="D30" s="96" t="s">
        <v>0</v>
      </c>
      <c r="E30" s="96" t="s">
        <v>1</v>
      </c>
      <c r="F30" s="96" t="s">
        <v>400</v>
      </c>
      <c r="G30" s="96" t="s">
        <v>1019</v>
      </c>
      <c r="H30" s="96" t="s">
        <v>294</v>
      </c>
      <c r="I30" s="96" t="s">
        <v>401</v>
      </c>
      <c r="J30" s="96" t="s">
        <v>289</v>
      </c>
      <c r="K30" s="96" t="s">
        <v>700</v>
      </c>
    </row>
    <row r="31" spans="1:11" x14ac:dyDescent="0.25">
      <c r="A31" s="96">
        <v>69</v>
      </c>
      <c r="B31" s="96" t="s">
        <v>431</v>
      </c>
      <c r="C31" s="96" t="s">
        <v>172</v>
      </c>
      <c r="D31" s="96" t="s">
        <v>432</v>
      </c>
      <c r="E31" s="96" t="s">
        <v>28</v>
      </c>
      <c r="F31" s="96" t="s">
        <v>433</v>
      </c>
      <c r="G31" s="96" t="s">
        <v>1019</v>
      </c>
      <c r="H31" s="96" t="s">
        <v>294</v>
      </c>
      <c r="I31" s="96" t="s">
        <v>434</v>
      </c>
      <c r="J31" s="96" t="s">
        <v>289</v>
      </c>
      <c r="K31" s="96" t="s">
        <v>704</v>
      </c>
    </row>
    <row r="32" spans="1:11" x14ac:dyDescent="0.25">
      <c r="A32" s="96">
        <v>42</v>
      </c>
      <c r="B32" s="96" t="s">
        <v>322</v>
      </c>
      <c r="C32" s="96" t="s">
        <v>323</v>
      </c>
      <c r="D32" s="96" t="s">
        <v>66</v>
      </c>
      <c r="E32" s="96" t="s">
        <v>1</v>
      </c>
      <c r="F32" s="96" t="s">
        <v>324</v>
      </c>
      <c r="G32" s="96" t="s">
        <v>1019</v>
      </c>
      <c r="H32" s="96" t="s">
        <v>287</v>
      </c>
      <c r="I32" s="96" t="s">
        <v>325</v>
      </c>
      <c r="J32" s="96" t="s">
        <v>289</v>
      </c>
      <c r="K32" s="96" t="s">
        <v>956</v>
      </c>
    </row>
    <row r="33" spans="1:11" x14ac:dyDescent="0.25">
      <c r="A33" s="96">
        <v>50</v>
      </c>
      <c r="B33" s="96" t="s">
        <v>425</v>
      </c>
      <c r="C33" s="96" t="s">
        <v>426</v>
      </c>
      <c r="D33" s="96" t="s">
        <v>427</v>
      </c>
      <c r="E33" s="96" t="s">
        <v>28</v>
      </c>
      <c r="F33" s="96" t="s">
        <v>428</v>
      </c>
      <c r="G33" s="96" t="s">
        <v>1019</v>
      </c>
      <c r="H33" s="96" t="s">
        <v>287</v>
      </c>
      <c r="I33" s="96" t="s">
        <v>429</v>
      </c>
      <c r="J33" s="96" t="s">
        <v>289</v>
      </c>
      <c r="K33" s="96" t="s">
        <v>659</v>
      </c>
    </row>
    <row r="34" spans="1:11" x14ac:dyDescent="0.25">
      <c r="A34" s="96">
        <v>52</v>
      </c>
      <c r="B34" s="96"/>
      <c r="C34" s="96"/>
      <c r="D34" s="96"/>
      <c r="E34" s="96"/>
      <c r="F34" s="96" t="s">
        <v>572</v>
      </c>
      <c r="G34" s="96" t="s">
        <v>1019</v>
      </c>
      <c r="H34" s="96" t="s">
        <v>287</v>
      </c>
      <c r="I34" s="96" t="s">
        <v>573</v>
      </c>
      <c r="J34" s="96" t="s">
        <v>289</v>
      </c>
      <c r="K34" s="96" t="s">
        <v>665</v>
      </c>
    </row>
    <row r="35" spans="1:11" x14ac:dyDescent="0.25">
      <c r="A35" s="96">
        <v>54</v>
      </c>
      <c r="B35" s="96" t="s">
        <v>566</v>
      </c>
      <c r="C35" s="96" t="s">
        <v>556</v>
      </c>
      <c r="D35" s="96" t="s">
        <v>0</v>
      </c>
      <c r="E35" s="96" t="s">
        <v>1</v>
      </c>
      <c r="F35" s="96" t="s">
        <v>557</v>
      </c>
      <c r="G35" s="96" t="s">
        <v>1019</v>
      </c>
      <c r="H35" s="96" t="s">
        <v>287</v>
      </c>
      <c r="I35" s="96" t="s">
        <v>558</v>
      </c>
      <c r="J35" s="96" t="s">
        <v>289</v>
      </c>
      <c r="K35" s="96" t="s">
        <v>673</v>
      </c>
    </row>
    <row r="36" spans="1:11" x14ac:dyDescent="0.25">
      <c r="A36" s="96">
        <v>59</v>
      </c>
      <c r="B36" s="96" t="s">
        <v>317</v>
      </c>
      <c r="C36" s="96" t="s">
        <v>279</v>
      </c>
      <c r="D36" s="96" t="s">
        <v>318</v>
      </c>
      <c r="E36" s="96" t="s">
        <v>28</v>
      </c>
      <c r="F36" s="96" t="s">
        <v>319</v>
      </c>
      <c r="G36" s="96" t="s">
        <v>1019</v>
      </c>
      <c r="H36" s="96" t="s">
        <v>287</v>
      </c>
      <c r="I36" s="96" t="s">
        <v>320</v>
      </c>
      <c r="J36" s="96" t="s">
        <v>289</v>
      </c>
      <c r="K36" s="96" t="s">
        <v>758</v>
      </c>
    </row>
    <row r="37" spans="1:11" x14ac:dyDescent="0.25">
      <c r="A37" s="96">
        <v>68</v>
      </c>
      <c r="B37" s="96" t="s">
        <v>403</v>
      </c>
      <c r="C37" s="96" t="s">
        <v>60</v>
      </c>
      <c r="D37" s="96" t="s">
        <v>27</v>
      </c>
      <c r="E37" s="96" t="s">
        <v>28</v>
      </c>
      <c r="F37" s="96" t="s">
        <v>404</v>
      </c>
      <c r="G37" s="96" t="s">
        <v>1019</v>
      </c>
      <c r="H37" s="96" t="s">
        <v>287</v>
      </c>
      <c r="I37" s="96" t="s">
        <v>405</v>
      </c>
      <c r="J37" s="96" t="s">
        <v>289</v>
      </c>
      <c r="K37" s="96" t="s">
        <v>701</v>
      </c>
    </row>
    <row r="38" spans="1:11" x14ac:dyDescent="0.25">
      <c r="A38" s="96">
        <v>11</v>
      </c>
      <c r="B38" s="96" t="s">
        <v>117</v>
      </c>
      <c r="C38" s="96" t="s">
        <v>1210</v>
      </c>
      <c r="D38" s="96" t="s">
        <v>648</v>
      </c>
      <c r="E38" s="96" t="s">
        <v>1</v>
      </c>
      <c r="F38" s="96" t="s">
        <v>1211</v>
      </c>
      <c r="G38" s="96" t="s">
        <v>1019</v>
      </c>
      <c r="H38" s="96" t="s">
        <v>3</v>
      </c>
      <c r="I38" s="96" t="s">
        <v>1212</v>
      </c>
      <c r="J38" s="96" t="s">
        <v>53</v>
      </c>
      <c r="K38" s="96" t="s">
        <v>1213</v>
      </c>
    </row>
    <row r="39" spans="1:11" x14ac:dyDescent="0.25">
      <c r="A39" s="96">
        <v>13</v>
      </c>
      <c r="B39" s="96" t="s">
        <v>116</v>
      </c>
      <c r="C39" s="96" t="s">
        <v>117</v>
      </c>
      <c r="D39" s="96" t="s">
        <v>648</v>
      </c>
      <c r="E39" s="96" t="s">
        <v>1</v>
      </c>
      <c r="F39" s="96" t="s">
        <v>118</v>
      </c>
      <c r="G39" s="96" t="s">
        <v>1019</v>
      </c>
      <c r="H39" s="96" t="s">
        <v>3</v>
      </c>
      <c r="I39" s="96" t="s">
        <v>119</v>
      </c>
      <c r="J39" s="96" t="s">
        <v>53</v>
      </c>
      <c r="K39" s="96" t="s">
        <v>1167</v>
      </c>
    </row>
    <row r="40" spans="1:11" x14ac:dyDescent="0.25">
      <c r="A40" s="96">
        <v>29</v>
      </c>
      <c r="B40" s="96" t="s">
        <v>50</v>
      </c>
      <c r="C40" s="96" t="s">
        <v>51</v>
      </c>
      <c r="D40" s="96" t="s">
        <v>52</v>
      </c>
      <c r="E40" s="96" t="s">
        <v>43</v>
      </c>
      <c r="F40" s="96" t="s">
        <v>246</v>
      </c>
      <c r="G40" s="96" t="s">
        <v>1019</v>
      </c>
      <c r="H40" s="96" t="s">
        <v>3</v>
      </c>
      <c r="I40" s="96" t="s">
        <v>247</v>
      </c>
      <c r="J40" s="96" t="s">
        <v>125</v>
      </c>
      <c r="K40" s="96" t="s">
        <v>1127</v>
      </c>
    </row>
    <row r="41" spans="1:11" x14ac:dyDescent="0.25">
      <c r="A41" s="96">
        <v>32</v>
      </c>
      <c r="B41" s="96" t="s">
        <v>262</v>
      </c>
      <c r="C41" s="96" t="s">
        <v>263</v>
      </c>
      <c r="D41" s="96" t="s">
        <v>264</v>
      </c>
      <c r="E41" s="96" t="s">
        <v>1</v>
      </c>
      <c r="F41" s="96" t="s">
        <v>265</v>
      </c>
      <c r="G41" s="96" t="s">
        <v>1019</v>
      </c>
      <c r="H41" s="96" t="s">
        <v>3</v>
      </c>
      <c r="I41" s="96" t="s">
        <v>266</v>
      </c>
      <c r="J41" s="96" t="s">
        <v>53</v>
      </c>
      <c r="K41" s="96" t="s">
        <v>1057</v>
      </c>
    </row>
    <row r="42" spans="1:11" x14ac:dyDescent="0.25">
      <c r="A42" s="96">
        <v>34</v>
      </c>
      <c r="B42" s="96" t="s">
        <v>273</v>
      </c>
      <c r="C42" s="96" t="s">
        <v>274</v>
      </c>
      <c r="D42" s="96" t="s">
        <v>0</v>
      </c>
      <c r="E42" s="96" t="s">
        <v>1</v>
      </c>
      <c r="F42" s="96" t="s">
        <v>275</v>
      </c>
      <c r="G42" s="96" t="s">
        <v>1019</v>
      </c>
      <c r="H42" s="96" t="s">
        <v>3</v>
      </c>
      <c r="I42" s="96" t="s">
        <v>276</v>
      </c>
      <c r="J42" s="96" t="s">
        <v>53</v>
      </c>
      <c r="K42" s="96" t="s">
        <v>1069</v>
      </c>
    </row>
    <row r="43" spans="1:11" x14ac:dyDescent="0.25">
      <c r="A43" s="96">
        <v>35</v>
      </c>
      <c r="B43" s="96" t="s">
        <v>102</v>
      </c>
      <c r="C43" s="96" t="s">
        <v>141</v>
      </c>
      <c r="D43" s="96" t="s">
        <v>42</v>
      </c>
      <c r="E43" s="96" t="s">
        <v>43</v>
      </c>
      <c r="F43" s="96" t="s">
        <v>142</v>
      </c>
      <c r="G43" s="96" t="s">
        <v>1019</v>
      </c>
      <c r="H43" s="96" t="s">
        <v>3</v>
      </c>
      <c r="I43" s="96" t="s">
        <v>143</v>
      </c>
      <c r="J43" s="96" t="s">
        <v>53</v>
      </c>
      <c r="K43" s="96" t="s">
        <v>1070</v>
      </c>
    </row>
    <row r="44" spans="1:11" x14ac:dyDescent="0.25">
      <c r="A44" s="96">
        <v>37</v>
      </c>
      <c r="B44" s="96" t="s">
        <v>145</v>
      </c>
      <c r="C44" s="96" t="s">
        <v>97</v>
      </c>
      <c r="D44" s="96" t="s">
        <v>1046</v>
      </c>
      <c r="E44" s="96" t="s">
        <v>1</v>
      </c>
      <c r="F44" s="96" t="s">
        <v>147</v>
      </c>
      <c r="G44" s="96" t="s">
        <v>1019</v>
      </c>
      <c r="H44" s="96" t="s">
        <v>3</v>
      </c>
      <c r="I44" s="96" t="s">
        <v>148</v>
      </c>
      <c r="J44" s="96" t="s">
        <v>53</v>
      </c>
      <c r="K44" s="96" t="s">
        <v>1047</v>
      </c>
    </row>
    <row r="45" spans="1:11" x14ac:dyDescent="0.25">
      <c r="A45" s="96">
        <v>39</v>
      </c>
      <c r="B45" s="96" t="s">
        <v>982</v>
      </c>
      <c r="C45" s="96" t="s">
        <v>292</v>
      </c>
      <c r="D45" s="96" t="s">
        <v>462</v>
      </c>
      <c r="E45" s="96" t="s">
        <v>1</v>
      </c>
      <c r="F45" s="96" t="s">
        <v>422</v>
      </c>
      <c r="G45" s="96" t="s">
        <v>1019</v>
      </c>
      <c r="H45" s="96" t="s">
        <v>3</v>
      </c>
      <c r="I45" s="96" t="s">
        <v>423</v>
      </c>
      <c r="J45" s="96" t="s">
        <v>2</v>
      </c>
      <c r="K45" s="96" t="s">
        <v>983</v>
      </c>
    </row>
    <row r="46" spans="1:11" x14ac:dyDescent="0.25">
      <c r="A46" s="96">
        <v>41</v>
      </c>
      <c r="B46" s="96" t="s">
        <v>242</v>
      </c>
      <c r="C46" s="96" t="s">
        <v>243</v>
      </c>
      <c r="D46" s="96" t="s">
        <v>957</v>
      </c>
      <c r="E46" s="96" t="s">
        <v>43</v>
      </c>
      <c r="F46" s="96" t="s">
        <v>244</v>
      </c>
      <c r="G46" s="96" t="s">
        <v>1019</v>
      </c>
      <c r="H46" s="96" t="s">
        <v>3</v>
      </c>
      <c r="I46" s="96" t="s">
        <v>245</v>
      </c>
      <c r="J46" s="96" t="s">
        <v>125</v>
      </c>
      <c r="K46" s="96" t="s">
        <v>958</v>
      </c>
    </row>
    <row r="47" spans="1:11" x14ac:dyDescent="0.25">
      <c r="A47" s="96">
        <v>45</v>
      </c>
      <c r="B47" s="96" t="s">
        <v>361</v>
      </c>
      <c r="C47" s="96" t="s">
        <v>362</v>
      </c>
      <c r="D47" s="96" t="s">
        <v>0</v>
      </c>
      <c r="E47" s="96" t="s">
        <v>1</v>
      </c>
      <c r="F47" s="96" t="s">
        <v>886</v>
      </c>
      <c r="G47" s="96" t="s">
        <v>1019</v>
      </c>
      <c r="H47" s="96" t="s">
        <v>3</v>
      </c>
      <c r="I47" s="96" t="s">
        <v>861</v>
      </c>
      <c r="J47" s="96" t="s">
        <v>516</v>
      </c>
      <c r="K47" s="96" t="s">
        <v>896</v>
      </c>
    </row>
    <row r="48" spans="1:11" x14ac:dyDescent="0.25">
      <c r="A48" s="96">
        <v>63</v>
      </c>
      <c r="B48" s="96" t="s">
        <v>238</v>
      </c>
      <c r="C48" s="96" t="s">
        <v>239</v>
      </c>
      <c r="D48" s="96" t="s">
        <v>0</v>
      </c>
      <c r="E48" s="96" t="s">
        <v>1</v>
      </c>
      <c r="F48" s="96" t="s">
        <v>240</v>
      </c>
      <c r="G48" s="96" t="s">
        <v>1019</v>
      </c>
      <c r="H48" s="96" t="s">
        <v>3</v>
      </c>
      <c r="I48" s="96" t="s">
        <v>241</v>
      </c>
      <c r="J48" s="96" t="s">
        <v>53</v>
      </c>
      <c r="K48" s="96" t="s">
        <v>691</v>
      </c>
    </row>
    <row r="49" spans="1:11" x14ac:dyDescent="0.25">
      <c r="A49" s="96">
        <v>66</v>
      </c>
      <c r="B49" s="96" t="s">
        <v>137</v>
      </c>
      <c r="C49" s="96" t="s">
        <v>138</v>
      </c>
      <c r="D49" s="96" t="s">
        <v>0</v>
      </c>
      <c r="E49" s="96" t="s">
        <v>1</v>
      </c>
      <c r="F49" s="96" t="s">
        <v>139</v>
      </c>
      <c r="G49" s="96" t="s">
        <v>1019</v>
      </c>
      <c r="H49" s="96" t="s">
        <v>3</v>
      </c>
      <c r="I49" s="96" t="s">
        <v>140</v>
      </c>
      <c r="J49" s="96" t="s">
        <v>53</v>
      </c>
      <c r="K49" s="96" t="s">
        <v>699</v>
      </c>
    </row>
    <row r="50" spans="1:11" x14ac:dyDescent="0.25">
      <c r="A50" s="96">
        <v>76</v>
      </c>
      <c r="B50" s="96" t="s">
        <v>110</v>
      </c>
      <c r="C50" s="96" t="s">
        <v>111</v>
      </c>
      <c r="D50" s="96" t="s">
        <v>112</v>
      </c>
      <c r="E50" s="96" t="s">
        <v>43</v>
      </c>
      <c r="F50" s="96" t="s">
        <v>113</v>
      </c>
      <c r="G50" s="96" t="s">
        <v>1019</v>
      </c>
      <c r="H50" s="96" t="s">
        <v>3</v>
      </c>
      <c r="I50" s="96" t="s">
        <v>114</v>
      </c>
      <c r="J50" s="96" t="s">
        <v>53</v>
      </c>
      <c r="K50" s="96" t="s">
        <v>727</v>
      </c>
    </row>
    <row r="51" spans="1:11" x14ac:dyDescent="0.25">
      <c r="A51" s="96">
        <v>77</v>
      </c>
      <c r="B51" s="96" t="s">
        <v>120</v>
      </c>
      <c r="C51" s="96" t="s">
        <v>121</v>
      </c>
      <c r="D51" s="96" t="s">
        <v>122</v>
      </c>
      <c r="E51" s="96" t="s">
        <v>43</v>
      </c>
      <c r="F51" s="96" t="s">
        <v>123</v>
      </c>
      <c r="G51" s="96" t="s">
        <v>1019</v>
      </c>
      <c r="H51" s="96" t="s">
        <v>3</v>
      </c>
      <c r="I51" s="96" t="s">
        <v>124</v>
      </c>
      <c r="J51" s="96" t="s">
        <v>125</v>
      </c>
      <c r="K51" s="96" t="s">
        <v>728</v>
      </c>
    </row>
    <row r="52" spans="1:11" x14ac:dyDescent="0.25">
      <c r="A52" s="96">
        <v>87</v>
      </c>
      <c r="B52" s="96" t="s">
        <v>206</v>
      </c>
      <c r="C52" s="96" t="s">
        <v>207</v>
      </c>
      <c r="D52" s="96" t="s">
        <v>173</v>
      </c>
      <c r="E52" s="96" t="s">
        <v>43</v>
      </c>
      <c r="F52" s="96" t="s">
        <v>208</v>
      </c>
      <c r="G52" s="96" t="s">
        <v>1019</v>
      </c>
      <c r="H52" s="96" t="s">
        <v>3</v>
      </c>
      <c r="I52" s="96" t="s">
        <v>209</v>
      </c>
      <c r="J52" s="96" t="s">
        <v>53</v>
      </c>
      <c r="K52" s="96" t="s">
        <v>745</v>
      </c>
    </row>
    <row r="53" spans="1:11" x14ac:dyDescent="0.25">
      <c r="A53" s="96">
        <v>88</v>
      </c>
      <c r="B53" s="96" t="s">
        <v>224</v>
      </c>
      <c r="C53" s="96" t="s">
        <v>225</v>
      </c>
      <c r="D53" s="96" t="s">
        <v>0</v>
      </c>
      <c r="E53" s="96" t="s">
        <v>1</v>
      </c>
      <c r="F53" s="96" t="s">
        <v>226</v>
      </c>
      <c r="G53" s="96" t="s">
        <v>1019</v>
      </c>
      <c r="H53" s="96" t="s">
        <v>3</v>
      </c>
      <c r="I53" s="96" t="s">
        <v>227</v>
      </c>
      <c r="J53" s="96" t="s">
        <v>53</v>
      </c>
      <c r="K53" s="96" t="s">
        <v>748</v>
      </c>
    </row>
    <row r="54" spans="1:11" x14ac:dyDescent="0.25">
      <c r="A54" s="96">
        <v>89</v>
      </c>
      <c r="B54" s="96" t="s">
        <v>54</v>
      </c>
      <c r="C54" s="96" t="s">
        <v>55</v>
      </c>
      <c r="D54" s="96" t="s">
        <v>0</v>
      </c>
      <c r="E54" s="96" t="s">
        <v>1</v>
      </c>
      <c r="F54" s="96" t="s">
        <v>229</v>
      </c>
      <c r="G54" s="96" t="s">
        <v>1019</v>
      </c>
      <c r="H54" s="96" t="s">
        <v>3</v>
      </c>
      <c r="I54" s="96" t="s">
        <v>230</v>
      </c>
      <c r="J54" s="96" t="s">
        <v>53</v>
      </c>
      <c r="K54" s="96" t="s">
        <v>749</v>
      </c>
    </row>
    <row r="55" spans="1:11" x14ac:dyDescent="0.25">
      <c r="A55" s="96">
        <v>91</v>
      </c>
      <c r="B55" s="96" t="s">
        <v>268</v>
      </c>
      <c r="C55" s="96" t="s">
        <v>269</v>
      </c>
      <c r="D55" s="96" t="s">
        <v>66</v>
      </c>
      <c r="E55" s="96" t="s">
        <v>1</v>
      </c>
      <c r="F55" s="96" t="s">
        <v>270</v>
      </c>
      <c r="G55" s="96" t="s">
        <v>1019</v>
      </c>
      <c r="H55" s="96" t="s">
        <v>3</v>
      </c>
      <c r="I55" s="96" t="s">
        <v>271</v>
      </c>
      <c r="J55" s="96" t="s">
        <v>53</v>
      </c>
      <c r="K55" s="96" t="s">
        <v>754</v>
      </c>
    </row>
    <row r="56" spans="1:11" x14ac:dyDescent="0.25">
      <c r="A56" s="96">
        <v>92</v>
      </c>
      <c r="B56" s="96" t="s">
        <v>278</v>
      </c>
      <c r="C56" s="96" t="s">
        <v>279</v>
      </c>
      <c r="D56" s="96" t="s">
        <v>66</v>
      </c>
      <c r="E56" s="96" t="s">
        <v>1</v>
      </c>
      <c r="F56" s="96" t="s">
        <v>280</v>
      </c>
      <c r="G56" s="96" t="s">
        <v>1019</v>
      </c>
      <c r="H56" s="96" t="s">
        <v>3</v>
      </c>
      <c r="I56" s="96" t="s">
        <v>281</v>
      </c>
      <c r="J56" s="96" t="s">
        <v>53</v>
      </c>
      <c r="K56" s="96" t="s">
        <v>756</v>
      </c>
    </row>
    <row r="57" spans="1:11" x14ac:dyDescent="0.25">
      <c r="A57" s="96">
        <v>53</v>
      </c>
      <c r="B57" s="96" t="s">
        <v>590</v>
      </c>
      <c r="C57" s="96" t="s">
        <v>591</v>
      </c>
      <c r="D57" s="96" t="s">
        <v>592</v>
      </c>
      <c r="E57" s="96" t="s">
        <v>43</v>
      </c>
      <c r="F57" s="96" t="s">
        <v>593</v>
      </c>
      <c r="G57" s="96" t="s">
        <v>1131</v>
      </c>
      <c r="H57" s="96" t="s">
        <v>30</v>
      </c>
      <c r="I57" s="96" t="s">
        <v>594</v>
      </c>
      <c r="J57" s="96" t="s">
        <v>32</v>
      </c>
      <c r="K57" s="96" t="s">
        <v>669</v>
      </c>
    </row>
    <row r="58" spans="1:11" x14ac:dyDescent="0.25">
      <c r="A58" s="96">
        <v>30</v>
      </c>
      <c r="B58" s="96" t="s">
        <v>1072</v>
      </c>
      <c r="C58" s="96" t="s">
        <v>1073</v>
      </c>
      <c r="D58" s="96" t="s">
        <v>122</v>
      </c>
      <c r="E58" s="96" t="s">
        <v>43</v>
      </c>
      <c r="F58" s="96" t="s">
        <v>221</v>
      </c>
      <c r="G58" s="96" t="s">
        <v>1131</v>
      </c>
      <c r="H58" s="96" t="s">
        <v>3</v>
      </c>
      <c r="I58" s="96" t="s">
        <v>222</v>
      </c>
      <c r="J58" s="96" t="s">
        <v>53</v>
      </c>
      <c r="K58" s="96" t="s">
        <v>1074</v>
      </c>
    </row>
    <row r="59" spans="1:11" x14ac:dyDescent="0.25">
      <c r="A59" s="96">
        <v>36</v>
      </c>
      <c r="B59" s="96" t="s">
        <v>766</v>
      </c>
      <c r="C59" s="96" t="s">
        <v>767</v>
      </c>
      <c r="D59" s="96" t="s">
        <v>577</v>
      </c>
      <c r="E59" s="96" t="s">
        <v>7</v>
      </c>
      <c r="F59" s="96" t="s">
        <v>1040</v>
      </c>
      <c r="G59" s="96" t="s">
        <v>1050</v>
      </c>
      <c r="H59" s="96" t="s">
        <v>781</v>
      </c>
      <c r="I59" s="96" t="s">
        <v>1042</v>
      </c>
      <c r="J59" s="96" t="s">
        <v>1043</v>
      </c>
      <c r="K59" s="96" t="s">
        <v>1044</v>
      </c>
    </row>
    <row r="60" spans="1:11" x14ac:dyDescent="0.25">
      <c r="A60" s="96">
        <v>83</v>
      </c>
      <c r="B60" s="96" t="s">
        <v>174</v>
      </c>
      <c r="C60" s="96" t="s">
        <v>175</v>
      </c>
      <c r="D60" s="96" t="s">
        <v>0</v>
      </c>
      <c r="E60" s="96" t="s">
        <v>1</v>
      </c>
      <c r="F60" s="96" t="s">
        <v>472</v>
      </c>
      <c r="G60" s="96" t="s">
        <v>1050</v>
      </c>
      <c r="H60" s="96" t="s">
        <v>473</v>
      </c>
      <c r="I60" s="96" t="s">
        <v>474</v>
      </c>
      <c r="J60" s="96" t="s">
        <v>475</v>
      </c>
      <c r="K60" s="96" t="s">
        <v>737</v>
      </c>
    </row>
    <row r="61" spans="1:11" x14ac:dyDescent="0.25">
      <c r="A61" s="96">
        <v>86</v>
      </c>
      <c r="B61" s="96" t="s">
        <v>54</v>
      </c>
      <c r="C61" s="96" t="s">
        <v>55</v>
      </c>
      <c r="D61" s="96" t="s">
        <v>0</v>
      </c>
      <c r="E61" s="96" t="s">
        <v>1</v>
      </c>
      <c r="F61" s="96" t="s">
        <v>480</v>
      </c>
      <c r="G61" s="96" t="s">
        <v>1050</v>
      </c>
      <c r="H61" s="96" t="s">
        <v>473</v>
      </c>
      <c r="I61" s="96" t="s">
        <v>481</v>
      </c>
      <c r="J61" s="96" t="s">
        <v>475</v>
      </c>
      <c r="K61" s="96" t="s">
        <v>744</v>
      </c>
    </row>
    <row r="62" spans="1:11" x14ac:dyDescent="0.25">
      <c r="A62" s="57">
        <v>4</v>
      </c>
      <c r="B62" s="57"/>
      <c r="C62" s="57"/>
      <c r="D62" s="57"/>
      <c r="E62" s="57"/>
      <c r="F62" s="57" t="s">
        <v>1223</v>
      </c>
      <c r="G62" s="57" t="s">
        <v>960</v>
      </c>
      <c r="H62" s="57" t="s">
        <v>1224</v>
      </c>
      <c r="I62" s="57" t="s">
        <v>1225</v>
      </c>
      <c r="J62" s="57" t="s">
        <v>960</v>
      </c>
      <c r="K62" s="57" t="s">
        <v>1226</v>
      </c>
    </row>
    <row r="63" spans="1:11" x14ac:dyDescent="0.25">
      <c r="A63" s="57">
        <v>1</v>
      </c>
      <c r="B63" s="57"/>
      <c r="C63" s="57"/>
      <c r="D63" s="57"/>
      <c r="E63" s="57"/>
      <c r="F63" s="57" t="s">
        <v>1250</v>
      </c>
      <c r="G63" s="57" t="s">
        <v>960</v>
      </c>
      <c r="H63" s="57" t="s">
        <v>5</v>
      </c>
      <c r="I63" s="57" t="s">
        <v>1251</v>
      </c>
      <c r="J63" s="57" t="s">
        <v>960</v>
      </c>
      <c r="K63" s="57" t="s">
        <v>1252</v>
      </c>
    </row>
    <row r="64" spans="1:11" x14ac:dyDescent="0.25">
      <c r="A64" s="57">
        <v>73</v>
      </c>
      <c r="B64" s="57" t="s">
        <v>40</v>
      </c>
      <c r="C64" s="57" t="s">
        <v>41</v>
      </c>
      <c r="D64" s="57" t="s">
        <v>42</v>
      </c>
      <c r="E64" s="57" t="s">
        <v>43</v>
      </c>
      <c r="F64" s="57" t="s">
        <v>44</v>
      </c>
      <c r="G64" s="57" t="s">
        <v>960</v>
      </c>
      <c r="H64" s="57" t="s">
        <v>5</v>
      </c>
      <c r="I64" s="57" t="s">
        <v>45</v>
      </c>
      <c r="J64" s="57" t="s">
        <v>6</v>
      </c>
      <c r="K64" s="57" t="s">
        <v>716</v>
      </c>
    </row>
    <row r="65" spans="1:11" x14ac:dyDescent="0.25">
      <c r="A65" s="57">
        <v>80</v>
      </c>
      <c r="B65" s="57" t="s">
        <v>797</v>
      </c>
      <c r="C65" s="57" t="s">
        <v>798</v>
      </c>
      <c r="D65" s="57" t="s">
        <v>799</v>
      </c>
      <c r="E65" s="57" t="s">
        <v>1</v>
      </c>
      <c r="F65" s="57" t="s">
        <v>800</v>
      </c>
      <c r="G65" s="57" t="s">
        <v>960</v>
      </c>
      <c r="H65" s="57" t="s">
        <v>8</v>
      </c>
      <c r="I65" s="57" t="s">
        <v>801</v>
      </c>
      <c r="J65" s="57" t="s">
        <v>9</v>
      </c>
      <c r="K65" s="57" t="s">
        <v>802</v>
      </c>
    </row>
    <row r="66" spans="1:11" x14ac:dyDescent="0.25">
      <c r="A66" s="57">
        <v>2</v>
      </c>
      <c r="B66" s="57"/>
      <c r="C66" s="57"/>
      <c r="D66" s="57"/>
      <c r="E66" s="57"/>
      <c r="F66" s="57" t="s">
        <v>1253</v>
      </c>
      <c r="G66" s="57" t="s">
        <v>960</v>
      </c>
      <c r="H66" s="57" t="s">
        <v>1237</v>
      </c>
      <c r="I66" s="57" t="s">
        <v>1254</v>
      </c>
      <c r="J66" s="57" t="s">
        <v>960</v>
      </c>
      <c r="K66" s="57" t="s">
        <v>1255</v>
      </c>
    </row>
    <row r="67" spans="1:11" s="66" customFormat="1" x14ac:dyDescent="0.25">
      <c r="A67" s="66">
        <v>12</v>
      </c>
      <c r="B67" s="66" t="s">
        <v>262</v>
      </c>
      <c r="C67" s="66" t="s">
        <v>399</v>
      </c>
      <c r="D67" s="66" t="s">
        <v>0</v>
      </c>
      <c r="E67" s="66" t="s">
        <v>1</v>
      </c>
      <c r="F67" s="66" t="s">
        <v>1103</v>
      </c>
      <c r="G67" s="66" t="s">
        <v>1136</v>
      </c>
      <c r="H67" s="66" t="s">
        <v>1013</v>
      </c>
      <c r="I67" s="66" t="s">
        <v>1104</v>
      </c>
      <c r="J67" s="66" t="s">
        <v>960</v>
      </c>
      <c r="K67" s="66" t="s">
        <v>1206</v>
      </c>
    </row>
    <row r="68" spans="1:11" x14ac:dyDescent="0.25">
      <c r="A68" s="96">
        <v>14</v>
      </c>
      <c r="B68" s="96" t="s">
        <v>196</v>
      </c>
      <c r="C68" s="96" t="s">
        <v>104</v>
      </c>
      <c r="D68" s="96" t="s">
        <v>197</v>
      </c>
      <c r="E68" s="96" t="s">
        <v>198</v>
      </c>
      <c r="F68" s="96" t="s">
        <v>1168</v>
      </c>
      <c r="G68" s="96" t="s">
        <v>1136</v>
      </c>
      <c r="H68" s="96" t="s">
        <v>1013</v>
      </c>
      <c r="I68" s="96" t="s">
        <v>1169</v>
      </c>
      <c r="J68" s="96" t="s">
        <v>960</v>
      </c>
      <c r="K68" s="96" t="s">
        <v>1170</v>
      </c>
    </row>
    <row r="69" spans="1:11" x14ac:dyDescent="0.25">
      <c r="A69" s="96">
        <v>15</v>
      </c>
      <c r="B69" s="96" t="s">
        <v>1171</v>
      </c>
      <c r="C69" s="96" t="s">
        <v>1172</v>
      </c>
      <c r="D69" s="96" t="s">
        <v>0</v>
      </c>
      <c r="E69" s="96" t="s">
        <v>1</v>
      </c>
      <c r="F69" s="96" t="s">
        <v>1173</v>
      </c>
      <c r="G69" s="96" t="s">
        <v>1136</v>
      </c>
      <c r="H69" s="96" t="s">
        <v>1013</v>
      </c>
      <c r="I69" s="96" t="s">
        <v>1174</v>
      </c>
      <c r="J69" s="96" t="s">
        <v>960</v>
      </c>
      <c r="K69" s="96" t="s">
        <v>1175</v>
      </c>
    </row>
    <row r="70" spans="1:11" x14ac:dyDescent="0.25">
      <c r="A70" s="96">
        <v>16</v>
      </c>
      <c r="B70" s="96" t="s">
        <v>1176</v>
      </c>
      <c r="C70" s="96" t="s">
        <v>1177</v>
      </c>
      <c r="D70" s="96" t="s">
        <v>173</v>
      </c>
      <c r="E70" s="96" t="s">
        <v>43</v>
      </c>
      <c r="F70" s="96" t="s">
        <v>1178</v>
      </c>
      <c r="G70" s="96" t="s">
        <v>1136</v>
      </c>
      <c r="H70" s="96" t="s">
        <v>1013</v>
      </c>
      <c r="I70" s="96" t="s">
        <v>1179</v>
      </c>
      <c r="J70" s="96" t="s">
        <v>960</v>
      </c>
      <c r="K70" s="96" t="s">
        <v>1180</v>
      </c>
    </row>
    <row r="71" spans="1:11" x14ac:dyDescent="0.25">
      <c r="A71" s="96">
        <v>17</v>
      </c>
      <c r="B71" s="96" t="s">
        <v>1181</v>
      </c>
      <c r="C71" s="96" t="s">
        <v>1182</v>
      </c>
      <c r="D71" s="96" t="s">
        <v>1183</v>
      </c>
      <c r="E71" s="96" t="s">
        <v>48</v>
      </c>
      <c r="F71" s="96" t="s">
        <v>1184</v>
      </c>
      <c r="G71" s="96" t="s">
        <v>1136</v>
      </c>
      <c r="H71" s="96" t="s">
        <v>1013</v>
      </c>
      <c r="I71" s="96" t="s">
        <v>1185</v>
      </c>
      <c r="J71" s="96" t="s">
        <v>960</v>
      </c>
      <c r="K71" s="96" t="s">
        <v>1186</v>
      </c>
    </row>
    <row r="72" spans="1:11" x14ac:dyDescent="0.25">
      <c r="A72" s="96">
        <v>18</v>
      </c>
      <c r="B72" s="96" t="s">
        <v>1187</v>
      </c>
      <c r="C72" s="96" t="s">
        <v>1188</v>
      </c>
      <c r="D72" s="96" t="s">
        <v>1189</v>
      </c>
      <c r="E72" s="96" t="s">
        <v>43</v>
      </c>
      <c r="F72" s="96" t="s">
        <v>1190</v>
      </c>
      <c r="G72" s="96" t="s">
        <v>1136</v>
      </c>
      <c r="H72" s="96" t="s">
        <v>1013</v>
      </c>
      <c r="I72" s="96" t="s">
        <v>1191</v>
      </c>
      <c r="J72" s="96" t="s">
        <v>960</v>
      </c>
      <c r="K72" s="96" t="s">
        <v>1192</v>
      </c>
    </row>
    <row r="73" spans="1:11" x14ac:dyDescent="0.25">
      <c r="A73" s="96">
        <v>19</v>
      </c>
      <c r="B73" s="96" t="s">
        <v>64</v>
      </c>
      <c r="C73" s="96" t="s">
        <v>65</v>
      </c>
      <c r="D73" s="96" t="s">
        <v>66</v>
      </c>
      <c r="E73" s="96" t="s">
        <v>1</v>
      </c>
      <c r="F73" s="96" t="s">
        <v>1133</v>
      </c>
      <c r="G73" s="96" t="s">
        <v>1136</v>
      </c>
      <c r="H73" s="96" t="s">
        <v>1013</v>
      </c>
      <c r="I73" s="96" t="s">
        <v>1134</v>
      </c>
      <c r="J73" s="96" t="s">
        <v>960</v>
      </c>
      <c r="K73" s="96" t="s">
        <v>1135</v>
      </c>
    </row>
    <row r="74" spans="1:11" x14ac:dyDescent="0.25">
      <c r="A74" s="96">
        <v>20</v>
      </c>
      <c r="B74" s="96" t="s">
        <v>1146</v>
      </c>
      <c r="C74" s="96" t="s">
        <v>1147</v>
      </c>
      <c r="D74" s="96" t="s">
        <v>1142</v>
      </c>
      <c r="E74" s="96" t="s">
        <v>1</v>
      </c>
      <c r="F74" s="96" t="s">
        <v>1148</v>
      </c>
      <c r="G74" s="96" t="s">
        <v>1136</v>
      </c>
      <c r="H74" s="96" t="s">
        <v>1013</v>
      </c>
      <c r="I74" s="96" t="s">
        <v>1149</v>
      </c>
      <c r="J74" s="96" t="s">
        <v>960</v>
      </c>
      <c r="K74" s="96" t="s">
        <v>1150</v>
      </c>
    </row>
    <row r="75" spans="1:11" x14ac:dyDescent="0.25">
      <c r="A75" s="96">
        <v>21</v>
      </c>
      <c r="B75" s="96" t="s">
        <v>1151</v>
      </c>
      <c r="C75" s="96" t="s">
        <v>1152</v>
      </c>
      <c r="D75" s="96" t="s">
        <v>1153</v>
      </c>
      <c r="E75" s="96" t="s">
        <v>48</v>
      </c>
      <c r="F75" s="96" t="s">
        <v>1154</v>
      </c>
      <c r="G75" s="96" t="s">
        <v>1136</v>
      </c>
      <c r="H75" s="96" t="s">
        <v>1013</v>
      </c>
      <c r="I75" s="96" t="s">
        <v>1155</v>
      </c>
      <c r="J75" s="96" t="s">
        <v>960</v>
      </c>
      <c r="K75" s="96" t="s">
        <v>1156</v>
      </c>
    </row>
    <row r="76" spans="1:11" x14ac:dyDescent="0.25">
      <c r="A76" s="96">
        <v>22</v>
      </c>
      <c r="B76" s="96" t="s">
        <v>530</v>
      </c>
      <c r="C76" s="96" t="s">
        <v>531</v>
      </c>
      <c r="D76" s="96" t="s">
        <v>36</v>
      </c>
      <c r="E76" s="96" t="s">
        <v>1</v>
      </c>
      <c r="F76" s="96" t="s">
        <v>1158</v>
      </c>
      <c r="G76" s="96" t="s">
        <v>1136</v>
      </c>
      <c r="H76" s="96" t="s">
        <v>1013</v>
      </c>
      <c r="I76" s="96" t="s">
        <v>1159</v>
      </c>
      <c r="J76" s="96" t="s">
        <v>960</v>
      </c>
      <c r="K76" s="96" t="s">
        <v>1160</v>
      </c>
    </row>
    <row r="77" spans="1:11" x14ac:dyDescent="0.25">
      <c r="A77" s="96">
        <v>23</v>
      </c>
      <c r="B77" s="96" t="s">
        <v>50</v>
      </c>
      <c r="C77" s="96" t="s">
        <v>51</v>
      </c>
      <c r="D77" s="96" t="s">
        <v>52</v>
      </c>
      <c r="E77" s="96" t="s">
        <v>43</v>
      </c>
      <c r="F77" s="96" t="s">
        <v>1085</v>
      </c>
      <c r="G77" s="96" t="s">
        <v>1136</v>
      </c>
      <c r="H77" s="96" t="s">
        <v>1013</v>
      </c>
      <c r="I77" s="96" t="s">
        <v>1086</v>
      </c>
      <c r="J77" s="96" t="s">
        <v>960</v>
      </c>
      <c r="K77" s="96" t="s">
        <v>1087</v>
      </c>
    </row>
    <row r="78" spans="1:11" x14ac:dyDescent="0.25">
      <c r="A78" s="96">
        <v>24</v>
      </c>
      <c r="B78" s="96" t="s">
        <v>1094</v>
      </c>
      <c r="C78" s="96" t="s">
        <v>1095</v>
      </c>
      <c r="D78" s="96" t="s">
        <v>173</v>
      </c>
      <c r="E78" s="96" t="s">
        <v>43</v>
      </c>
      <c r="F78" s="96" t="s">
        <v>1096</v>
      </c>
      <c r="G78" s="96" t="s">
        <v>1136</v>
      </c>
      <c r="H78" s="96" t="s">
        <v>1013</v>
      </c>
      <c r="I78" s="96" t="s">
        <v>1097</v>
      </c>
      <c r="J78" s="96" t="s">
        <v>960</v>
      </c>
      <c r="K78" s="96" t="s">
        <v>1098</v>
      </c>
    </row>
    <row r="79" spans="1:11" x14ac:dyDescent="0.25">
      <c r="A79" s="96">
        <v>25</v>
      </c>
      <c r="B79" s="96" t="s">
        <v>196</v>
      </c>
      <c r="C79" s="96" t="s">
        <v>104</v>
      </c>
      <c r="D79" s="96" t="s">
        <v>197</v>
      </c>
      <c r="E79" s="96" t="s">
        <v>198</v>
      </c>
      <c r="F79" s="96" t="s">
        <v>1107</v>
      </c>
      <c r="G79" s="96" t="s">
        <v>1136</v>
      </c>
      <c r="H79" s="96" t="s">
        <v>1013</v>
      </c>
      <c r="I79" s="96" t="s">
        <v>1108</v>
      </c>
      <c r="J79" s="96" t="s">
        <v>960</v>
      </c>
      <c r="K79" s="96" t="s">
        <v>1109</v>
      </c>
    </row>
    <row r="80" spans="1:11" x14ac:dyDescent="0.25">
      <c r="A80" s="96">
        <v>26</v>
      </c>
      <c r="B80" s="96" t="s">
        <v>1110</v>
      </c>
      <c r="C80" s="96" t="s">
        <v>408</v>
      </c>
      <c r="D80" s="96" t="s">
        <v>1111</v>
      </c>
      <c r="E80" s="96" t="s">
        <v>912</v>
      </c>
      <c r="F80" s="96" t="s">
        <v>1112</v>
      </c>
      <c r="G80" s="96" t="s">
        <v>1136</v>
      </c>
      <c r="H80" s="96" t="s">
        <v>1013</v>
      </c>
      <c r="I80" s="96" t="s">
        <v>1113</v>
      </c>
      <c r="J80" s="96" t="s">
        <v>960</v>
      </c>
      <c r="K80" s="96" t="s">
        <v>1114</v>
      </c>
    </row>
    <row r="81" spans="1:11" x14ac:dyDescent="0.25">
      <c r="A81" s="96">
        <v>27</v>
      </c>
      <c r="B81" s="96" t="s">
        <v>1115</v>
      </c>
      <c r="C81" s="96" t="s">
        <v>1116</v>
      </c>
      <c r="D81" s="96" t="s">
        <v>1117</v>
      </c>
      <c r="E81" s="96" t="s">
        <v>1</v>
      </c>
      <c r="F81" s="96" t="s">
        <v>1118</v>
      </c>
      <c r="G81" s="96" t="s">
        <v>1136</v>
      </c>
      <c r="H81" s="96" t="s">
        <v>1013</v>
      </c>
      <c r="I81" s="96" t="s">
        <v>1119</v>
      </c>
      <c r="J81" s="96" t="s">
        <v>960</v>
      </c>
      <c r="K81" s="96" t="s">
        <v>1120</v>
      </c>
    </row>
    <row r="82" spans="1:11" x14ac:dyDescent="0.25">
      <c r="A82" s="96">
        <v>28</v>
      </c>
      <c r="B82" s="96" t="s">
        <v>803</v>
      </c>
      <c r="C82" s="96" t="s">
        <v>804</v>
      </c>
      <c r="D82" s="96" t="s">
        <v>17</v>
      </c>
      <c r="E82" s="96" t="s">
        <v>7</v>
      </c>
      <c r="F82" s="96" t="s">
        <v>1121</v>
      </c>
      <c r="G82" s="96" t="s">
        <v>1136</v>
      </c>
      <c r="H82" s="96" t="s">
        <v>1013</v>
      </c>
      <c r="I82" s="96" t="s">
        <v>1122</v>
      </c>
      <c r="J82" s="96" t="s">
        <v>960</v>
      </c>
      <c r="K82" s="96" t="s">
        <v>1123</v>
      </c>
    </row>
    <row r="83" spans="1:11" x14ac:dyDescent="0.25">
      <c r="A83" s="96">
        <v>38</v>
      </c>
      <c r="B83" s="96" t="s">
        <v>803</v>
      </c>
      <c r="C83" s="96" t="s">
        <v>804</v>
      </c>
      <c r="D83" s="96" t="s">
        <v>17</v>
      </c>
      <c r="E83" s="96" t="s">
        <v>7</v>
      </c>
      <c r="F83" s="96" t="s">
        <v>805</v>
      </c>
      <c r="G83" s="96" t="s">
        <v>1136</v>
      </c>
      <c r="H83" s="96" t="s">
        <v>5</v>
      </c>
      <c r="I83" s="96" t="s">
        <v>806</v>
      </c>
      <c r="J83" s="96" t="s">
        <v>6</v>
      </c>
      <c r="K83" s="96" t="s">
        <v>996</v>
      </c>
    </row>
    <row r="84" spans="1:11" x14ac:dyDescent="0.25">
      <c r="A84" s="96">
        <v>60</v>
      </c>
      <c r="B84" s="96" t="s">
        <v>15</v>
      </c>
      <c r="C84" s="96" t="s">
        <v>16</v>
      </c>
      <c r="D84" s="96" t="s">
        <v>17</v>
      </c>
      <c r="E84" s="96" t="s">
        <v>7</v>
      </c>
      <c r="F84" s="96" t="s">
        <v>18</v>
      </c>
      <c r="G84" s="96" t="s">
        <v>1136</v>
      </c>
      <c r="H84" s="96" t="s">
        <v>5</v>
      </c>
      <c r="I84" s="96" t="s">
        <v>19</v>
      </c>
      <c r="J84" s="96" t="s">
        <v>6</v>
      </c>
      <c r="K84" s="96" t="s">
        <v>685</v>
      </c>
    </row>
    <row r="85" spans="1:11" x14ac:dyDescent="0.25">
      <c r="A85" s="96">
        <v>75</v>
      </c>
      <c r="B85" s="96" t="s">
        <v>50</v>
      </c>
      <c r="C85" s="96" t="s">
        <v>51</v>
      </c>
      <c r="D85" s="96" t="s">
        <v>52</v>
      </c>
      <c r="E85" s="96" t="s">
        <v>43</v>
      </c>
      <c r="F85" s="96" t="s">
        <v>94</v>
      </c>
      <c r="G85" s="96" t="s">
        <v>1136</v>
      </c>
      <c r="H85" s="96" t="s">
        <v>5</v>
      </c>
      <c r="I85" s="96" t="s">
        <v>95</v>
      </c>
      <c r="J85" s="96" t="s">
        <v>6</v>
      </c>
      <c r="K85" s="96" t="s">
        <v>724</v>
      </c>
    </row>
    <row r="86" spans="1:11" x14ac:dyDescent="0.25">
      <c r="A86" s="96">
        <v>81</v>
      </c>
      <c r="B86" s="96" t="s">
        <v>101</v>
      </c>
      <c r="C86" s="96" t="s">
        <v>102</v>
      </c>
      <c r="D86" s="96" t="s">
        <v>103</v>
      </c>
      <c r="E86" s="96" t="s">
        <v>43</v>
      </c>
      <c r="F86" s="96" t="s">
        <v>169</v>
      </c>
      <c r="G86" s="96" t="s">
        <v>1136</v>
      </c>
      <c r="H86" s="96" t="s">
        <v>8</v>
      </c>
      <c r="I86" s="96" t="s">
        <v>170</v>
      </c>
      <c r="J86" s="96" t="s">
        <v>9</v>
      </c>
      <c r="K86" s="96" t="s">
        <v>735</v>
      </c>
    </row>
    <row r="87" spans="1:11" x14ac:dyDescent="0.25">
      <c r="A87" s="96">
        <v>84</v>
      </c>
      <c r="B87" s="96" t="s">
        <v>179</v>
      </c>
      <c r="C87" s="96" t="s">
        <v>180</v>
      </c>
      <c r="D87" s="96" t="s">
        <v>181</v>
      </c>
      <c r="E87" s="96" t="s">
        <v>43</v>
      </c>
      <c r="F87" s="96" t="s">
        <v>182</v>
      </c>
      <c r="G87" s="96" t="s">
        <v>1136</v>
      </c>
      <c r="H87" s="96" t="s">
        <v>8</v>
      </c>
      <c r="I87" s="96" t="s">
        <v>183</v>
      </c>
      <c r="J87" s="96" t="s">
        <v>9</v>
      </c>
      <c r="K87" s="96" t="s">
        <v>738</v>
      </c>
    </row>
    <row r="88" spans="1:11" x14ac:dyDescent="0.25">
      <c r="A88" s="96">
        <v>8</v>
      </c>
      <c r="B88" s="96" t="s">
        <v>366</v>
      </c>
      <c r="C88" s="96" t="s">
        <v>367</v>
      </c>
      <c r="D88" s="96" t="s">
        <v>368</v>
      </c>
      <c r="E88" s="96" t="s">
        <v>43</v>
      </c>
      <c r="F88" s="96" t="s">
        <v>1100</v>
      </c>
      <c r="G88" s="96" t="s">
        <v>1233</v>
      </c>
      <c r="H88" s="96" t="s">
        <v>1013</v>
      </c>
      <c r="I88" s="96" t="s">
        <v>1101</v>
      </c>
      <c r="J88" s="96" t="s">
        <v>960</v>
      </c>
      <c r="K88" s="96" t="s">
        <v>1258</v>
      </c>
    </row>
    <row r="89" spans="1:11" x14ac:dyDescent="0.25">
      <c r="A89" s="96">
        <v>7</v>
      </c>
      <c r="B89" s="96" t="s">
        <v>366</v>
      </c>
      <c r="C89" s="96" t="s">
        <v>367</v>
      </c>
      <c r="D89" s="96" t="s">
        <v>368</v>
      </c>
      <c r="E89" s="96" t="s">
        <v>43</v>
      </c>
      <c r="F89" s="96" t="s">
        <v>395</v>
      </c>
      <c r="G89" s="96" t="s">
        <v>1233</v>
      </c>
      <c r="H89" s="96" t="s">
        <v>5</v>
      </c>
      <c r="I89" s="96" t="s">
        <v>396</v>
      </c>
      <c r="J89" s="96" t="s">
        <v>6</v>
      </c>
      <c r="K89" s="96" t="s">
        <v>1241</v>
      </c>
    </row>
    <row r="90" spans="1:11" x14ac:dyDescent="0.25">
      <c r="A90" s="96">
        <v>5</v>
      </c>
      <c r="B90" s="96" t="s">
        <v>174</v>
      </c>
      <c r="C90" s="96" t="s">
        <v>175</v>
      </c>
      <c r="D90" s="96" t="s">
        <v>0</v>
      </c>
      <c r="E90" s="96" t="s">
        <v>1</v>
      </c>
      <c r="F90" s="96" t="s">
        <v>1232</v>
      </c>
      <c r="G90" s="96" t="s">
        <v>1257</v>
      </c>
      <c r="H90" s="96" t="s">
        <v>1013</v>
      </c>
      <c r="I90" s="96" t="s">
        <v>1234</v>
      </c>
      <c r="J90" s="96" t="s">
        <v>960</v>
      </c>
      <c r="K90" s="96" t="s">
        <v>1235</v>
      </c>
    </row>
    <row r="91" spans="1:11" x14ac:dyDescent="0.25">
      <c r="A91" s="96">
        <v>9</v>
      </c>
      <c r="B91" s="96" t="s">
        <v>1215</v>
      </c>
      <c r="C91" s="96" t="s">
        <v>1216</v>
      </c>
      <c r="D91" s="96" t="s">
        <v>0</v>
      </c>
      <c r="E91" s="96" t="s">
        <v>1</v>
      </c>
      <c r="F91" s="96" t="s">
        <v>1218</v>
      </c>
      <c r="G91" s="96" t="s">
        <v>1257</v>
      </c>
      <c r="H91" s="96" t="s">
        <v>1013</v>
      </c>
      <c r="I91" s="96" t="s">
        <v>1219</v>
      </c>
      <c r="J91" s="96" t="s">
        <v>960</v>
      </c>
      <c r="K91" s="96" t="s">
        <v>1242</v>
      </c>
    </row>
    <row r="92" spans="1:11" x14ac:dyDescent="0.25">
      <c r="A92" s="96">
        <v>74</v>
      </c>
      <c r="B92" s="96" t="s">
        <v>54</v>
      </c>
      <c r="C92" s="96" t="s">
        <v>55</v>
      </c>
      <c r="D92" s="96" t="s">
        <v>0</v>
      </c>
      <c r="E92" s="96" t="s">
        <v>1</v>
      </c>
      <c r="F92" s="96" t="s">
        <v>56</v>
      </c>
      <c r="G92" s="96" t="s">
        <v>1257</v>
      </c>
      <c r="H92" s="96" t="s">
        <v>5</v>
      </c>
      <c r="I92" s="96" t="s">
        <v>57</v>
      </c>
      <c r="J92" s="96" t="s">
        <v>6</v>
      </c>
      <c r="K92" s="96" t="s">
        <v>717</v>
      </c>
    </row>
    <row r="93" spans="1:11" x14ac:dyDescent="0.25">
      <c r="A93" s="96">
        <v>82</v>
      </c>
      <c r="B93" s="96" t="s">
        <v>174</v>
      </c>
      <c r="C93" s="96" t="s">
        <v>175</v>
      </c>
      <c r="D93" s="96" t="s">
        <v>0</v>
      </c>
      <c r="E93" s="96" t="s">
        <v>1</v>
      </c>
      <c r="F93" s="96" t="s">
        <v>176</v>
      </c>
      <c r="G93" s="96" t="s">
        <v>1257</v>
      </c>
      <c r="H93" s="96" t="s">
        <v>8</v>
      </c>
      <c r="I93" s="96" t="s">
        <v>177</v>
      </c>
      <c r="J93" s="96" t="s">
        <v>9</v>
      </c>
      <c r="K93" s="96" t="s">
        <v>736</v>
      </c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95" t="s">
        <v>453</v>
      </c>
      <c r="C2" s="95" t="s">
        <v>454</v>
      </c>
      <c r="D2" s="95" t="s">
        <v>455</v>
      </c>
      <c r="E2" s="95" t="s">
        <v>456</v>
      </c>
      <c r="F2" s="95" t="s">
        <v>457</v>
      </c>
      <c r="G2" s="95" t="s">
        <v>666</v>
      </c>
      <c r="H2" s="95" t="s">
        <v>30</v>
      </c>
      <c r="I2" s="95" t="s">
        <v>458</v>
      </c>
      <c r="J2" s="95" t="s">
        <v>32</v>
      </c>
      <c r="K2" s="95" t="s">
        <v>763</v>
      </c>
    </row>
    <row r="3" spans="1:11" x14ac:dyDescent="0.25">
      <c r="A3">
        <v>76</v>
      </c>
      <c r="B3" s="95" t="s">
        <v>131</v>
      </c>
      <c r="C3" s="95" t="s">
        <v>132</v>
      </c>
      <c r="D3" s="95" t="s">
        <v>133</v>
      </c>
      <c r="E3" s="95" t="s">
        <v>28</v>
      </c>
      <c r="F3" s="95" t="s">
        <v>134</v>
      </c>
      <c r="G3" s="95" t="s">
        <v>666</v>
      </c>
      <c r="H3" s="95" t="s">
        <v>30</v>
      </c>
      <c r="I3" s="95" t="s">
        <v>135</v>
      </c>
      <c r="J3" s="95" t="s">
        <v>32</v>
      </c>
      <c r="K3" s="95" t="s">
        <v>731</v>
      </c>
    </row>
    <row r="4" spans="1:11" x14ac:dyDescent="0.25">
      <c r="A4">
        <v>77</v>
      </c>
      <c r="B4" s="95" t="s">
        <v>54</v>
      </c>
      <c r="C4" s="95" t="s">
        <v>55</v>
      </c>
      <c r="D4" s="95" t="s">
        <v>0</v>
      </c>
      <c r="E4" s="95" t="s">
        <v>1</v>
      </c>
      <c r="F4" s="95" t="s">
        <v>156</v>
      </c>
      <c r="G4" s="95" t="s">
        <v>666</v>
      </c>
      <c r="H4" s="95" t="s">
        <v>157</v>
      </c>
      <c r="I4" s="95" t="s">
        <v>158</v>
      </c>
      <c r="J4" s="95" t="s">
        <v>159</v>
      </c>
      <c r="K4" s="95" t="s">
        <v>734</v>
      </c>
    </row>
    <row r="5" spans="1:11" x14ac:dyDescent="0.25">
      <c r="A5" s="95">
        <v>8</v>
      </c>
      <c r="B5" s="95" t="s">
        <v>623</v>
      </c>
      <c r="C5" s="95" t="s">
        <v>624</v>
      </c>
      <c r="D5" s="95" t="s">
        <v>625</v>
      </c>
      <c r="E5" s="95" t="s">
        <v>48</v>
      </c>
      <c r="F5" s="95" t="s">
        <v>626</v>
      </c>
      <c r="G5" s="95" t="s">
        <v>666</v>
      </c>
      <c r="H5" s="95" t="s">
        <v>294</v>
      </c>
      <c r="I5" s="95" t="s">
        <v>627</v>
      </c>
      <c r="J5" s="95" t="s">
        <v>289</v>
      </c>
      <c r="K5" s="95" t="s">
        <v>1221</v>
      </c>
    </row>
    <row r="6" spans="1:11" x14ac:dyDescent="0.25">
      <c r="A6" s="95">
        <v>61</v>
      </c>
      <c r="B6" s="95" t="s">
        <v>377</v>
      </c>
      <c r="C6" s="95" t="s">
        <v>378</v>
      </c>
      <c r="D6" s="95" t="s">
        <v>256</v>
      </c>
      <c r="E6" s="95" t="s">
        <v>1</v>
      </c>
      <c r="F6" s="95" t="s">
        <v>379</v>
      </c>
      <c r="G6" s="95" t="s">
        <v>666</v>
      </c>
      <c r="H6" s="95" t="s">
        <v>294</v>
      </c>
      <c r="I6" s="95" t="s">
        <v>380</v>
      </c>
      <c r="J6" s="95" t="s">
        <v>289</v>
      </c>
      <c r="K6" s="95" t="s">
        <v>695</v>
      </c>
    </row>
    <row r="7" spans="1:11" x14ac:dyDescent="0.25">
      <c r="A7" s="95">
        <v>59</v>
      </c>
      <c r="B7" s="95" t="s">
        <v>333</v>
      </c>
      <c r="C7" s="95" t="s">
        <v>334</v>
      </c>
      <c r="D7" s="95" t="s">
        <v>335</v>
      </c>
      <c r="E7" s="95" t="s">
        <v>48</v>
      </c>
      <c r="F7" s="95" t="s">
        <v>336</v>
      </c>
      <c r="G7" s="95" t="s">
        <v>666</v>
      </c>
      <c r="H7" s="95" t="s">
        <v>287</v>
      </c>
      <c r="I7" s="95" t="s">
        <v>337</v>
      </c>
      <c r="J7" s="95" t="s">
        <v>289</v>
      </c>
      <c r="K7" s="95" t="s">
        <v>686</v>
      </c>
    </row>
    <row r="8" spans="1:11" x14ac:dyDescent="0.25">
      <c r="A8" s="95">
        <v>62</v>
      </c>
      <c r="B8" s="95" t="s">
        <v>387</v>
      </c>
      <c r="C8" s="95" t="s">
        <v>279</v>
      </c>
      <c r="D8" s="95" t="s">
        <v>351</v>
      </c>
      <c r="E8" s="95" t="s">
        <v>48</v>
      </c>
      <c r="F8" s="95" t="s">
        <v>388</v>
      </c>
      <c r="G8" s="95" t="s">
        <v>666</v>
      </c>
      <c r="H8" s="95" t="s">
        <v>287</v>
      </c>
      <c r="I8" s="95" t="s">
        <v>389</v>
      </c>
      <c r="J8" s="95" t="s">
        <v>289</v>
      </c>
      <c r="K8" s="95" t="s">
        <v>696</v>
      </c>
    </row>
    <row r="9" spans="1:11" x14ac:dyDescent="0.25">
      <c r="A9" s="95">
        <v>41</v>
      </c>
      <c r="B9" s="95" t="s">
        <v>567</v>
      </c>
      <c r="C9" s="95" t="s">
        <v>561</v>
      </c>
      <c r="D9" s="95" t="s">
        <v>0</v>
      </c>
      <c r="E9" s="95" t="s">
        <v>1</v>
      </c>
      <c r="F9" s="95" t="s">
        <v>61</v>
      </c>
      <c r="G9" s="95" t="s">
        <v>666</v>
      </c>
      <c r="H9" s="95" t="s">
        <v>3</v>
      </c>
      <c r="I9" s="95" t="s">
        <v>62</v>
      </c>
      <c r="J9" s="95" t="s">
        <v>53</v>
      </c>
      <c r="K9" s="95" t="s">
        <v>919</v>
      </c>
    </row>
    <row r="10" spans="1:11" x14ac:dyDescent="0.25">
      <c r="A10" s="95">
        <v>87</v>
      </c>
      <c r="B10" s="95" t="s">
        <v>232</v>
      </c>
      <c r="C10" s="95" t="s">
        <v>233</v>
      </c>
      <c r="D10" s="95" t="s">
        <v>234</v>
      </c>
      <c r="E10" s="95" t="s">
        <v>1</v>
      </c>
      <c r="F10" s="95" t="s">
        <v>235</v>
      </c>
      <c r="G10" s="95" t="s">
        <v>666</v>
      </c>
      <c r="H10" s="95" t="s">
        <v>3</v>
      </c>
      <c r="I10" s="95" t="s">
        <v>236</v>
      </c>
      <c r="J10" s="95" t="s">
        <v>53</v>
      </c>
      <c r="K10" s="95" t="s">
        <v>750</v>
      </c>
    </row>
    <row r="11" spans="1:11" x14ac:dyDescent="0.25">
      <c r="A11" s="95">
        <v>30</v>
      </c>
      <c r="B11" s="95" t="s">
        <v>190</v>
      </c>
      <c r="C11" s="95" t="s">
        <v>191</v>
      </c>
      <c r="D11" s="95" t="s">
        <v>192</v>
      </c>
      <c r="E11" s="95" t="s">
        <v>28</v>
      </c>
      <c r="F11" s="95" t="s">
        <v>193</v>
      </c>
      <c r="G11" s="95" t="s">
        <v>1019</v>
      </c>
      <c r="H11" s="95" t="s">
        <v>30</v>
      </c>
      <c r="I11" s="95" t="s">
        <v>194</v>
      </c>
      <c r="J11" s="95" t="s">
        <v>32</v>
      </c>
      <c r="K11" s="95" t="s">
        <v>1081</v>
      </c>
    </row>
    <row r="12" spans="1:11" x14ac:dyDescent="0.25">
      <c r="A12" s="95">
        <v>32</v>
      </c>
      <c r="B12" s="95" t="s">
        <v>71</v>
      </c>
      <c r="C12" s="95" t="s">
        <v>72</v>
      </c>
      <c r="D12" s="95" t="s">
        <v>73</v>
      </c>
      <c r="E12" s="95" t="s">
        <v>28</v>
      </c>
      <c r="F12" s="95" t="s">
        <v>74</v>
      </c>
      <c r="G12" s="95" t="s">
        <v>1019</v>
      </c>
      <c r="H12" s="95" t="s">
        <v>30</v>
      </c>
      <c r="I12" s="95" t="s">
        <v>75</v>
      </c>
      <c r="J12" s="95" t="s">
        <v>32</v>
      </c>
      <c r="K12" s="95" t="s">
        <v>1058</v>
      </c>
    </row>
    <row r="13" spans="1:11" x14ac:dyDescent="0.25">
      <c r="A13" s="95">
        <v>38</v>
      </c>
      <c r="B13" s="95" t="s">
        <v>64</v>
      </c>
      <c r="C13" s="95" t="s">
        <v>65</v>
      </c>
      <c r="D13" s="95" t="s">
        <v>66</v>
      </c>
      <c r="E13" s="95" t="s">
        <v>1</v>
      </c>
      <c r="F13" s="95" t="s">
        <v>67</v>
      </c>
      <c r="G13" s="95" t="s">
        <v>1019</v>
      </c>
      <c r="H13" s="95" t="s">
        <v>30</v>
      </c>
      <c r="I13" s="95" t="s">
        <v>68</v>
      </c>
      <c r="J13" s="95" t="s">
        <v>32</v>
      </c>
      <c r="K13" s="95" t="s">
        <v>959</v>
      </c>
    </row>
    <row r="14" spans="1:11" x14ac:dyDescent="0.25">
      <c r="A14" s="95">
        <v>68</v>
      </c>
      <c r="B14" s="95" t="s">
        <v>460</v>
      </c>
      <c r="C14" s="95" t="s">
        <v>461</v>
      </c>
      <c r="D14" s="95" t="s">
        <v>462</v>
      </c>
      <c r="E14" s="95" t="s">
        <v>1</v>
      </c>
      <c r="F14" s="95" t="s">
        <v>463</v>
      </c>
      <c r="G14" s="95" t="s">
        <v>1019</v>
      </c>
      <c r="H14" s="95" t="s">
        <v>30</v>
      </c>
      <c r="I14" s="95" t="s">
        <v>464</v>
      </c>
      <c r="J14" s="95" t="s">
        <v>32</v>
      </c>
      <c r="K14" s="95" t="s">
        <v>711</v>
      </c>
    </row>
    <row r="15" spans="1:11" x14ac:dyDescent="0.25">
      <c r="A15" s="95">
        <v>69</v>
      </c>
      <c r="B15" s="95" t="s">
        <v>165</v>
      </c>
      <c r="C15" s="95" t="s">
        <v>166</v>
      </c>
      <c r="D15" s="95" t="s">
        <v>27</v>
      </c>
      <c r="E15" s="95" t="s">
        <v>28</v>
      </c>
      <c r="F15" s="95" t="s">
        <v>167</v>
      </c>
      <c r="G15" s="95" t="s">
        <v>1019</v>
      </c>
      <c r="H15" s="95" t="s">
        <v>30</v>
      </c>
      <c r="I15" s="95" t="s">
        <v>168</v>
      </c>
      <c r="J15" s="95" t="s">
        <v>32</v>
      </c>
      <c r="K15" s="95" t="s">
        <v>712</v>
      </c>
    </row>
    <row r="16" spans="1:11" x14ac:dyDescent="0.25">
      <c r="A16" s="95">
        <v>70</v>
      </c>
      <c r="B16" s="95" t="s">
        <v>25</v>
      </c>
      <c r="C16" s="95" t="s">
        <v>26</v>
      </c>
      <c r="D16" s="95" t="s">
        <v>27</v>
      </c>
      <c r="E16" s="95" t="s">
        <v>28</v>
      </c>
      <c r="F16" s="95" t="s">
        <v>29</v>
      </c>
      <c r="G16" s="95" t="s">
        <v>1019</v>
      </c>
      <c r="H16" s="95" t="s">
        <v>30</v>
      </c>
      <c r="I16" s="95" t="s">
        <v>31</v>
      </c>
      <c r="J16" s="95" t="s">
        <v>32</v>
      </c>
      <c r="K16" s="95" t="s">
        <v>714</v>
      </c>
    </row>
    <row r="17" spans="1:11" x14ac:dyDescent="0.25">
      <c r="A17" s="95">
        <v>82</v>
      </c>
      <c r="B17" s="95" t="s">
        <v>467</v>
      </c>
      <c r="C17" s="95" t="s">
        <v>468</v>
      </c>
      <c r="D17" s="95" t="s">
        <v>0</v>
      </c>
      <c r="E17" s="95" t="s">
        <v>1</v>
      </c>
      <c r="F17" s="95" t="s">
        <v>477</v>
      </c>
      <c r="G17" s="95" t="s">
        <v>1019</v>
      </c>
      <c r="H17" s="95" t="s">
        <v>30</v>
      </c>
      <c r="I17" s="95" t="s">
        <v>478</v>
      </c>
      <c r="J17" s="95" t="s">
        <v>32</v>
      </c>
      <c r="K17" s="95" t="s">
        <v>740</v>
      </c>
    </row>
    <row r="18" spans="1:11" x14ac:dyDescent="0.25">
      <c r="A18" s="95">
        <v>5</v>
      </c>
      <c r="B18" s="95" t="s">
        <v>366</v>
      </c>
      <c r="C18" s="95" t="s">
        <v>367</v>
      </c>
      <c r="D18" s="95" t="s">
        <v>368</v>
      </c>
      <c r="E18" s="95" t="s">
        <v>43</v>
      </c>
      <c r="F18" s="95" t="s">
        <v>369</v>
      </c>
      <c r="G18" s="95" t="s">
        <v>1019</v>
      </c>
      <c r="H18" s="95" t="s">
        <v>294</v>
      </c>
      <c r="I18" s="95" t="s">
        <v>370</v>
      </c>
      <c r="J18" s="95" t="s">
        <v>289</v>
      </c>
      <c r="K18" s="95" t="s">
        <v>1240</v>
      </c>
    </row>
    <row r="19" spans="1:11" x14ac:dyDescent="0.25">
      <c r="A19" s="95">
        <v>42</v>
      </c>
      <c r="B19" s="95" t="s">
        <v>49</v>
      </c>
      <c r="C19" s="95" t="s">
        <v>97</v>
      </c>
      <c r="D19" s="95" t="s">
        <v>66</v>
      </c>
      <c r="E19" s="95" t="s">
        <v>1</v>
      </c>
      <c r="F19" s="95" t="s">
        <v>391</v>
      </c>
      <c r="G19" s="95" t="s">
        <v>1019</v>
      </c>
      <c r="H19" s="95" t="s">
        <v>294</v>
      </c>
      <c r="I19" s="95" t="s">
        <v>392</v>
      </c>
      <c r="J19" s="95" t="s">
        <v>289</v>
      </c>
      <c r="K19" s="95" t="s">
        <v>921</v>
      </c>
    </row>
    <row r="20" spans="1:11" x14ac:dyDescent="0.25">
      <c r="A20" s="95">
        <v>44</v>
      </c>
      <c r="B20" s="95" t="s">
        <v>845</v>
      </c>
      <c r="C20" s="95" t="s">
        <v>846</v>
      </c>
      <c r="D20" s="95" t="s">
        <v>27</v>
      </c>
      <c r="E20" s="95" t="s">
        <v>28</v>
      </c>
      <c r="F20" s="95" t="s">
        <v>847</v>
      </c>
      <c r="G20" s="95" t="s">
        <v>1019</v>
      </c>
      <c r="H20" s="95" t="s">
        <v>294</v>
      </c>
      <c r="I20" s="95" t="s">
        <v>848</v>
      </c>
      <c r="J20" s="95" t="s">
        <v>289</v>
      </c>
      <c r="K20" s="95" t="s">
        <v>849</v>
      </c>
    </row>
    <row r="21" spans="1:11" x14ac:dyDescent="0.25">
      <c r="A21" s="95">
        <v>46</v>
      </c>
      <c r="B21" s="95" t="s">
        <v>530</v>
      </c>
      <c r="C21" s="95" t="s">
        <v>531</v>
      </c>
      <c r="D21" s="95" t="s">
        <v>36</v>
      </c>
      <c r="E21" s="95" t="s">
        <v>1</v>
      </c>
      <c r="F21" s="95" t="s">
        <v>532</v>
      </c>
      <c r="G21" s="95" t="s">
        <v>1019</v>
      </c>
      <c r="H21" s="95" t="s">
        <v>294</v>
      </c>
      <c r="I21" s="95" t="s">
        <v>533</v>
      </c>
      <c r="J21" s="95" t="s">
        <v>516</v>
      </c>
      <c r="K21" s="95" t="s">
        <v>764</v>
      </c>
    </row>
    <row r="22" spans="1:11" x14ac:dyDescent="0.25">
      <c r="A22" s="95">
        <v>47</v>
      </c>
      <c r="B22" s="95" t="s">
        <v>651</v>
      </c>
      <c r="C22" s="95" t="s">
        <v>652</v>
      </c>
      <c r="D22" s="95" t="s">
        <v>653</v>
      </c>
      <c r="E22" s="95" t="s">
        <v>1</v>
      </c>
      <c r="F22" s="95" t="s">
        <v>654</v>
      </c>
      <c r="G22" s="95" t="s">
        <v>1019</v>
      </c>
      <c r="H22" s="95" t="s">
        <v>294</v>
      </c>
      <c r="I22" s="95" t="s">
        <v>655</v>
      </c>
      <c r="J22" s="95" t="s">
        <v>289</v>
      </c>
      <c r="K22" s="95" t="s">
        <v>656</v>
      </c>
    </row>
    <row r="23" spans="1:11" x14ac:dyDescent="0.25">
      <c r="A23" s="95">
        <v>49</v>
      </c>
      <c r="B23" s="95" t="s">
        <v>608</v>
      </c>
      <c r="C23" s="95" t="s">
        <v>378</v>
      </c>
      <c r="D23" s="95" t="s">
        <v>27</v>
      </c>
      <c r="E23" s="95" t="s">
        <v>28</v>
      </c>
      <c r="F23" s="95" t="s">
        <v>609</v>
      </c>
      <c r="G23" s="95" t="s">
        <v>1019</v>
      </c>
      <c r="H23" s="95" t="s">
        <v>294</v>
      </c>
      <c r="I23" s="95" t="s">
        <v>610</v>
      </c>
      <c r="J23" s="95" t="s">
        <v>289</v>
      </c>
      <c r="K23" s="95" t="s">
        <v>663</v>
      </c>
    </row>
    <row r="24" spans="1:11" x14ac:dyDescent="0.25">
      <c r="A24" s="95">
        <v>53</v>
      </c>
      <c r="B24" s="95"/>
      <c r="C24" s="95"/>
      <c r="D24" s="95"/>
      <c r="E24" s="95"/>
      <c r="F24" s="95" t="s">
        <v>540</v>
      </c>
      <c r="G24" s="95" t="s">
        <v>1019</v>
      </c>
      <c r="H24" s="95" t="s">
        <v>294</v>
      </c>
      <c r="I24" s="95" t="s">
        <v>541</v>
      </c>
      <c r="J24" s="95" t="s">
        <v>289</v>
      </c>
      <c r="K24" s="95" t="s">
        <v>677</v>
      </c>
    </row>
    <row r="25" spans="1:11" x14ac:dyDescent="0.25">
      <c r="A25" s="95">
        <v>54</v>
      </c>
      <c r="B25" s="95" t="s">
        <v>291</v>
      </c>
      <c r="C25" s="95" t="s">
        <v>292</v>
      </c>
      <c r="D25" s="95" t="s">
        <v>0</v>
      </c>
      <c r="E25" s="95" t="s">
        <v>1</v>
      </c>
      <c r="F25" s="95" t="s">
        <v>293</v>
      </c>
      <c r="G25" s="95" t="s">
        <v>1019</v>
      </c>
      <c r="H25" s="95" t="s">
        <v>294</v>
      </c>
      <c r="I25" s="95" t="s">
        <v>295</v>
      </c>
      <c r="J25" s="95" t="s">
        <v>289</v>
      </c>
      <c r="K25" s="95" t="s">
        <v>679</v>
      </c>
    </row>
    <row r="26" spans="1:11" x14ac:dyDescent="0.25">
      <c r="A26" s="95">
        <v>55</v>
      </c>
      <c r="B26" s="95" t="s">
        <v>297</v>
      </c>
      <c r="C26" s="95" t="s">
        <v>255</v>
      </c>
      <c r="D26" s="95" t="s">
        <v>0</v>
      </c>
      <c r="E26" s="95" t="s">
        <v>1</v>
      </c>
      <c r="F26" s="95" t="s">
        <v>298</v>
      </c>
      <c r="G26" s="95" t="s">
        <v>1019</v>
      </c>
      <c r="H26" s="95" t="s">
        <v>294</v>
      </c>
      <c r="I26" s="95" t="s">
        <v>299</v>
      </c>
      <c r="J26" s="95" t="s">
        <v>289</v>
      </c>
      <c r="K26" s="95" t="s">
        <v>680</v>
      </c>
    </row>
    <row r="27" spans="1:11" x14ac:dyDescent="0.25">
      <c r="A27" s="95">
        <v>56</v>
      </c>
      <c r="B27" s="95" t="s">
        <v>311</v>
      </c>
      <c r="C27" s="95" t="s">
        <v>312</v>
      </c>
      <c r="D27" s="95" t="s">
        <v>313</v>
      </c>
      <c r="E27" s="95" t="s">
        <v>43</v>
      </c>
      <c r="F27" s="95" t="s">
        <v>314</v>
      </c>
      <c r="G27" s="95" t="s">
        <v>1019</v>
      </c>
      <c r="H27" s="95" t="s">
        <v>294</v>
      </c>
      <c r="I27" s="95" t="s">
        <v>315</v>
      </c>
      <c r="J27" s="95" t="s">
        <v>289</v>
      </c>
      <c r="K27" s="95" t="s">
        <v>683</v>
      </c>
    </row>
    <row r="28" spans="1:11" x14ac:dyDescent="0.25">
      <c r="A28" s="95">
        <v>64</v>
      </c>
      <c r="B28" s="95" t="s">
        <v>262</v>
      </c>
      <c r="C28" s="95" t="s">
        <v>399</v>
      </c>
      <c r="D28" s="95" t="s">
        <v>0</v>
      </c>
      <c r="E28" s="95" t="s">
        <v>1</v>
      </c>
      <c r="F28" s="95" t="s">
        <v>400</v>
      </c>
      <c r="G28" s="95" t="s">
        <v>1019</v>
      </c>
      <c r="H28" s="95" t="s">
        <v>294</v>
      </c>
      <c r="I28" s="95" t="s">
        <v>401</v>
      </c>
      <c r="J28" s="95" t="s">
        <v>289</v>
      </c>
      <c r="K28" s="95" t="s">
        <v>700</v>
      </c>
    </row>
    <row r="29" spans="1:11" x14ac:dyDescent="0.25">
      <c r="A29" s="95">
        <v>66</v>
      </c>
      <c r="B29" s="95" t="s">
        <v>431</v>
      </c>
      <c r="C29" s="95" t="s">
        <v>172</v>
      </c>
      <c r="D29" s="95" t="s">
        <v>432</v>
      </c>
      <c r="E29" s="95" t="s">
        <v>28</v>
      </c>
      <c r="F29" s="95" t="s">
        <v>433</v>
      </c>
      <c r="G29" s="95" t="s">
        <v>1019</v>
      </c>
      <c r="H29" s="95" t="s">
        <v>294</v>
      </c>
      <c r="I29" s="95" t="s">
        <v>434</v>
      </c>
      <c r="J29" s="95" t="s">
        <v>289</v>
      </c>
      <c r="K29" s="95" t="s">
        <v>704</v>
      </c>
    </row>
    <row r="30" spans="1:11" x14ac:dyDescent="0.25">
      <c r="A30" s="95">
        <v>40</v>
      </c>
      <c r="B30" s="95" t="s">
        <v>322</v>
      </c>
      <c r="C30" s="95" t="s">
        <v>323</v>
      </c>
      <c r="D30" s="95" t="s">
        <v>66</v>
      </c>
      <c r="E30" s="95" t="s">
        <v>1</v>
      </c>
      <c r="F30" s="95" t="s">
        <v>324</v>
      </c>
      <c r="G30" s="95" t="s">
        <v>1019</v>
      </c>
      <c r="H30" s="95" t="s">
        <v>287</v>
      </c>
      <c r="I30" s="95" t="s">
        <v>325</v>
      </c>
      <c r="J30" s="95" t="s">
        <v>289</v>
      </c>
      <c r="K30" s="95" t="s">
        <v>956</v>
      </c>
    </row>
    <row r="31" spans="1:11" x14ac:dyDescent="0.25">
      <c r="A31" s="95">
        <v>48</v>
      </c>
      <c r="B31" s="95" t="s">
        <v>425</v>
      </c>
      <c r="C31" s="95" t="s">
        <v>426</v>
      </c>
      <c r="D31" s="95" t="s">
        <v>427</v>
      </c>
      <c r="E31" s="95" t="s">
        <v>28</v>
      </c>
      <c r="F31" s="95" t="s">
        <v>428</v>
      </c>
      <c r="G31" s="95" t="s">
        <v>1019</v>
      </c>
      <c r="H31" s="95" t="s">
        <v>287</v>
      </c>
      <c r="I31" s="95" t="s">
        <v>429</v>
      </c>
      <c r="J31" s="95" t="s">
        <v>289</v>
      </c>
      <c r="K31" s="95" t="s">
        <v>659</v>
      </c>
    </row>
    <row r="32" spans="1:11" x14ac:dyDescent="0.25">
      <c r="A32" s="95">
        <v>50</v>
      </c>
      <c r="B32" s="95"/>
      <c r="C32" s="95"/>
      <c r="D32" s="95"/>
      <c r="E32" s="95"/>
      <c r="F32" s="95" t="s">
        <v>572</v>
      </c>
      <c r="G32" s="95" t="s">
        <v>1019</v>
      </c>
      <c r="H32" s="95" t="s">
        <v>287</v>
      </c>
      <c r="I32" s="95" t="s">
        <v>573</v>
      </c>
      <c r="J32" s="95" t="s">
        <v>289</v>
      </c>
      <c r="K32" s="95" t="s">
        <v>665</v>
      </c>
    </row>
    <row r="33" spans="1:11" x14ac:dyDescent="0.25">
      <c r="A33" s="95">
        <v>52</v>
      </c>
      <c r="B33" s="95" t="s">
        <v>566</v>
      </c>
      <c r="C33" s="95" t="s">
        <v>556</v>
      </c>
      <c r="D33" s="95" t="s">
        <v>0</v>
      </c>
      <c r="E33" s="95" t="s">
        <v>1</v>
      </c>
      <c r="F33" s="95" t="s">
        <v>557</v>
      </c>
      <c r="G33" s="95" t="s">
        <v>1019</v>
      </c>
      <c r="H33" s="95" t="s">
        <v>287</v>
      </c>
      <c r="I33" s="95" t="s">
        <v>558</v>
      </c>
      <c r="J33" s="95" t="s">
        <v>289</v>
      </c>
      <c r="K33" s="95" t="s">
        <v>673</v>
      </c>
    </row>
    <row r="34" spans="1:11" x14ac:dyDescent="0.25">
      <c r="A34" s="95">
        <v>57</v>
      </c>
      <c r="B34" s="95" t="s">
        <v>317</v>
      </c>
      <c r="C34" s="95" t="s">
        <v>279</v>
      </c>
      <c r="D34" s="95" t="s">
        <v>318</v>
      </c>
      <c r="E34" s="95" t="s">
        <v>28</v>
      </c>
      <c r="F34" s="95" t="s">
        <v>319</v>
      </c>
      <c r="G34" s="95" t="s">
        <v>1019</v>
      </c>
      <c r="H34" s="95" t="s">
        <v>287</v>
      </c>
      <c r="I34" s="95" t="s">
        <v>320</v>
      </c>
      <c r="J34" s="95" t="s">
        <v>289</v>
      </c>
      <c r="K34" s="95" t="s">
        <v>758</v>
      </c>
    </row>
    <row r="35" spans="1:11" x14ac:dyDescent="0.25">
      <c r="A35" s="95">
        <v>65</v>
      </c>
      <c r="B35" s="95" t="s">
        <v>403</v>
      </c>
      <c r="C35" s="95" t="s">
        <v>60</v>
      </c>
      <c r="D35" s="95" t="s">
        <v>27</v>
      </c>
      <c r="E35" s="95" t="s">
        <v>28</v>
      </c>
      <c r="F35" s="95" t="s">
        <v>404</v>
      </c>
      <c r="G35" s="95" t="s">
        <v>1019</v>
      </c>
      <c r="H35" s="95" t="s">
        <v>287</v>
      </c>
      <c r="I35" s="95" t="s">
        <v>405</v>
      </c>
      <c r="J35" s="95" t="s">
        <v>289</v>
      </c>
      <c r="K35" s="95" t="s">
        <v>701</v>
      </c>
    </row>
    <row r="36" spans="1:11" x14ac:dyDescent="0.25">
      <c r="A36" s="95">
        <v>9</v>
      </c>
      <c r="B36" s="95" t="s">
        <v>117</v>
      </c>
      <c r="C36" s="95" t="s">
        <v>1210</v>
      </c>
      <c r="D36" s="95" t="s">
        <v>648</v>
      </c>
      <c r="E36" s="95" t="s">
        <v>1</v>
      </c>
      <c r="F36" s="95" t="s">
        <v>1211</v>
      </c>
      <c r="G36" s="95" t="s">
        <v>1019</v>
      </c>
      <c r="H36" s="95" t="s">
        <v>3</v>
      </c>
      <c r="I36" s="95" t="s">
        <v>1212</v>
      </c>
      <c r="J36" s="95" t="s">
        <v>53</v>
      </c>
      <c r="K36" s="95" t="s">
        <v>1213</v>
      </c>
    </row>
    <row r="37" spans="1:11" x14ac:dyDescent="0.25">
      <c r="A37" s="95">
        <v>11</v>
      </c>
      <c r="B37" s="95" t="s">
        <v>116</v>
      </c>
      <c r="C37" s="95" t="s">
        <v>117</v>
      </c>
      <c r="D37" s="95" t="s">
        <v>648</v>
      </c>
      <c r="E37" s="95" t="s">
        <v>1</v>
      </c>
      <c r="F37" s="95" t="s">
        <v>118</v>
      </c>
      <c r="G37" s="95" t="s">
        <v>1019</v>
      </c>
      <c r="H37" s="95" t="s">
        <v>3</v>
      </c>
      <c r="I37" s="95" t="s">
        <v>119</v>
      </c>
      <c r="J37" s="95" t="s">
        <v>53</v>
      </c>
      <c r="K37" s="95" t="s">
        <v>1167</v>
      </c>
    </row>
    <row r="38" spans="1:11" x14ac:dyDescent="0.25">
      <c r="A38" s="95">
        <v>28</v>
      </c>
      <c r="B38" s="95" t="s">
        <v>50</v>
      </c>
      <c r="C38" s="95" t="s">
        <v>51</v>
      </c>
      <c r="D38" s="95" t="s">
        <v>52</v>
      </c>
      <c r="E38" s="95" t="s">
        <v>43</v>
      </c>
      <c r="F38" s="95" t="s">
        <v>246</v>
      </c>
      <c r="G38" s="95" t="s">
        <v>1019</v>
      </c>
      <c r="H38" s="95" t="s">
        <v>3</v>
      </c>
      <c r="I38" s="95" t="s">
        <v>247</v>
      </c>
      <c r="J38" s="95" t="s">
        <v>125</v>
      </c>
      <c r="K38" s="95" t="s">
        <v>1127</v>
      </c>
    </row>
    <row r="39" spans="1:11" x14ac:dyDescent="0.25">
      <c r="A39" s="95">
        <v>31</v>
      </c>
      <c r="B39" s="95" t="s">
        <v>262</v>
      </c>
      <c r="C39" s="95" t="s">
        <v>263</v>
      </c>
      <c r="D39" s="95" t="s">
        <v>264</v>
      </c>
      <c r="E39" s="95" t="s">
        <v>1</v>
      </c>
      <c r="F39" s="95" t="s">
        <v>265</v>
      </c>
      <c r="G39" s="95" t="s">
        <v>1019</v>
      </c>
      <c r="H39" s="95" t="s">
        <v>3</v>
      </c>
      <c r="I39" s="95" t="s">
        <v>266</v>
      </c>
      <c r="J39" s="95" t="s">
        <v>53</v>
      </c>
      <c r="K39" s="95" t="s">
        <v>1057</v>
      </c>
    </row>
    <row r="40" spans="1:11" x14ac:dyDescent="0.25">
      <c r="A40" s="95">
        <v>33</v>
      </c>
      <c r="B40" s="95" t="s">
        <v>273</v>
      </c>
      <c r="C40" s="95" t="s">
        <v>274</v>
      </c>
      <c r="D40" s="95" t="s">
        <v>0</v>
      </c>
      <c r="E40" s="95" t="s">
        <v>1</v>
      </c>
      <c r="F40" s="95" t="s">
        <v>275</v>
      </c>
      <c r="G40" s="95" t="s">
        <v>1019</v>
      </c>
      <c r="H40" s="95" t="s">
        <v>3</v>
      </c>
      <c r="I40" s="95" t="s">
        <v>276</v>
      </c>
      <c r="J40" s="95" t="s">
        <v>53</v>
      </c>
      <c r="K40" s="95" t="s">
        <v>1069</v>
      </c>
    </row>
    <row r="41" spans="1:11" x14ac:dyDescent="0.25">
      <c r="A41" s="95">
        <v>34</v>
      </c>
      <c r="B41" s="95" t="s">
        <v>102</v>
      </c>
      <c r="C41" s="95" t="s">
        <v>141</v>
      </c>
      <c r="D41" s="95" t="s">
        <v>42</v>
      </c>
      <c r="E41" s="95" t="s">
        <v>43</v>
      </c>
      <c r="F41" s="95" t="s">
        <v>142</v>
      </c>
      <c r="G41" s="95" t="s">
        <v>1019</v>
      </c>
      <c r="H41" s="95" t="s">
        <v>3</v>
      </c>
      <c r="I41" s="95" t="s">
        <v>143</v>
      </c>
      <c r="J41" s="95" t="s">
        <v>53</v>
      </c>
      <c r="K41" s="95" t="s">
        <v>1070</v>
      </c>
    </row>
    <row r="42" spans="1:11" x14ac:dyDescent="0.25">
      <c r="A42" s="95">
        <v>35</v>
      </c>
      <c r="B42" s="95" t="s">
        <v>145</v>
      </c>
      <c r="C42" s="95" t="s">
        <v>97</v>
      </c>
      <c r="D42" s="95" t="s">
        <v>1046</v>
      </c>
      <c r="E42" s="95" t="s">
        <v>1</v>
      </c>
      <c r="F42" s="95" t="s">
        <v>147</v>
      </c>
      <c r="G42" s="95" t="s">
        <v>1019</v>
      </c>
      <c r="H42" s="95" t="s">
        <v>3</v>
      </c>
      <c r="I42" s="95" t="s">
        <v>148</v>
      </c>
      <c r="J42" s="95" t="s">
        <v>53</v>
      </c>
      <c r="K42" s="95" t="s">
        <v>1047</v>
      </c>
    </row>
    <row r="43" spans="1:11" x14ac:dyDescent="0.25">
      <c r="A43" s="95">
        <v>37</v>
      </c>
      <c r="B43" s="95" t="s">
        <v>982</v>
      </c>
      <c r="C43" s="95" t="s">
        <v>292</v>
      </c>
      <c r="D43" s="95" t="s">
        <v>462</v>
      </c>
      <c r="E43" s="95" t="s">
        <v>1</v>
      </c>
      <c r="F43" s="95" t="s">
        <v>422</v>
      </c>
      <c r="G43" s="95" t="s">
        <v>1019</v>
      </c>
      <c r="H43" s="95" t="s">
        <v>3</v>
      </c>
      <c r="I43" s="95" t="s">
        <v>423</v>
      </c>
      <c r="J43" s="95" t="s">
        <v>2</v>
      </c>
      <c r="K43" s="95" t="s">
        <v>983</v>
      </c>
    </row>
    <row r="44" spans="1:11" x14ac:dyDescent="0.25">
      <c r="A44" s="95">
        <v>39</v>
      </c>
      <c r="B44" s="95" t="s">
        <v>242</v>
      </c>
      <c r="C44" s="95" t="s">
        <v>243</v>
      </c>
      <c r="D44" s="95" t="s">
        <v>957</v>
      </c>
      <c r="E44" s="95" t="s">
        <v>43</v>
      </c>
      <c r="F44" s="95" t="s">
        <v>244</v>
      </c>
      <c r="G44" s="95" t="s">
        <v>1019</v>
      </c>
      <c r="H44" s="95" t="s">
        <v>3</v>
      </c>
      <c r="I44" s="95" t="s">
        <v>245</v>
      </c>
      <c r="J44" s="95" t="s">
        <v>125</v>
      </c>
      <c r="K44" s="95" t="s">
        <v>958</v>
      </c>
    </row>
    <row r="45" spans="1:11" x14ac:dyDescent="0.25">
      <c r="A45" s="95">
        <v>43</v>
      </c>
      <c r="B45" s="95" t="s">
        <v>361</v>
      </c>
      <c r="C45" s="95" t="s">
        <v>362</v>
      </c>
      <c r="D45" s="95" t="s">
        <v>0</v>
      </c>
      <c r="E45" s="95" t="s">
        <v>1</v>
      </c>
      <c r="F45" s="95" t="s">
        <v>886</v>
      </c>
      <c r="G45" s="95" t="s">
        <v>1019</v>
      </c>
      <c r="H45" s="95" t="s">
        <v>3</v>
      </c>
      <c r="I45" s="95" t="s">
        <v>861</v>
      </c>
      <c r="J45" s="95" t="s">
        <v>516</v>
      </c>
      <c r="K45" s="95" t="s">
        <v>896</v>
      </c>
    </row>
    <row r="46" spans="1:11" x14ac:dyDescent="0.25">
      <c r="A46" s="95">
        <v>60</v>
      </c>
      <c r="B46" s="95" t="s">
        <v>238</v>
      </c>
      <c r="C46" s="95" t="s">
        <v>239</v>
      </c>
      <c r="D46" s="95" t="s">
        <v>0</v>
      </c>
      <c r="E46" s="95" t="s">
        <v>1</v>
      </c>
      <c r="F46" s="95" t="s">
        <v>240</v>
      </c>
      <c r="G46" s="95" t="s">
        <v>1019</v>
      </c>
      <c r="H46" s="95" t="s">
        <v>3</v>
      </c>
      <c r="I46" s="95" t="s">
        <v>241</v>
      </c>
      <c r="J46" s="95" t="s">
        <v>53</v>
      </c>
      <c r="K46" s="95" t="s">
        <v>691</v>
      </c>
    </row>
    <row r="47" spans="1:11" x14ac:dyDescent="0.25">
      <c r="A47" s="95">
        <v>63</v>
      </c>
      <c r="B47" s="95" t="s">
        <v>137</v>
      </c>
      <c r="C47" s="95" t="s">
        <v>138</v>
      </c>
      <c r="D47" s="95" t="s">
        <v>0</v>
      </c>
      <c r="E47" s="95" t="s">
        <v>1</v>
      </c>
      <c r="F47" s="95" t="s">
        <v>139</v>
      </c>
      <c r="G47" s="95" t="s">
        <v>1019</v>
      </c>
      <c r="H47" s="95" t="s">
        <v>3</v>
      </c>
      <c r="I47" s="95" t="s">
        <v>140</v>
      </c>
      <c r="J47" s="95" t="s">
        <v>53</v>
      </c>
      <c r="K47" s="95" t="s">
        <v>699</v>
      </c>
    </row>
    <row r="48" spans="1:11" x14ac:dyDescent="0.25">
      <c r="A48" s="95">
        <v>74</v>
      </c>
      <c r="B48" s="95" t="s">
        <v>110</v>
      </c>
      <c r="C48" s="95" t="s">
        <v>111</v>
      </c>
      <c r="D48" s="95" t="s">
        <v>112</v>
      </c>
      <c r="E48" s="95" t="s">
        <v>43</v>
      </c>
      <c r="F48" s="95" t="s">
        <v>113</v>
      </c>
      <c r="G48" s="95" t="s">
        <v>1019</v>
      </c>
      <c r="H48" s="95" t="s">
        <v>3</v>
      </c>
      <c r="I48" s="95" t="s">
        <v>114</v>
      </c>
      <c r="J48" s="95" t="s">
        <v>53</v>
      </c>
      <c r="K48" s="95" t="s">
        <v>727</v>
      </c>
    </row>
    <row r="49" spans="1:11" x14ac:dyDescent="0.25">
      <c r="A49" s="95">
        <v>75</v>
      </c>
      <c r="B49" s="95" t="s">
        <v>120</v>
      </c>
      <c r="C49" s="95" t="s">
        <v>121</v>
      </c>
      <c r="D49" s="95" t="s">
        <v>122</v>
      </c>
      <c r="E49" s="95" t="s">
        <v>43</v>
      </c>
      <c r="F49" s="95" t="s">
        <v>123</v>
      </c>
      <c r="G49" s="95" t="s">
        <v>1019</v>
      </c>
      <c r="H49" s="95" t="s">
        <v>3</v>
      </c>
      <c r="I49" s="95" t="s">
        <v>124</v>
      </c>
      <c r="J49" s="95" t="s">
        <v>125</v>
      </c>
      <c r="K49" s="95" t="s">
        <v>728</v>
      </c>
    </row>
    <row r="50" spans="1:11" x14ac:dyDescent="0.25">
      <c r="A50" s="95">
        <v>84</v>
      </c>
      <c r="B50" s="95" t="s">
        <v>206</v>
      </c>
      <c r="C50" s="95" t="s">
        <v>207</v>
      </c>
      <c r="D50" s="95" t="s">
        <v>173</v>
      </c>
      <c r="E50" s="95" t="s">
        <v>43</v>
      </c>
      <c r="F50" s="95" t="s">
        <v>208</v>
      </c>
      <c r="G50" s="95" t="s">
        <v>1019</v>
      </c>
      <c r="H50" s="95" t="s">
        <v>3</v>
      </c>
      <c r="I50" s="95" t="s">
        <v>209</v>
      </c>
      <c r="J50" s="95" t="s">
        <v>53</v>
      </c>
      <c r="K50" s="95" t="s">
        <v>745</v>
      </c>
    </row>
    <row r="51" spans="1:11" x14ac:dyDescent="0.25">
      <c r="A51" s="95">
        <v>85</v>
      </c>
      <c r="B51" s="95" t="s">
        <v>224</v>
      </c>
      <c r="C51" s="95" t="s">
        <v>225</v>
      </c>
      <c r="D51" s="95" t="s">
        <v>0</v>
      </c>
      <c r="E51" s="95" t="s">
        <v>1</v>
      </c>
      <c r="F51" s="95" t="s">
        <v>226</v>
      </c>
      <c r="G51" s="95" t="s">
        <v>1019</v>
      </c>
      <c r="H51" s="95" t="s">
        <v>3</v>
      </c>
      <c r="I51" s="95" t="s">
        <v>227</v>
      </c>
      <c r="J51" s="95" t="s">
        <v>53</v>
      </c>
      <c r="K51" s="95" t="s">
        <v>748</v>
      </c>
    </row>
    <row r="52" spans="1:11" x14ac:dyDescent="0.25">
      <c r="A52" s="95">
        <v>86</v>
      </c>
      <c r="B52" s="95" t="s">
        <v>54</v>
      </c>
      <c r="C52" s="95" t="s">
        <v>55</v>
      </c>
      <c r="D52" s="95" t="s">
        <v>0</v>
      </c>
      <c r="E52" s="95" t="s">
        <v>1</v>
      </c>
      <c r="F52" s="95" t="s">
        <v>229</v>
      </c>
      <c r="G52" s="95" t="s">
        <v>1019</v>
      </c>
      <c r="H52" s="95" t="s">
        <v>3</v>
      </c>
      <c r="I52" s="95" t="s">
        <v>230</v>
      </c>
      <c r="J52" s="95" t="s">
        <v>53</v>
      </c>
      <c r="K52" s="95" t="s">
        <v>749</v>
      </c>
    </row>
    <row r="53" spans="1:11" x14ac:dyDescent="0.25">
      <c r="A53" s="95">
        <v>88</v>
      </c>
      <c r="B53" s="95" t="s">
        <v>268</v>
      </c>
      <c r="C53" s="95" t="s">
        <v>269</v>
      </c>
      <c r="D53" s="95" t="s">
        <v>66</v>
      </c>
      <c r="E53" s="95" t="s">
        <v>1</v>
      </c>
      <c r="F53" s="95" t="s">
        <v>270</v>
      </c>
      <c r="G53" s="95" t="s">
        <v>1019</v>
      </c>
      <c r="H53" s="95" t="s">
        <v>3</v>
      </c>
      <c r="I53" s="95" t="s">
        <v>271</v>
      </c>
      <c r="J53" s="95" t="s">
        <v>53</v>
      </c>
      <c r="K53" s="95" t="s">
        <v>754</v>
      </c>
    </row>
    <row r="54" spans="1:11" x14ac:dyDescent="0.25">
      <c r="A54" s="95">
        <v>89</v>
      </c>
      <c r="B54" s="95" t="s">
        <v>278</v>
      </c>
      <c r="C54" s="95" t="s">
        <v>279</v>
      </c>
      <c r="D54" s="95" t="s">
        <v>66</v>
      </c>
      <c r="E54" s="95" t="s">
        <v>1</v>
      </c>
      <c r="F54" s="95" t="s">
        <v>280</v>
      </c>
      <c r="G54" s="95" t="s">
        <v>1019</v>
      </c>
      <c r="H54" s="95" t="s">
        <v>3</v>
      </c>
      <c r="I54" s="95" t="s">
        <v>281</v>
      </c>
      <c r="J54" s="95" t="s">
        <v>53</v>
      </c>
      <c r="K54" s="95" t="s">
        <v>756</v>
      </c>
    </row>
    <row r="55" spans="1:11" x14ac:dyDescent="0.25">
      <c r="A55" s="95">
        <v>51</v>
      </c>
      <c r="B55" s="95" t="s">
        <v>590</v>
      </c>
      <c r="C55" s="95" t="s">
        <v>591</v>
      </c>
      <c r="D55" s="95" t="s">
        <v>592</v>
      </c>
      <c r="E55" s="95" t="s">
        <v>43</v>
      </c>
      <c r="F55" s="95" t="s">
        <v>593</v>
      </c>
      <c r="G55" s="95" t="s">
        <v>1131</v>
      </c>
      <c r="H55" s="95" t="s">
        <v>30</v>
      </c>
      <c r="I55" s="95" t="s">
        <v>594</v>
      </c>
      <c r="J55" s="95" t="s">
        <v>32</v>
      </c>
      <c r="K55" s="95" t="s">
        <v>669</v>
      </c>
    </row>
    <row r="56" spans="1:11" x14ac:dyDescent="0.25">
      <c r="A56" s="95">
        <v>29</v>
      </c>
      <c r="B56" s="95" t="s">
        <v>1072</v>
      </c>
      <c r="C56" s="95" t="s">
        <v>1073</v>
      </c>
      <c r="D56" s="95" t="s">
        <v>122</v>
      </c>
      <c r="E56" s="95" t="s">
        <v>43</v>
      </c>
      <c r="F56" s="95" t="s">
        <v>221</v>
      </c>
      <c r="G56" s="95" t="s">
        <v>1131</v>
      </c>
      <c r="H56" s="95" t="s">
        <v>3</v>
      </c>
      <c r="I56" s="95" t="s">
        <v>222</v>
      </c>
      <c r="J56" s="95" t="s">
        <v>53</v>
      </c>
      <c r="K56" s="95" t="s">
        <v>1074</v>
      </c>
    </row>
    <row r="57" spans="1:11" x14ac:dyDescent="0.25">
      <c r="A57" s="95">
        <v>80</v>
      </c>
      <c r="B57" s="95" t="s">
        <v>174</v>
      </c>
      <c r="C57" s="95" t="s">
        <v>175</v>
      </c>
      <c r="D57" s="95" t="s">
        <v>0</v>
      </c>
      <c r="E57" s="95" t="s">
        <v>1</v>
      </c>
      <c r="F57" s="95" t="s">
        <v>472</v>
      </c>
      <c r="G57" s="95" t="s">
        <v>1050</v>
      </c>
      <c r="H57" s="95" t="s">
        <v>473</v>
      </c>
      <c r="I57" s="95" t="s">
        <v>474</v>
      </c>
      <c r="J57" s="95" t="s">
        <v>475</v>
      </c>
      <c r="K57" s="95" t="s">
        <v>737</v>
      </c>
    </row>
    <row r="58" spans="1:11" x14ac:dyDescent="0.25">
      <c r="A58" s="95">
        <v>83</v>
      </c>
      <c r="B58" s="95" t="s">
        <v>54</v>
      </c>
      <c r="C58" s="95" t="s">
        <v>55</v>
      </c>
      <c r="D58" s="95" t="s">
        <v>0</v>
      </c>
      <c r="E58" s="95" t="s">
        <v>1</v>
      </c>
      <c r="F58" s="95" t="s">
        <v>480</v>
      </c>
      <c r="G58" s="95" t="s">
        <v>1050</v>
      </c>
      <c r="H58" s="95" t="s">
        <v>473</v>
      </c>
      <c r="I58" s="95" t="s">
        <v>481</v>
      </c>
      <c r="J58" s="95" t="s">
        <v>475</v>
      </c>
      <c r="K58" s="95" t="s">
        <v>744</v>
      </c>
    </row>
    <row r="59" spans="1:11" s="57" customFormat="1" x14ac:dyDescent="0.25">
      <c r="A59" s="57">
        <v>17</v>
      </c>
      <c r="B59" s="57" t="s">
        <v>1243</v>
      </c>
      <c r="C59" s="57" t="s">
        <v>1244</v>
      </c>
      <c r="D59" s="57" t="s">
        <v>1245</v>
      </c>
      <c r="E59" s="57" t="s">
        <v>1246</v>
      </c>
      <c r="F59" s="57" t="s">
        <v>1247</v>
      </c>
      <c r="G59" s="57" t="s">
        <v>960</v>
      </c>
      <c r="H59" s="57" t="s">
        <v>1013</v>
      </c>
      <c r="I59" s="57" t="s">
        <v>1248</v>
      </c>
      <c r="J59" s="57" t="s">
        <v>960</v>
      </c>
      <c r="K59" s="57" t="s">
        <v>1249</v>
      </c>
    </row>
    <row r="60" spans="1:11" s="57" customFormat="1" x14ac:dyDescent="0.25">
      <c r="A60" s="57">
        <v>1</v>
      </c>
      <c r="F60" s="57" t="s">
        <v>1223</v>
      </c>
      <c r="G60" s="57" t="s">
        <v>960</v>
      </c>
      <c r="H60" s="57" t="s">
        <v>1224</v>
      </c>
      <c r="I60" s="57" t="s">
        <v>1225</v>
      </c>
      <c r="J60" s="57" t="s">
        <v>960</v>
      </c>
      <c r="K60" s="57" t="s">
        <v>1226</v>
      </c>
    </row>
    <row r="61" spans="1:11" s="57" customFormat="1" x14ac:dyDescent="0.25">
      <c r="A61" s="57">
        <v>71</v>
      </c>
      <c r="B61" s="57" t="s">
        <v>40</v>
      </c>
      <c r="C61" s="57" t="s">
        <v>41</v>
      </c>
      <c r="D61" s="57" t="s">
        <v>42</v>
      </c>
      <c r="E61" s="57" t="s">
        <v>43</v>
      </c>
      <c r="F61" s="57" t="s">
        <v>44</v>
      </c>
      <c r="G61" s="57" t="s">
        <v>960</v>
      </c>
      <c r="H61" s="57" t="s">
        <v>5</v>
      </c>
      <c r="I61" s="57" t="s">
        <v>45</v>
      </c>
      <c r="J61" s="57" t="s">
        <v>6</v>
      </c>
      <c r="K61" s="57" t="s">
        <v>716</v>
      </c>
    </row>
    <row r="62" spans="1:11" s="57" customFormat="1" x14ac:dyDescent="0.25">
      <c r="A62" s="57">
        <v>78</v>
      </c>
      <c r="B62" s="57" t="s">
        <v>797</v>
      </c>
      <c r="C62" s="57" t="s">
        <v>798</v>
      </c>
      <c r="D62" s="57" t="s">
        <v>799</v>
      </c>
      <c r="E62" s="57" t="s">
        <v>1</v>
      </c>
      <c r="F62" s="57" t="s">
        <v>800</v>
      </c>
      <c r="G62" s="57" t="s">
        <v>960</v>
      </c>
      <c r="H62" s="57" t="s">
        <v>8</v>
      </c>
      <c r="I62" s="57" t="s">
        <v>801</v>
      </c>
      <c r="J62" s="57" t="s">
        <v>9</v>
      </c>
      <c r="K62" s="57" t="s">
        <v>802</v>
      </c>
    </row>
    <row r="63" spans="1:11" s="57" customFormat="1" x14ac:dyDescent="0.25">
      <c r="A63" s="57">
        <v>4</v>
      </c>
      <c r="F63" s="57" t="s">
        <v>1236</v>
      </c>
      <c r="G63" s="57" t="s">
        <v>960</v>
      </c>
      <c r="H63" s="57" t="s">
        <v>1237</v>
      </c>
      <c r="I63" s="57" t="s">
        <v>1238</v>
      </c>
      <c r="J63" s="57" t="s">
        <v>960</v>
      </c>
      <c r="K63" s="57" t="s">
        <v>1239</v>
      </c>
    </row>
    <row r="64" spans="1:11" x14ac:dyDescent="0.25">
      <c r="A64" s="95">
        <v>10</v>
      </c>
      <c r="B64" s="95" t="s">
        <v>262</v>
      </c>
      <c r="C64" s="95" t="s">
        <v>399</v>
      </c>
      <c r="D64" s="95" t="s">
        <v>0</v>
      </c>
      <c r="E64" s="95" t="s">
        <v>1</v>
      </c>
      <c r="F64" s="95" t="s">
        <v>1103</v>
      </c>
      <c r="G64" s="95" t="s">
        <v>1136</v>
      </c>
      <c r="H64" s="95" t="s">
        <v>1013</v>
      </c>
      <c r="I64" s="95" t="s">
        <v>1104</v>
      </c>
      <c r="J64" s="95" t="s">
        <v>960</v>
      </c>
      <c r="K64" s="95" t="s">
        <v>1206</v>
      </c>
    </row>
    <row r="65" spans="1:11" x14ac:dyDescent="0.25">
      <c r="A65" s="95">
        <v>12</v>
      </c>
      <c r="B65" s="95" t="s">
        <v>196</v>
      </c>
      <c r="C65" s="95" t="s">
        <v>104</v>
      </c>
      <c r="D65" s="95" t="s">
        <v>197</v>
      </c>
      <c r="E65" s="95" t="s">
        <v>198</v>
      </c>
      <c r="F65" s="95" t="s">
        <v>1168</v>
      </c>
      <c r="G65" s="95" t="s">
        <v>1136</v>
      </c>
      <c r="H65" s="95" t="s">
        <v>1013</v>
      </c>
      <c r="I65" s="95" t="s">
        <v>1169</v>
      </c>
      <c r="J65" s="95" t="s">
        <v>960</v>
      </c>
      <c r="K65" s="95" t="s">
        <v>1170</v>
      </c>
    </row>
    <row r="66" spans="1:11" x14ac:dyDescent="0.25">
      <c r="A66" s="95">
        <v>13</v>
      </c>
      <c r="B66" s="95" t="s">
        <v>1171</v>
      </c>
      <c r="C66" s="95" t="s">
        <v>1172</v>
      </c>
      <c r="D66" s="95" t="s">
        <v>0</v>
      </c>
      <c r="E66" s="95" t="s">
        <v>1</v>
      </c>
      <c r="F66" s="95" t="s">
        <v>1173</v>
      </c>
      <c r="G66" s="95" t="s">
        <v>1136</v>
      </c>
      <c r="H66" s="95" t="s">
        <v>1013</v>
      </c>
      <c r="I66" s="95" t="s">
        <v>1174</v>
      </c>
      <c r="J66" s="95" t="s">
        <v>960</v>
      </c>
      <c r="K66" s="95" t="s">
        <v>1175</v>
      </c>
    </row>
    <row r="67" spans="1:11" x14ac:dyDescent="0.25">
      <c r="A67" s="95">
        <v>14</v>
      </c>
      <c r="B67" s="95" t="s">
        <v>1176</v>
      </c>
      <c r="C67" s="95" t="s">
        <v>1177</v>
      </c>
      <c r="D67" s="95" t="s">
        <v>173</v>
      </c>
      <c r="E67" s="95" t="s">
        <v>43</v>
      </c>
      <c r="F67" s="95" t="s">
        <v>1178</v>
      </c>
      <c r="G67" s="95" t="s">
        <v>1136</v>
      </c>
      <c r="H67" s="95" t="s">
        <v>1013</v>
      </c>
      <c r="I67" s="95" t="s">
        <v>1179</v>
      </c>
      <c r="J67" s="95" t="s">
        <v>960</v>
      </c>
      <c r="K67" s="95" t="s">
        <v>1180</v>
      </c>
    </row>
    <row r="68" spans="1:11" x14ac:dyDescent="0.25">
      <c r="A68" s="95">
        <v>15</v>
      </c>
      <c r="B68" s="95" t="s">
        <v>1181</v>
      </c>
      <c r="C68" s="95" t="s">
        <v>1182</v>
      </c>
      <c r="D68" s="95" t="s">
        <v>1183</v>
      </c>
      <c r="E68" s="95" t="s">
        <v>48</v>
      </c>
      <c r="F68" s="95" t="s">
        <v>1184</v>
      </c>
      <c r="G68" s="95" t="s">
        <v>1136</v>
      </c>
      <c r="H68" s="95" t="s">
        <v>1013</v>
      </c>
      <c r="I68" s="95" t="s">
        <v>1185</v>
      </c>
      <c r="J68" s="95" t="s">
        <v>960</v>
      </c>
      <c r="K68" s="95" t="s">
        <v>1186</v>
      </c>
    </row>
    <row r="69" spans="1:11" x14ac:dyDescent="0.25">
      <c r="A69" s="95">
        <v>16</v>
      </c>
      <c r="B69" s="95" t="s">
        <v>1187</v>
      </c>
      <c r="C69" s="95" t="s">
        <v>1188</v>
      </c>
      <c r="D69" s="95" t="s">
        <v>1189</v>
      </c>
      <c r="E69" s="95" t="s">
        <v>43</v>
      </c>
      <c r="F69" s="95" t="s">
        <v>1190</v>
      </c>
      <c r="G69" s="95" t="s">
        <v>1136</v>
      </c>
      <c r="H69" s="95" t="s">
        <v>1013</v>
      </c>
      <c r="I69" s="95" t="s">
        <v>1191</v>
      </c>
      <c r="J69" s="95" t="s">
        <v>960</v>
      </c>
      <c r="K69" s="95" t="s">
        <v>1192</v>
      </c>
    </row>
    <row r="70" spans="1:11" x14ac:dyDescent="0.25">
      <c r="A70" s="95">
        <v>18</v>
      </c>
      <c r="B70" s="95" t="s">
        <v>64</v>
      </c>
      <c r="C70" s="95" t="s">
        <v>65</v>
      </c>
      <c r="D70" s="95" t="s">
        <v>66</v>
      </c>
      <c r="E70" s="95" t="s">
        <v>1</v>
      </c>
      <c r="F70" s="95" t="s">
        <v>1133</v>
      </c>
      <c r="G70" s="95" t="s">
        <v>1136</v>
      </c>
      <c r="H70" s="95" t="s">
        <v>1013</v>
      </c>
      <c r="I70" s="95" t="s">
        <v>1134</v>
      </c>
      <c r="J70" s="95" t="s">
        <v>960</v>
      </c>
      <c r="K70" s="95" t="s">
        <v>1135</v>
      </c>
    </row>
    <row r="71" spans="1:11" x14ac:dyDescent="0.25">
      <c r="A71" s="95">
        <v>19</v>
      </c>
      <c r="B71" s="95" t="s">
        <v>262</v>
      </c>
      <c r="C71" s="95" t="s">
        <v>1141</v>
      </c>
      <c r="D71" s="95" t="s">
        <v>1142</v>
      </c>
      <c r="E71" s="95" t="s">
        <v>1</v>
      </c>
      <c r="F71" s="95" t="s">
        <v>1143</v>
      </c>
      <c r="G71" s="95" t="s">
        <v>1136</v>
      </c>
      <c r="H71" s="95" t="s">
        <v>1013</v>
      </c>
      <c r="I71" s="95" t="s">
        <v>1144</v>
      </c>
      <c r="J71" s="95" t="s">
        <v>960</v>
      </c>
      <c r="K71" s="95" t="s">
        <v>1145</v>
      </c>
    </row>
    <row r="72" spans="1:11" x14ac:dyDescent="0.25">
      <c r="A72" s="95">
        <v>20</v>
      </c>
      <c r="B72" s="95" t="s">
        <v>1146</v>
      </c>
      <c r="C72" s="95" t="s">
        <v>1147</v>
      </c>
      <c r="D72" s="95" t="s">
        <v>1142</v>
      </c>
      <c r="E72" s="95" t="s">
        <v>1</v>
      </c>
      <c r="F72" s="95" t="s">
        <v>1148</v>
      </c>
      <c r="G72" s="95" t="s">
        <v>1136</v>
      </c>
      <c r="H72" s="95" t="s">
        <v>1013</v>
      </c>
      <c r="I72" s="95" t="s">
        <v>1149</v>
      </c>
      <c r="J72" s="95" t="s">
        <v>960</v>
      </c>
      <c r="K72" s="95" t="s">
        <v>1150</v>
      </c>
    </row>
    <row r="73" spans="1:11" x14ac:dyDescent="0.25">
      <c r="A73" s="95">
        <v>21</v>
      </c>
      <c r="B73" s="95" t="s">
        <v>1151</v>
      </c>
      <c r="C73" s="95" t="s">
        <v>1152</v>
      </c>
      <c r="D73" s="95" t="s">
        <v>1153</v>
      </c>
      <c r="E73" s="95" t="s">
        <v>48</v>
      </c>
      <c r="F73" s="95" t="s">
        <v>1154</v>
      </c>
      <c r="G73" s="95" t="s">
        <v>1136</v>
      </c>
      <c r="H73" s="95" t="s">
        <v>1013</v>
      </c>
      <c r="I73" s="95" t="s">
        <v>1155</v>
      </c>
      <c r="J73" s="95" t="s">
        <v>960</v>
      </c>
      <c r="K73" s="95" t="s">
        <v>1156</v>
      </c>
    </row>
    <row r="74" spans="1:11" x14ac:dyDescent="0.25">
      <c r="A74" s="95">
        <v>22</v>
      </c>
      <c r="B74" s="95" t="s">
        <v>530</v>
      </c>
      <c r="C74" s="95" t="s">
        <v>531</v>
      </c>
      <c r="D74" s="95" t="s">
        <v>36</v>
      </c>
      <c r="E74" s="95" t="s">
        <v>1</v>
      </c>
      <c r="F74" s="95" t="s">
        <v>1158</v>
      </c>
      <c r="G74" s="95" t="s">
        <v>1136</v>
      </c>
      <c r="H74" s="95" t="s">
        <v>1013</v>
      </c>
      <c r="I74" s="95" t="s">
        <v>1159</v>
      </c>
      <c r="J74" s="95" t="s">
        <v>960</v>
      </c>
      <c r="K74" s="95" t="s">
        <v>1160</v>
      </c>
    </row>
    <row r="75" spans="1:11" x14ac:dyDescent="0.25">
      <c r="A75" s="95">
        <v>23</v>
      </c>
      <c r="B75" s="95" t="s">
        <v>50</v>
      </c>
      <c r="C75" s="95" t="s">
        <v>51</v>
      </c>
      <c r="D75" s="95" t="s">
        <v>52</v>
      </c>
      <c r="E75" s="95" t="s">
        <v>43</v>
      </c>
      <c r="F75" s="95" t="s">
        <v>1085</v>
      </c>
      <c r="G75" s="95" t="s">
        <v>1136</v>
      </c>
      <c r="H75" s="95" t="s">
        <v>1013</v>
      </c>
      <c r="I75" s="95" t="s">
        <v>1086</v>
      </c>
      <c r="J75" s="95" t="s">
        <v>960</v>
      </c>
      <c r="K75" s="95" t="s">
        <v>1087</v>
      </c>
    </row>
    <row r="76" spans="1:11" x14ac:dyDescent="0.25">
      <c r="A76" s="95">
        <v>24</v>
      </c>
      <c r="B76" s="95" t="s">
        <v>1094</v>
      </c>
      <c r="C76" s="95" t="s">
        <v>1095</v>
      </c>
      <c r="D76" s="95" t="s">
        <v>173</v>
      </c>
      <c r="E76" s="95" t="s">
        <v>43</v>
      </c>
      <c r="F76" s="95" t="s">
        <v>1096</v>
      </c>
      <c r="G76" s="95" t="s">
        <v>1136</v>
      </c>
      <c r="H76" s="95" t="s">
        <v>1013</v>
      </c>
      <c r="I76" s="95" t="s">
        <v>1097</v>
      </c>
      <c r="J76" s="95" t="s">
        <v>960</v>
      </c>
      <c r="K76" s="95" t="s">
        <v>1098</v>
      </c>
    </row>
    <row r="77" spans="1:11" x14ac:dyDescent="0.25">
      <c r="A77" s="95">
        <v>25</v>
      </c>
      <c r="B77" s="95" t="s">
        <v>196</v>
      </c>
      <c r="C77" s="95" t="s">
        <v>104</v>
      </c>
      <c r="D77" s="95" t="s">
        <v>197</v>
      </c>
      <c r="E77" s="95" t="s">
        <v>198</v>
      </c>
      <c r="F77" s="95" t="s">
        <v>1107</v>
      </c>
      <c r="G77" s="95" t="s">
        <v>1136</v>
      </c>
      <c r="H77" s="95" t="s">
        <v>1013</v>
      </c>
      <c r="I77" s="95" t="s">
        <v>1108</v>
      </c>
      <c r="J77" s="95" t="s">
        <v>960</v>
      </c>
      <c r="K77" s="95" t="s">
        <v>1109</v>
      </c>
    </row>
    <row r="78" spans="1:11" x14ac:dyDescent="0.25">
      <c r="A78" s="95">
        <v>26</v>
      </c>
      <c r="B78" s="95" t="s">
        <v>1110</v>
      </c>
      <c r="C78" s="95" t="s">
        <v>408</v>
      </c>
      <c r="D78" s="95" t="s">
        <v>1111</v>
      </c>
      <c r="E78" s="95" t="s">
        <v>912</v>
      </c>
      <c r="F78" s="95" t="s">
        <v>1112</v>
      </c>
      <c r="G78" s="95" t="s">
        <v>1136</v>
      </c>
      <c r="H78" s="95" t="s">
        <v>1013</v>
      </c>
      <c r="I78" s="95" t="s">
        <v>1113</v>
      </c>
      <c r="J78" s="95" t="s">
        <v>960</v>
      </c>
      <c r="K78" s="95" t="s">
        <v>1114</v>
      </c>
    </row>
    <row r="79" spans="1:11" x14ac:dyDescent="0.25">
      <c r="A79" s="95">
        <v>27</v>
      </c>
      <c r="B79" s="95" t="s">
        <v>803</v>
      </c>
      <c r="C79" s="95" t="s">
        <v>804</v>
      </c>
      <c r="D79" s="95" t="s">
        <v>17</v>
      </c>
      <c r="E79" s="95" t="s">
        <v>7</v>
      </c>
      <c r="F79" s="95" t="s">
        <v>1121</v>
      </c>
      <c r="G79" s="95" t="s">
        <v>1136</v>
      </c>
      <c r="H79" s="95" t="s">
        <v>1013</v>
      </c>
      <c r="I79" s="95" t="s">
        <v>1122</v>
      </c>
      <c r="J79" s="95" t="s">
        <v>960</v>
      </c>
      <c r="K79" s="95" t="s">
        <v>1123</v>
      </c>
    </row>
    <row r="80" spans="1:11" x14ac:dyDescent="0.25">
      <c r="A80" s="95">
        <v>36</v>
      </c>
      <c r="B80" s="95" t="s">
        <v>803</v>
      </c>
      <c r="C80" s="95" t="s">
        <v>804</v>
      </c>
      <c r="D80" s="95" t="s">
        <v>17</v>
      </c>
      <c r="E80" s="95" t="s">
        <v>7</v>
      </c>
      <c r="F80" s="95" t="s">
        <v>805</v>
      </c>
      <c r="G80" s="95" t="s">
        <v>1136</v>
      </c>
      <c r="H80" s="95" t="s">
        <v>5</v>
      </c>
      <c r="I80" s="95" t="s">
        <v>806</v>
      </c>
      <c r="J80" s="95" t="s">
        <v>6</v>
      </c>
      <c r="K80" s="95" t="s">
        <v>996</v>
      </c>
    </row>
    <row r="81" spans="1:11" x14ac:dyDescent="0.25">
      <c r="A81" s="95">
        <v>58</v>
      </c>
      <c r="B81" s="95" t="s">
        <v>15</v>
      </c>
      <c r="C81" s="95" t="s">
        <v>16</v>
      </c>
      <c r="D81" s="95" t="s">
        <v>17</v>
      </c>
      <c r="E81" s="95" t="s">
        <v>7</v>
      </c>
      <c r="F81" s="95" t="s">
        <v>18</v>
      </c>
      <c r="G81" s="95" t="s">
        <v>1136</v>
      </c>
      <c r="H81" s="95" t="s">
        <v>5</v>
      </c>
      <c r="I81" s="95" t="s">
        <v>19</v>
      </c>
      <c r="J81" s="95" t="s">
        <v>6</v>
      </c>
      <c r="K81" s="95" t="s">
        <v>685</v>
      </c>
    </row>
    <row r="82" spans="1:11" x14ac:dyDescent="0.25">
      <c r="A82" s="95">
        <v>73</v>
      </c>
      <c r="B82" s="95" t="s">
        <v>50</v>
      </c>
      <c r="C82" s="95" t="s">
        <v>51</v>
      </c>
      <c r="D82" s="95" t="s">
        <v>52</v>
      </c>
      <c r="E82" s="95" t="s">
        <v>43</v>
      </c>
      <c r="F82" s="95" t="s">
        <v>94</v>
      </c>
      <c r="G82" s="95" t="s">
        <v>1136</v>
      </c>
      <c r="H82" s="95" t="s">
        <v>5</v>
      </c>
      <c r="I82" s="95" t="s">
        <v>95</v>
      </c>
      <c r="J82" s="95" t="s">
        <v>6</v>
      </c>
      <c r="K82" s="95" t="s">
        <v>724</v>
      </c>
    </row>
    <row r="83" spans="1:11" x14ac:dyDescent="0.25">
      <c r="A83" s="95">
        <v>81</v>
      </c>
      <c r="B83" s="95" t="s">
        <v>179</v>
      </c>
      <c r="C83" s="95" t="s">
        <v>180</v>
      </c>
      <c r="D83" s="95" t="s">
        <v>181</v>
      </c>
      <c r="E83" s="95" t="s">
        <v>43</v>
      </c>
      <c r="F83" s="95" t="s">
        <v>182</v>
      </c>
      <c r="G83" s="95" t="s">
        <v>1136</v>
      </c>
      <c r="H83" s="95" t="s">
        <v>8</v>
      </c>
      <c r="I83" s="95" t="s">
        <v>183</v>
      </c>
      <c r="J83" s="95" t="s">
        <v>9</v>
      </c>
      <c r="K83" s="95" t="s">
        <v>738</v>
      </c>
    </row>
    <row r="84" spans="1:11" x14ac:dyDescent="0.25">
      <c r="A84" s="95">
        <v>3</v>
      </c>
      <c r="B84" s="95" t="s">
        <v>174</v>
      </c>
      <c r="C84" s="95" t="s">
        <v>175</v>
      </c>
      <c r="D84" s="95" t="s">
        <v>0</v>
      </c>
      <c r="E84" s="95" t="s">
        <v>1</v>
      </c>
      <c r="F84" s="95" t="s">
        <v>1232</v>
      </c>
      <c r="G84" s="95" t="s">
        <v>1233</v>
      </c>
      <c r="H84" s="95" t="s">
        <v>1013</v>
      </c>
      <c r="I84" s="95" t="s">
        <v>1234</v>
      </c>
      <c r="J84" s="95" t="s">
        <v>960</v>
      </c>
      <c r="K84" s="95" t="s">
        <v>1235</v>
      </c>
    </row>
    <row r="85" spans="1:11" x14ac:dyDescent="0.25">
      <c r="A85" s="95">
        <v>7</v>
      </c>
      <c r="B85" s="95" t="s">
        <v>1215</v>
      </c>
      <c r="C85" s="95" t="s">
        <v>1216</v>
      </c>
      <c r="D85" s="95" t="s">
        <v>0</v>
      </c>
      <c r="E85" s="95" t="s">
        <v>1</v>
      </c>
      <c r="F85" s="95" t="s">
        <v>1218</v>
      </c>
      <c r="G85" s="95" t="s">
        <v>1233</v>
      </c>
      <c r="H85" s="95" t="s">
        <v>1013</v>
      </c>
      <c r="I85" s="95" t="s">
        <v>1219</v>
      </c>
      <c r="J85" s="95" t="s">
        <v>960</v>
      </c>
      <c r="K85" s="95" t="s">
        <v>1242</v>
      </c>
    </row>
    <row r="86" spans="1:11" x14ac:dyDescent="0.25">
      <c r="A86" s="95">
        <v>6</v>
      </c>
      <c r="B86" s="95" t="s">
        <v>366</v>
      </c>
      <c r="C86" s="95" t="s">
        <v>367</v>
      </c>
      <c r="D86" s="95" t="s">
        <v>368</v>
      </c>
      <c r="E86" s="95" t="s">
        <v>43</v>
      </c>
      <c r="F86" s="95" t="s">
        <v>395</v>
      </c>
      <c r="G86" s="95" t="s">
        <v>1233</v>
      </c>
      <c r="H86" s="95" t="s">
        <v>5</v>
      </c>
      <c r="I86" s="95" t="s">
        <v>396</v>
      </c>
      <c r="J86" s="95" t="s">
        <v>6</v>
      </c>
      <c r="K86" s="95" t="s">
        <v>1241</v>
      </c>
    </row>
    <row r="87" spans="1:11" x14ac:dyDescent="0.25">
      <c r="A87" s="95">
        <v>67</v>
      </c>
      <c r="B87" s="95" t="s">
        <v>443</v>
      </c>
      <c r="C87" s="95" t="s">
        <v>444</v>
      </c>
      <c r="D87" s="95" t="s">
        <v>0</v>
      </c>
      <c r="E87" s="95" t="s">
        <v>1</v>
      </c>
      <c r="F87" s="95" t="s">
        <v>445</v>
      </c>
      <c r="G87" s="95" t="s">
        <v>1233</v>
      </c>
      <c r="H87" s="95" t="s">
        <v>5</v>
      </c>
      <c r="I87" s="95" t="s">
        <v>446</v>
      </c>
      <c r="J87" s="95" t="s">
        <v>6</v>
      </c>
      <c r="K87" s="95" t="s">
        <v>708</v>
      </c>
    </row>
    <row r="88" spans="1:11" x14ac:dyDescent="0.25">
      <c r="A88" s="95">
        <v>72</v>
      </c>
      <c r="B88" s="95" t="s">
        <v>467</v>
      </c>
      <c r="C88" s="95" t="s">
        <v>468</v>
      </c>
      <c r="D88" s="95" t="s">
        <v>0</v>
      </c>
      <c r="E88" s="95" t="s">
        <v>1</v>
      </c>
      <c r="F88" s="95" t="s">
        <v>469</v>
      </c>
      <c r="G88" s="95" t="s">
        <v>1233</v>
      </c>
      <c r="H88" s="95" t="s">
        <v>5</v>
      </c>
      <c r="I88" s="95" t="s">
        <v>470</v>
      </c>
      <c r="J88" s="95" t="s">
        <v>6</v>
      </c>
      <c r="K88" s="95" t="s">
        <v>720</v>
      </c>
    </row>
    <row r="89" spans="1:11" x14ac:dyDescent="0.25">
      <c r="A89" s="95">
        <v>79</v>
      </c>
      <c r="B89" s="95" t="s">
        <v>174</v>
      </c>
      <c r="C89" s="95" t="s">
        <v>175</v>
      </c>
      <c r="D89" s="95" t="s">
        <v>0</v>
      </c>
      <c r="E89" s="95" t="s">
        <v>1</v>
      </c>
      <c r="F89" s="95" t="s">
        <v>176</v>
      </c>
      <c r="G89" s="95" t="s">
        <v>1233</v>
      </c>
      <c r="H89" s="95" t="s">
        <v>8</v>
      </c>
      <c r="I89" s="95" t="s">
        <v>177</v>
      </c>
      <c r="J89" s="95" t="s">
        <v>9</v>
      </c>
      <c r="K89" s="95" t="s">
        <v>736</v>
      </c>
    </row>
    <row r="90" spans="1:11" x14ac:dyDescent="0.25">
      <c r="A90" s="95">
        <v>2</v>
      </c>
      <c r="B90" s="95" t="s">
        <v>1227</v>
      </c>
      <c r="C90" s="95" t="s">
        <v>16</v>
      </c>
      <c r="D90" s="95" t="s">
        <v>1022</v>
      </c>
      <c r="E90" s="95" t="s">
        <v>933</v>
      </c>
      <c r="F90" s="95" t="s">
        <v>1228</v>
      </c>
      <c r="G90" s="95"/>
      <c r="H90" s="95" t="s">
        <v>1229</v>
      </c>
      <c r="I90" s="95" t="s">
        <v>1230</v>
      </c>
      <c r="J90" s="95" t="s">
        <v>1043</v>
      </c>
      <c r="K90" s="95" t="s">
        <v>1231</v>
      </c>
    </row>
    <row r="91" spans="1:1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1:11" x14ac:dyDescent="0.25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</row>
    <row r="93" spans="1:11" x14ac:dyDescent="0.25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J11" sqref="J1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38</v>
      </c>
      <c r="B2" s="94" t="s">
        <v>453</v>
      </c>
      <c r="C2" s="94" t="s">
        <v>454</v>
      </c>
      <c r="D2" s="94" t="s">
        <v>455</v>
      </c>
      <c r="E2" s="94" t="s">
        <v>456</v>
      </c>
      <c r="F2" s="94" t="s">
        <v>457</v>
      </c>
      <c r="G2" s="94" t="s">
        <v>666</v>
      </c>
      <c r="H2" s="94" t="s">
        <v>30</v>
      </c>
      <c r="I2" s="94" t="s">
        <v>458</v>
      </c>
      <c r="J2" s="94" t="s">
        <v>32</v>
      </c>
      <c r="K2" s="94" t="s">
        <v>763</v>
      </c>
    </row>
    <row r="3" spans="1:11" x14ac:dyDescent="0.25">
      <c r="A3">
        <v>71</v>
      </c>
      <c r="B3" s="94" t="s">
        <v>131</v>
      </c>
      <c r="C3" s="94" t="s">
        <v>132</v>
      </c>
      <c r="D3" s="94" t="s">
        <v>133</v>
      </c>
      <c r="E3" s="94" t="s">
        <v>28</v>
      </c>
      <c r="F3" s="94" t="s">
        <v>134</v>
      </c>
      <c r="G3" s="94" t="s">
        <v>666</v>
      </c>
      <c r="H3" s="94" t="s">
        <v>30</v>
      </c>
      <c r="I3" s="94" t="s">
        <v>135</v>
      </c>
      <c r="J3" s="94" t="s">
        <v>32</v>
      </c>
      <c r="K3" s="94" t="s">
        <v>731</v>
      </c>
    </row>
    <row r="4" spans="1:11" x14ac:dyDescent="0.25">
      <c r="A4">
        <v>72</v>
      </c>
      <c r="B4" s="94" t="s">
        <v>54</v>
      </c>
      <c r="C4" s="94" t="s">
        <v>55</v>
      </c>
      <c r="D4" s="94" t="s">
        <v>0</v>
      </c>
      <c r="E4" s="94" t="s">
        <v>1</v>
      </c>
      <c r="F4" s="94" t="s">
        <v>156</v>
      </c>
      <c r="G4" s="94" t="s">
        <v>666</v>
      </c>
      <c r="H4" s="94" t="s">
        <v>157</v>
      </c>
      <c r="I4" s="94" t="s">
        <v>158</v>
      </c>
      <c r="J4" s="94" t="s">
        <v>159</v>
      </c>
      <c r="K4" s="94" t="s">
        <v>734</v>
      </c>
    </row>
    <row r="5" spans="1:11" x14ac:dyDescent="0.25">
      <c r="A5" s="94">
        <v>3</v>
      </c>
      <c r="B5" s="94" t="s">
        <v>623</v>
      </c>
      <c r="C5" s="94" t="s">
        <v>624</v>
      </c>
      <c r="D5" s="94" t="s">
        <v>625</v>
      </c>
      <c r="E5" s="94" t="s">
        <v>48</v>
      </c>
      <c r="F5" s="94" t="s">
        <v>626</v>
      </c>
      <c r="G5" s="94" t="s">
        <v>666</v>
      </c>
      <c r="H5" s="94" t="s">
        <v>294</v>
      </c>
      <c r="I5" s="94" t="s">
        <v>627</v>
      </c>
      <c r="J5" s="94" t="s">
        <v>289</v>
      </c>
      <c r="K5" s="94" t="s">
        <v>1221</v>
      </c>
    </row>
    <row r="6" spans="1:11" x14ac:dyDescent="0.25">
      <c r="A6" s="94">
        <v>54</v>
      </c>
      <c r="B6" s="94" t="s">
        <v>377</v>
      </c>
      <c r="C6" s="94" t="s">
        <v>378</v>
      </c>
      <c r="D6" s="94" t="s">
        <v>256</v>
      </c>
      <c r="E6" s="94" t="s">
        <v>1</v>
      </c>
      <c r="F6" s="94" t="s">
        <v>379</v>
      </c>
      <c r="G6" s="94" t="s">
        <v>666</v>
      </c>
      <c r="H6" s="94" t="s">
        <v>294</v>
      </c>
      <c r="I6" s="94" t="s">
        <v>380</v>
      </c>
      <c r="J6" s="94" t="s">
        <v>289</v>
      </c>
      <c r="K6" s="94" t="s">
        <v>695</v>
      </c>
    </row>
    <row r="7" spans="1:11" x14ac:dyDescent="0.25">
      <c r="A7" s="94">
        <v>52</v>
      </c>
      <c r="B7" s="94" t="s">
        <v>333</v>
      </c>
      <c r="C7" s="94" t="s">
        <v>334</v>
      </c>
      <c r="D7" s="94" t="s">
        <v>335</v>
      </c>
      <c r="E7" s="94" t="s">
        <v>48</v>
      </c>
      <c r="F7" s="94" t="s">
        <v>336</v>
      </c>
      <c r="G7" s="94" t="s">
        <v>666</v>
      </c>
      <c r="H7" s="94" t="s">
        <v>287</v>
      </c>
      <c r="I7" s="94" t="s">
        <v>337</v>
      </c>
      <c r="J7" s="94" t="s">
        <v>289</v>
      </c>
      <c r="K7" s="94" t="s">
        <v>686</v>
      </c>
    </row>
    <row r="8" spans="1:11" x14ac:dyDescent="0.25">
      <c r="A8" s="94">
        <v>55</v>
      </c>
      <c r="B8" s="94" t="s">
        <v>387</v>
      </c>
      <c r="C8" s="94" t="s">
        <v>279</v>
      </c>
      <c r="D8" s="94" t="s">
        <v>351</v>
      </c>
      <c r="E8" s="94" t="s">
        <v>48</v>
      </c>
      <c r="F8" s="94" t="s">
        <v>388</v>
      </c>
      <c r="G8" s="94" t="s">
        <v>666</v>
      </c>
      <c r="H8" s="94" t="s">
        <v>287</v>
      </c>
      <c r="I8" s="94" t="s">
        <v>389</v>
      </c>
      <c r="J8" s="94" t="s">
        <v>289</v>
      </c>
      <c r="K8" s="94" t="s">
        <v>696</v>
      </c>
    </row>
    <row r="9" spans="1:11" x14ac:dyDescent="0.25">
      <c r="A9" s="94">
        <v>34</v>
      </c>
      <c r="B9" s="94" t="s">
        <v>567</v>
      </c>
      <c r="C9" s="94" t="s">
        <v>561</v>
      </c>
      <c r="D9" s="94" t="s">
        <v>0</v>
      </c>
      <c r="E9" s="94" t="s">
        <v>1</v>
      </c>
      <c r="F9" s="94" t="s">
        <v>61</v>
      </c>
      <c r="G9" s="94" t="s">
        <v>666</v>
      </c>
      <c r="H9" s="94" t="s">
        <v>3</v>
      </c>
      <c r="I9" s="94" t="s">
        <v>62</v>
      </c>
      <c r="J9" s="94" t="s">
        <v>53</v>
      </c>
      <c r="K9" s="94" t="s">
        <v>919</v>
      </c>
    </row>
    <row r="10" spans="1:11" x14ac:dyDescent="0.25">
      <c r="A10" s="94">
        <v>82</v>
      </c>
      <c r="B10" s="94" t="s">
        <v>232</v>
      </c>
      <c r="C10" s="94" t="s">
        <v>233</v>
      </c>
      <c r="D10" s="94" t="s">
        <v>234</v>
      </c>
      <c r="E10" s="94" t="s">
        <v>1</v>
      </c>
      <c r="F10" s="94" t="s">
        <v>235</v>
      </c>
      <c r="G10" s="94" t="s">
        <v>666</v>
      </c>
      <c r="H10" s="94" t="s">
        <v>3</v>
      </c>
      <c r="I10" s="94" t="s">
        <v>236</v>
      </c>
      <c r="J10" s="94" t="s">
        <v>53</v>
      </c>
      <c r="K10" s="94" t="s">
        <v>750</v>
      </c>
    </row>
    <row r="11" spans="1:11" x14ac:dyDescent="0.25">
      <c r="A11" s="94">
        <v>22</v>
      </c>
      <c r="B11" s="94" t="s">
        <v>190</v>
      </c>
      <c r="C11" s="94" t="s">
        <v>191</v>
      </c>
      <c r="D11" s="94" t="s">
        <v>192</v>
      </c>
      <c r="E11" s="94" t="s">
        <v>28</v>
      </c>
      <c r="F11" s="94" t="s">
        <v>193</v>
      </c>
      <c r="G11" s="94" t="s">
        <v>1019</v>
      </c>
      <c r="H11" s="94" t="s">
        <v>30</v>
      </c>
      <c r="I11" s="94" t="s">
        <v>194</v>
      </c>
      <c r="J11" s="94" t="s">
        <v>32</v>
      </c>
      <c r="K11" s="94" t="s">
        <v>1081</v>
      </c>
    </row>
    <row r="12" spans="1:11" x14ac:dyDescent="0.25">
      <c r="A12" s="94">
        <v>24</v>
      </c>
      <c r="B12" s="94" t="s">
        <v>71</v>
      </c>
      <c r="C12" s="94" t="s">
        <v>72</v>
      </c>
      <c r="D12" s="94" t="s">
        <v>73</v>
      </c>
      <c r="E12" s="94" t="s">
        <v>28</v>
      </c>
      <c r="F12" s="94" t="s">
        <v>74</v>
      </c>
      <c r="G12" s="94" t="s">
        <v>1019</v>
      </c>
      <c r="H12" s="94" t="s">
        <v>30</v>
      </c>
      <c r="I12" s="94" t="s">
        <v>75</v>
      </c>
      <c r="J12" s="94" t="s">
        <v>32</v>
      </c>
      <c r="K12" s="94" t="s">
        <v>1058</v>
      </c>
    </row>
    <row r="13" spans="1:11" x14ac:dyDescent="0.25">
      <c r="A13" s="94">
        <v>31</v>
      </c>
      <c r="B13" s="94" t="s">
        <v>64</v>
      </c>
      <c r="C13" s="94" t="s">
        <v>65</v>
      </c>
      <c r="D13" s="94" t="s">
        <v>66</v>
      </c>
      <c r="E13" s="94" t="s">
        <v>1</v>
      </c>
      <c r="F13" s="94" t="s">
        <v>67</v>
      </c>
      <c r="G13" s="94" t="s">
        <v>1019</v>
      </c>
      <c r="H13" s="94" t="s">
        <v>30</v>
      </c>
      <c r="I13" s="94" t="s">
        <v>68</v>
      </c>
      <c r="J13" s="94" t="s">
        <v>32</v>
      </c>
      <c r="K13" s="94" t="s">
        <v>959</v>
      </c>
    </row>
    <row r="14" spans="1:11" x14ac:dyDescent="0.25">
      <c r="A14" s="94">
        <v>60</v>
      </c>
      <c r="B14" s="94" t="s">
        <v>15</v>
      </c>
      <c r="C14" s="94" t="s">
        <v>16</v>
      </c>
      <c r="D14" s="94" t="s">
        <v>17</v>
      </c>
      <c r="E14" s="94" t="s">
        <v>7</v>
      </c>
      <c r="F14" s="94" t="s">
        <v>77</v>
      </c>
      <c r="G14" s="94" t="s">
        <v>1019</v>
      </c>
      <c r="H14" s="94" t="s">
        <v>30</v>
      </c>
      <c r="I14" s="94" t="s">
        <v>78</v>
      </c>
      <c r="J14" s="94" t="s">
        <v>32</v>
      </c>
      <c r="K14" s="94" t="s">
        <v>705</v>
      </c>
    </row>
    <row r="15" spans="1:11" x14ac:dyDescent="0.25">
      <c r="A15" s="94">
        <v>62</v>
      </c>
      <c r="B15" s="94" t="s">
        <v>460</v>
      </c>
      <c r="C15" s="94" t="s">
        <v>461</v>
      </c>
      <c r="D15" s="94" t="s">
        <v>462</v>
      </c>
      <c r="E15" s="94" t="s">
        <v>1</v>
      </c>
      <c r="F15" s="94" t="s">
        <v>463</v>
      </c>
      <c r="G15" s="94" t="s">
        <v>1019</v>
      </c>
      <c r="H15" s="94" t="s">
        <v>30</v>
      </c>
      <c r="I15" s="94" t="s">
        <v>464</v>
      </c>
      <c r="J15" s="94" t="s">
        <v>32</v>
      </c>
      <c r="K15" s="94" t="s">
        <v>711</v>
      </c>
    </row>
    <row r="16" spans="1:11" x14ac:dyDescent="0.25">
      <c r="A16" s="94">
        <v>63</v>
      </c>
      <c r="B16" s="94" t="s">
        <v>165</v>
      </c>
      <c r="C16" s="94" t="s">
        <v>166</v>
      </c>
      <c r="D16" s="94" t="s">
        <v>27</v>
      </c>
      <c r="E16" s="94" t="s">
        <v>28</v>
      </c>
      <c r="F16" s="94" t="s">
        <v>167</v>
      </c>
      <c r="G16" s="94" t="s">
        <v>1019</v>
      </c>
      <c r="H16" s="94" t="s">
        <v>30</v>
      </c>
      <c r="I16" s="94" t="s">
        <v>168</v>
      </c>
      <c r="J16" s="94" t="s">
        <v>32</v>
      </c>
      <c r="K16" s="94" t="s">
        <v>712</v>
      </c>
    </row>
    <row r="17" spans="1:11" x14ac:dyDescent="0.25">
      <c r="A17" s="94">
        <v>64</v>
      </c>
      <c r="B17" s="94" t="s">
        <v>25</v>
      </c>
      <c r="C17" s="94" t="s">
        <v>26</v>
      </c>
      <c r="D17" s="94" t="s">
        <v>27</v>
      </c>
      <c r="E17" s="94" t="s">
        <v>28</v>
      </c>
      <c r="F17" s="94" t="s">
        <v>29</v>
      </c>
      <c r="G17" s="94" t="s">
        <v>1019</v>
      </c>
      <c r="H17" s="94" t="s">
        <v>30</v>
      </c>
      <c r="I17" s="94" t="s">
        <v>31</v>
      </c>
      <c r="J17" s="94" t="s">
        <v>32</v>
      </c>
      <c r="K17" s="94" t="s">
        <v>714</v>
      </c>
    </row>
    <row r="18" spans="1:11" x14ac:dyDescent="0.25">
      <c r="A18" s="94">
        <v>77</v>
      </c>
      <c r="B18" s="94" t="s">
        <v>467</v>
      </c>
      <c r="C18" s="94" t="s">
        <v>468</v>
      </c>
      <c r="D18" s="94" t="s">
        <v>0</v>
      </c>
      <c r="E18" s="94" t="s">
        <v>1</v>
      </c>
      <c r="F18" s="94" t="s">
        <v>477</v>
      </c>
      <c r="G18" s="94" t="s">
        <v>1019</v>
      </c>
      <c r="H18" s="94" t="s">
        <v>30</v>
      </c>
      <c r="I18" s="94" t="s">
        <v>478</v>
      </c>
      <c r="J18" s="94" t="s">
        <v>32</v>
      </c>
      <c r="K18" s="94" t="s">
        <v>740</v>
      </c>
    </row>
    <row r="19" spans="1:11" x14ac:dyDescent="0.25">
      <c r="A19" s="94">
        <v>35</v>
      </c>
      <c r="B19" s="94" t="s">
        <v>49</v>
      </c>
      <c r="C19" s="94" t="s">
        <v>97</v>
      </c>
      <c r="D19" s="94" t="s">
        <v>66</v>
      </c>
      <c r="E19" s="94" t="s">
        <v>1</v>
      </c>
      <c r="F19" s="94" t="s">
        <v>391</v>
      </c>
      <c r="G19" s="94" t="s">
        <v>1019</v>
      </c>
      <c r="H19" s="94" t="s">
        <v>294</v>
      </c>
      <c r="I19" s="94" t="s">
        <v>392</v>
      </c>
      <c r="J19" s="94" t="s">
        <v>289</v>
      </c>
      <c r="K19" s="94" t="s">
        <v>921</v>
      </c>
    </row>
    <row r="20" spans="1:11" x14ac:dyDescent="0.25">
      <c r="A20" s="94">
        <v>37</v>
      </c>
      <c r="B20" s="94" t="s">
        <v>845</v>
      </c>
      <c r="C20" s="94" t="s">
        <v>846</v>
      </c>
      <c r="D20" s="94" t="s">
        <v>27</v>
      </c>
      <c r="E20" s="94" t="s">
        <v>28</v>
      </c>
      <c r="F20" s="94" t="s">
        <v>847</v>
      </c>
      <c r="G20" s="94" t="s">
        <v>1019</v>
      </c>
      <c r="H20" s="94" t="s">
        <v>294</v>
      </c>
      <c r="I20" s="94" t="s">
        <v>848</v>
      </c>
      <c r="J20" s="94" t="s">
        <v>289</v>
      </c>
      <c r="K20" s="94" t="s">
        <v>849</v>
      </c>
    </row>
    <row r="21" spans="1:11" x14ac:dyDescent="0.25">
      <c r="A21" s="94">
        <v>39</v>
      </c>
      <c r="B21" s="94" t="s">
        <v>530</v>
      </c>
      <c r="C21" s="94" t="s">
        <v>531</v>
      </c>
      <c r="D21" s="94" t="s">
        <v>36</v>
      </c>
      <c r="E21" s="94" t="s">
        <v>1</v>
      </c>
      <c r="F21" s="94" t="s">
        <v>532</v>
      </c>
      <c r="G21" s="94" t="s">
        <v>1019</v>
      </c>
      <c r="H21" s="94" t="s">
        <v>294</v>
      </c>
      <c r="I21" s="94" t="s">
        <v>533</v>
      </c>
      <c r="J21" s="94" t="s">
        <v>516</v>
      </c>
      <c r="K21" s="94" t="s">
        <v>764</v>
      </c>
    </row>
    <row r="22" spans="1:11" x14ac:dyDescent="0.25">
      <c r="A22" s="94">
        <v>40</v>
      </c>
      <c r="B22" s="94" t="s">
        <v>651</v>
      </c>
      <c r="C22" s="94" t="s">
        <v>652</v>
      </c>
      <c r="D22" s="94" t="s">
        <v>653</v>
      </c>
      <c r="E22" s="94" t="s">
        <v>1</v>
      </c>
      <c r="F22" s="94" t="s">
        <v>654</v>
      </c>
      <c r="G22" s="94" t="s">
        <v>1019</v>
      </c>
      <c r="H22" s="94" t="s">
        <v>294</v>
      </c>
      <c r="I22" s="94" t="s">
        <v>655</v>
      </c>
      <c r="J22" s="94" t="s">
        <v>289</v>
      </c>
      <c r="K22" s="94" t="s">
        <v>656</v>
      </c>
    </row>
    <row r="23" spans="1:11" x14ac:dyDescent="0.25">
      <c r="A23" s="94">
        <v>42</v>
      </c>
      <c r="B23" s="94" t="s">
        <v>608</v>
      </c>
      <c r="C23" s="94" t="s">
        <v>378</v>
      </c>
      <c r="D23" s="94" t="s">
        <v>27</v>
      </c>
      <c r="E23" s="94" t="s">
        <v>28</v>
      </c>
      <c r="F23" s="94" t="s">
        <v>609</v>
      </c>
      <c r="G23" s="94" t="s">
        <v>1019</v>
      </c>
      <c r="H23" s="94" t="s">
        <v>294</v>
      </c>
      <c r="I23" s="94" t="s">
        <v>610</v>
      </c>
      <c r="J23" s="94" t="s">
        <v>289</v>
      </c>
      <c r="K23" s="94" t="s">
        <v>663</v>
      </c>
    </row>
    <row r="24" spans="1:11" x14ac:dyDescent="0.25">
      <c r="A24" s="94">
        <v>46</v>
      </c>
      <c r="B24" s="94"/>
      <c r="C24" s="94"/>
      <c r="D24" s="94"/>
      <c r="E24" s="94"/>
      <c r="F24" s="94" t="s">
        <v>540</v>
      </c>
      <c r="G24" s="94" t="s">
        <v>1019</v>
      </c>
      <c r="H24" s="94" t="s">
        <v>294</v>
      </c>
      <c r="I24" s="94" t="s">
        <v>541</v>
      </c>
      <c r="J24" s="94" t="s">
        <v>289</v>
      </c>
      <c r="K24" s="94" t="s">
        <v>677</v>
      </c>
    </row>
    <row r="25" spans="1:11" x14ac:dyDescent="0.25">
      <c r="A25" s="94">
        <v>47</v>
      </c>
      <c r="B25" s="94" t="s">
        <v>291</v>
      </c>
      <c r="C25" s="94" t="s">
        <v>292</v>
      </c>
      <c r="D25" s="94" t="s">
        <v>0</v>
      </c>
      <c r="E25" s="94" t="s">
        <v>1</v>
      </c>
      <c r="F25" s="94" t="s">
        <v>293</v>
      </c>
      <c r="G25" s="94" t="s">
        <v>1019</v>
      </c>
      <c r="H25" s="94" t="s">
        <v>294</v>
      </c>
      <c r="I25" s="94" t="s">
        <v>295</v>
      </c>
      <c r="J25" s="94" t="s">
        <v>289</v>
      </c>
      <c r="K25" s="94" t="s">
        <v>679</v>
      </c>
    </row>
    <row r="26" spans="1:11" x14ac:dyDescent="0.25">
      <c r="A26" s="94">
        <v>48</v>
      </c>
      <c r="B26" s="94" t="s">
        <v>297</v>
      </c>
      <c r="C26" s="94" t="s">
        <v>255</v>
      </c>
      <c r="D26" s="94" t="s">
        <v>0</v>
      </c>
      <c r="E26" s="94" t="s">
        <v>1</v>
      </c>
      <c r="F26" s="94" t="s">
        <v>298</v>
      </c>
      <c r="G26" s="94" t="s">
        <v>1019</v>
      </c>
      <c r="H26" s="94" t="s">
        <v>294</v>
      </c>
      <c r="I26" s="94" t="s">
        <v>299</v>
      </c>
      <c r="J26" s="94" t="s">
        <v>289</v>
      </c>
      <c r="K26" s="94" t="s">
        <v>680</v>
      </c>
    </row>
    <row r="27" spans="1:11" x14ac:dyDescent="0.25">
      <c r="A27" s="94">
        <v>49</v>
      </c>
      <c r="B27" s="94" t="s">
        <v>311</v>
      </c>
      <c r="C27" s="94" t="s">
        <v>312</v>
      </c>
      <c r="D27" s="94" t="s">
        <v>313</v>
      </c>
      <c r="E27" s="94" t="s">
        <v>43</v>
      </c>
      <c r="F27" s="94" t="s">
        <v>314</v>
      </c>
      <c r="G27" s="94" t="s">
        <v>1019</v>
      </c>
      <c r="H27" s="94" t="s">
        <v>294</v>
      </c>
      <c r="I27" s="94" t="s">
        <v>315</v>
      </c>
      <c r="J27" s="94" t="s">
        <v>289</v>
      </c>
      <c r="K27" s="94" t="s">
        <v>683</v>
      </c>
    </row>
    <row r="28" spans="1:11" x14ac:dyDescent="0.25">
      <c r="A28" s="94">
        <v>57</v>
      </c>
      <c r="B28" s="94" t="s">
        <v>262</v>
      </c>
      <c r="C28" s="94" t="s">
        <v>399</v>
      </c>
      <c r="D28" s="94" t="s">
        <v>0</v>
      </c>
      <c r="E28" s="94" t="s">
        <v>1</v>
      </c>
      <c r="F28" s="94" t="s">
        <v>400</v>
      </c>
      <c r="G28" s="94" t="s">
        <v>1019</v>
      </c>
      <c r="H28" s="94" t="s">
        <v>294</v>
      </c>
      <c r="I28" s="94" t="s">
        <v>401</v>
      </c>
      <c r="J28" s="94" t="s">
        <v>289</v>
      </c>
      <c r="K28" s="94" t="s">
        <v>700</v>
      </c>
    </row>
    <row r="29" spans="1:11" x14ac:dyDescent="0.25">
      <c r="A29" s="94">
        <v>59</v>
      </c>
      <c r="B29" s="94" t="s">
        <v>431</v>
      </c>
      <c r="C29" s="94" t="s">
        <v>172</v>
      </c>
      <c r="D29" s="94" t="s">
        <v>432</v>
      </c>
      <c r="E29" s="94" t="s">
        <v>28</v>
      </c>
      <c r="F29" s="94" t="s">
        <v>433</v>
      </c>
      <c r="G29" s="94" t="s">
        <v>1019</v>
      </c>
      <c r="H29" s="94" t="s">
        <v>294</v>
      </c>
      <c r="I29" s="94" t="s">
        <v>434</v>
      </c>
      <c r="J29" s="94" t="s">
        <v>289</v>
      </c>
      <c r="K29" s="94" t="s">
        <v>704</v>
      </c>
    </row>
    <row r="30" spans="1:11" x14ac:dyDescent="0.25">
      <c r="A30" s="94">
        <v>33</v>
      </c>
      <c r="B30" s="94" t="s">
        <v>322</v>
      </c>
      <c r="C30" s="94" t="s">
        <v>323</v>
      </c>
      <c r="D30" s="94" t="s">
        <v>66</v>
      </c>
      <c r="E30" s="94" t="s">
        <v>1</v>
      </c>
      <c r="F30" s="94" t="s">
        <v>324</v>
      </c>
      <c r="G30" s="94" t="s">
        <v>1019</v>
      </c>
      <c r="H30" s="94" t="s">
        <v>287</v>
      </c>
      <c r="I30" s="94" t="s">
        <v>325</v>
      </c>
      <c r="J30" s="94" t="s">
        <v>289</v>
      </c>
      <c r="K30" s="94" t="s">
        <v>956</v>
      </c>
    </row>
    <row r="31" spans="1:11" x14ac:dyDescent="0.25">
      <c r="A31" s="94">
        <v>41</v>
      </c>
      <c r="B31" s="94" t="s">
        <v>425</v>
      </c>
      <c r="C31" s="94" t="s">
        <v>426</v>
      </c>
      <c r="D31" s="94" t="s">
        <v>427</v>
      </c>
      <c r="E31" s="94" t="s">
        <v>28</v>
      </c>
      <c r="F31" s="94" t="s">
        <v>428</v>
      </c>
      <c r="G31" s="94" t="s">
        <v>1019</v>
      </c>
      <c r="H31" s="94" t="s">
        <v>287</v>
      </c>
      <c r="I31" s="94" t="s">
        <v>429</v>
      </c>
      <c r="J31" s="94" t="s">
        <v>289</v>
      </c>
      <c r="K31" s="94" t="s">
        <v>659</v>
      </c>
    </row>
    <row r="32" spans="1:11" x14ac:dyDescent="0.25">
      <c r="A32" s="94">
        <v>43</v>
      </c>
      <c r="B32" s="94"/>
      <c r="C32" s="94"/>
      <c r="D32" s="94"/>
      <c r="E32" s="94"/>
      <c r="F32" s="94" t="s">
        <v>572</v>
      </c>
      <c r="G32" s="94" t="s">
        <v>1019</v>
      </c>
      <c r="H32" s="94" t="s">
        <v>287</v>
      </c>
      <c r="I32" s="94" t="s">
        <v>573</v>
      </c>
      <c r="J32" s="94" t="s">
        <v>289</v>
      </c>
      <c r="K32" s="94" t="s">
        <v>665</v>
      </c>
    </row>
    <row r="33" spans="1:11" x14ac:dyDescent="0.25">
      <c r="A33" s="94">
        <v>45</v>
      </c>
      <c r="B33" s="94" t="s">
        <v>566</v>
      </c>
      <c r="C33" s="94" t="s">
        <v>556</v>
      </c>
      <c r="D33" s="94" t="s">
        <v>0</v>
      </c>
      <c r="E33" s="94" t="s">
        <v>1</v>
      </c>
      <c r="F33" s="94" t="s">
        <v>557</v>
      </c>
      <c r="G33" s="94" t="s">
        <v>1019</v>
      </c>
      <c r="H33" s="94" t="s">
        <v>287</v>
      </c>
      <c r="I33" s="94" t="s">
        <v>558</v>
      </c>
      <c r="J33" s="94" t="s">
        <v>289</v>
      </c>
      <c r="K33" s="94" t="s">
        <v>673</v>
      </c>
    </row>
    <row r="34" spans="1:11" x14ac:dyDescent="0.25">
      <c r="A34" s="94">
        <v>50</v>
      </c>
      <c r="B34" s="94" t="s">
        <v>317</v>
      </c>
      <c r="C34" s="94" t="s">
        <v>279</v>
      </c>
      <c r="D34" s="94" t="s">
        <v>318</v>
      </c>
      <c r="E34" s="94" t="s">
        <v>28</v>
      </c>
      <c r="F34" s="94" t="s">
        <v>319</v>
      </c>
      <c r="G34" s="94" t="s">
        <v>1019</v>
      </c>
      <c r="H34" s="94" t="s">
        <v>287</v>
      </c>
      <c r="I34" s="94" t="s">
        <v>320</v>
      </c>
      <c r="J34" s="94" t="s">
        <v>289</v>
      </c>
      <c r="K34" s="94" t="s">
        <v>758</v>
      </c>
    </row>
    <row r="35" spans="1:11" x14ac:dyDescent="0.25">
      <c r="A35" s="94">
        <v>58</v>
      </c>
      <c r="B35" s="94" t="s">
        <v>403</v>
      </c>
      <c r="C35" s="94" t="s">
        <v>60</v>
      </c>
      <c r="D35" s="94" t="s">
        <v>27</v>
      </c>
      <c r="E35" s="94" t="s">
        <v>28</v>
      </c>
      <c r="F35" s="94" t="s">
        <v>404</v>
      </c>
      <c r="G35" s="94" t="s">
        <v>1019</v>
      </c>
      <c r="H35" s="94" t="s">
        <v>287</v>
      </c>
      <c r="I35" s="94" t="s">
        <v>405</v>
      </c>
      <c r="J35" s="94" t="s">
        <v>289</v>
      </c>
      <c r="K35" s="94" t="s">
        <v>701</v>
      </c>
    </row>
    <row r="36" spans="1:11" x14ac:dyDescent="0.25">
      <c r="A36" s="94">
        <v>4</v>
      </c>
      <c r="B36" s="94" t="s">
        <v>117</v>
      </c>
      <c r="C36" s="94" t="s">
        <v>1210</v>
      </c>
      <c r="D36" s="94" t="s">
        <v>648</v>
      </c>
      <c r="E36" s="94" t="s">
        <v>1</v>
      </c>
      <c r="F36" s="94" t="s">
        <v>1211</v>
      </c>
      <c r="G36" s="94" t="s">
        <v>1019</v>
      </c>
      <c r="H36" s="94" t="s">
        <v>3</v>
      </c>
      <c r="I36" s="94" t="s">
        <v>1212</v>
      </c>
      <c r="J36" s="94" t="s">
        <v>53</v>
      </c>
      <c r="K36" s="94" t="s">
        <v>1213</v>
      </c>
    </row>
    <row r="37" spans="1:11" x14ac:dyDescent="0.25">
      <c r="A37" s="94">
        <v>6</v>
      </c>
      <c r="B37" s="94" t="s">
        <v>116</v>
      </c>
      <c r="C37" s="94" t="s">
        <v>117</v>
      </c>
      <c r="D37" s="94" t="s">
        <v>648</v>
      </c>
      <c r="E37" s="94" t="s">
        <v>1</v>
      </c>
      <c r="F37" s="94" t="s">
        <v>118</v>
      </c>
      <c r="G37" s="94" t="s">
        <v>1019</v>
      </c>
      <c r="H37" s="94" t="s">
        <v>3</v>
      </c>
      <c r="I37" s="94" t="s">
        <v>119</v>
      </c>
      <c r="J37" s="94" t="s">
        <v>53</v>
      </c>
      <c r="K37" s="94" t="s">
        <v>1167</v>
      </c>
    </row>
    <row r="38" spans="1:11" x14ac:dyDescent="0.25">
      <c r="A38" s="94">
        <v>20</v>
      </c>
      <c r="B38" s="94" t="s">
        <v>50</v>
      </c>
      <c r="C38" s="94" t="s">
        <v>51</v>
      </c>
      <c r="D38" s="94" t="s">
        <v>52</v>
      </c>
      <c r="E38" s="94" t="s">
        <v>43</v>
      </c>
      <c r="F38" s="94" t="s">
        <v>246</v>
      </c>
      <c r="G38" s="94" t="s">
        <v>1019</v>
      </c>
      <c r="H38" s="94" t="s">
        <v>3</v>
      </c>
      <c r="I38" s="94" t="s">
        <v>247</v>
      </c>
      <c r="J38" s="94" t="s">
        <v>125</v>
      </c>
      <c r="K38" s="94" t="s">
        <v>1127</v>
      </c>
    </row>
    <row r="39" spans="1:11" x14ac:dyDescent="0.25">
      <c r="A39" s="94">
        <v>23</v>
      </c>
      <c r="B39" s="94" t="s">
        <v>262</v>
      </c>
      <c r="C39" s="94" t="s">
        <v>263</v>
      </c>
      <c r="D39" s="94" t="s">
        <v>264</v>
      </c>
      <c r="E39" s="94" t="s">
        <v>1</v>
      </c>
      <c r="F39" s="94" t="s">
        <v>265</v>
      </c>
      <c r="G39" s="94" t="s">
        <v>1019</v>
      </c>
      <c r="H39" s="94" t="s">
        <v>3</v>
      </c>
      <c r="I39" s="94" t="s">
        <v>266</v>
      </c>
      <c r="J39" s="94" t="s">
        <v>53</v>
      </c>
      <c r="K39" s="94" t="s">
        <v>1057</v>
      </c>
    </row>
    <row r="40" spans="1:11" x14ac:dyDescent="0.25">
      <c r="A40" s="94">
        <v>25</v>
      </c>
      <c r="B40" s="94" t="s">
        <v>273</v>
      </c>
      <c r="C40" s="94" t="s">
        <v>274</v>
      </c>
      <c r="D40" s="94" t="s">
        <v>0</v>
      </c>
      <c r="E40" s="94" t="s">
        <v>1</v>
      </c>
      <c r="F40" s="94" t="s">
        <v>275</v>
      </c>
      <c r="G40" s="94" t="s">
        <v>1019</v>
      </c>
      <c r="H40" s="94" t="s">
        <v>3</v>
      </c>
      <c r="I40" s="94" t="s">
        <v>276</v>
      </c>
      <c r="J40" s="94" t="s">
        <v>53</v>
      </c>
      <c r="K40" s="94" t="s">
        <v>1069</v>
      </c>
    </row>
    <row r="41" spans="1:11" x14ac:dyDescent="0.25">
      <c r="A41" s="94">
        <v>26</v>
      </c>
      <c r="B41" s="94" t="s">
        <v>102</v>
      </c>
      <c r="C41" s="94" t="s">
        <v>141</v>
      </c>
      <c r="D41" s="94" t="s">
        <v>42</v>
      </c>
      <c r="E41" s="94" t="s">
        <v>43</v>
      </c>
      <c r="F41" s="94" t="s">
        <v>142</v>
      </c>
      <c r="G41" s="94" t="s">
        <v>1019</v>
      </c>
      <c r="H41" s="94" t="s">
        <v>3</v>
      </c>
      <c r="I41" s="94" t="s">
        <v>143</v>
      </c>
      <c r="J41" s="94" t="s">
        <v>53</v>
      </c>
      <c r="K41" s="94" t="s">
        <v>1070</v>
      </c>
    </row>
    <row r="42" spans="1:11" x14ac:dyDescent="0.25">
      <c r="A42" s="94">
        <v>28</v>
      </c>
      <c r="B42" s="94" t="s">
        <v>145</v>
      </c>
      <c r="C42" s="94" t="s">
        <v>97</v>
      </c>
      <c r="D42" s="94" t="s">
        <v>1046</v>
      </c>
      <c r="E42" s="94" t="s">
        <v>1</v>
      </c>
      <c r="F42" s="94" t="s">
        <v>147</v>
      </c>
      <c r="G42" s="94" t="s">
        <v>1019</v>
      </c>
      <c r="H42" s="94" t="s">
        <v>3</v>
      </c>
      <c r="I42" s="94" t="s">
        <v>148</v>
      </c>
      <c r="J42" s="94" t="s">
        <v>53</v>
      </c>
      <c r="K42" s="94" t="s">
        <v>1047</v>
      </c>
    </row>
    <row r="43" spans="1:11" x14ac:dyDescent="0.25">
      <c r="A43" s="94">
        <v>30</v>
      </c>
      <c r="B43" s="94" t="s">
        <v>982</v>
      </c>
      <c r="C43" s="94" t="s">
        <v>292</v>
      </c>
      <c r="D43" s="94" t="s">
        <v>462</v>
      </c>
      <c r="E43" s="94" t="s">
        <v>1</v>
      </c>
      <c r="F43" s="94" t="s">
        <v>422</v>
      </c>
      <c r="G43" s="94" t="s">
        <v>1019</v>
      </c>
      <c r="H43" s="94" t="s">
        <v>3</v>
      </c>
      <c r="I43" s="94" t="s">
        <v>423</v>
      </c>
      <c r="J43" s="94" t="s">
        <v>2</v>
      </c>
      <c r="K43" s="94" t="s">
        <v>983</v>
      </c>
    </row>
    <row r="44" spans="1:11" x14ac:dyDescent="0.25">
      <c r="A44" s="94">
        <v>32</v>
      </c>
      <c r="B44" s="94" t="s">
        <v>242</v>
      </c>
      <c r="C44" s="94" t="s">
        <v>243</v>
      </c>
      <c r="D44" s="94" t="s">
        <v>957</v>
      </c>
      <c r="E44" s="94" t="s">
        <v>43</v>
      </c>
      <c r="F44" s="94" t="s">
        <v>244</v>
      </c>
      <c r="G44" s="94" t="s">
        <v>1019</v>
      </c>
      <c r="H44" s="94" t="s">
        <v>3</v>
      </c>
      <c r="I44" s="94" t="s">
        <v>245</v>
      </c>
      <c r="J44" s="94" t="s">
        <v>125</v>
      </c>
      <c r="K44" s="94" t="s">
        <v>958</v>
      </c>
    </row>
    <row r="45" spans="1:11" x14ac:dyDescent="0.25">
      <c r="A45" s="94">
        <v>36</v>
      </c>
      <c r="B45" s="94" t="s">
        <v>361</v>
      </c>
      <c r="C45" s="94" t="s">
        <v>362</v>
      </c>
      <c r="D45" s="94" t="s">
        <v>0</v>
      </c>
      <c r="E45" s="94" t="s">
        <v>1</v>
      </c>
      <c r="F45" s="94" t="s">
        <v>886</v>
      </c>
      <c r="G45" s="94" t="s">
        <v>1019</v>
      </c>
      <c r="H45" s="94" t="s">
        <v>3</v>
      </c>
      <c r="I45" s="94" t="s">
        <v>861</v>
      </c>
      <c r="J45" s="94" t="s">
        <v>516</v>
      </c>
      <c r="K45" s="94" t="s">
        <v>896</v>
      </c>
    </row>
    <row r="46" spans="1:11" x14ac:dyDescent="0.25">
      <c r="A46" s="94">
        <v>53</v>
      </c>
      <c r="B46" s="94" t="s">
        <v>238</v>
      </c>
      <c r="C46" s="94" t="s">
        <v>239</v>
      </c>
      <c r="D46" s="94" t="s">
        <v>0</v>
      </c>
      <c r="E46" s="94" t="s">
        <v>1</v>
      </c>
      <c r="F46" s="94" t="s">
        <v>240</v>
      </c>
      <c r="G46" s="94" t="s">
        <v>1019</v>
      </c>
      <c r="H46" s="94" t="s">
        <v>3</v>
      </c>
      <c r="I46" s="94" t="s">
        <v>241</v>
      </c>
      <c r="J46" s="94" t="s">
        <v>53</v>
      </c>
      <c r="K46" s="94" t="s">
        <v>691</v>
      </c>
    </row>
    <row r="47" spans="1:11" x14ac:dyDescent="0.25">
      <c r="A47" s="94">
        <v>56</v>
      </c>
      <c r="B47" s="94" t="s">
        <v>137</v>
      </c>
      <c r="C47" s="94" t="s">
        <v>138</v>
      </c>
      <c r="D47" s="94" t="s">
        <v>0</v>
      </c>
      <c r="E47" s="94" t="s">
        <v>1</v>
      </c>
      <c r="F47" s="94" t="s">
        <v>139</v>
      </c>
      <c r="G47" s="94" t="s">
        <v>1019</v>
      </c>
      <c r="H47" s="94" t="s">
        <v>3</v>
      </c>
      <c r="I47" s="94" t="s">
        <v>140</v>
      </c>
      <c r="J47" s="94" t="s">
        <v>53</v>
      </c>
      <c r="K47" s="94" t="s">
        <v>699</v>
      </c>
    </row>
    <row r="48" spans="1:11" x14ac:dyDescent="0.25">
      <c r="A48" s="94">
        <v>69</v>
      </c>
      <c r="B48" s="94" t="s">
        <v>110</v>
      </c>
      <c r="C48" s="94" t="s">
        <v>111</v>
      </c>
      <c r="D48" s="94" t="s">
        <v>112</v>
      </c>
      <c r="E48" s="94" t="s">
        <v>43</v>
      </c>
      <c r="F48" s="94" t="s">
        <v>113</v>
      </c>
      <c r="G48" s="94" t="s">
        <v>1019</v>
      </c>
      <c r="H48" s="94" t="s">
        <v>3</v>
      </c>
      <c r="I48" s="94" t="s">
        <v>114</v>
      </c>
      <c r="J48" s="94" t="s">
        <v>53</v>
      </c>
      <c r="K48" s="94" t="s">
        <v>727</v>
      </c>
    </row>
    <row r="49" spans="1:11" x14ac:dyDescent="0.25">
      <c r="A49" s="94">
        <v>70</v>
      </c>
      <c r="B49" s="94" t="s">
        <v>120</v>
      </c>
      <c r="C49" s="94" t="s">
        <v>121</v>
      </c>
      <c r="D49" s="94" t="s">
        <v>122</v>
      </c>
      <c r="E49" s="94" t="s">
        <v>43</v>
      </c>
      <c r="F49" s="94" t="s">
        <v>123</v>
      </c>
      <c r="G49" s="94" t="s">
        <v>1019</v>
      </c>
      <c r="H49" s="94" t="s">
        <v>3</v>
      </c>
      <c r="I49" s="94" t="s">
        <v>124</v>
      </c>
      <c r="J49" s="94" t="s">
        <v>125</v>
      </c>
      <c r="K49" s="94" t="s">
        <v>728</v>
      </c>
    </row>
    <row r="50" spans="1:11" x14ac:dyDescent="0.25">
      <c r="A50" s="94">
        <v>79</v>
      </c>
      <c r="B50" s="94" t="s">
        <v>206</v>
      </c>
      <c r="C50" s="94" t="s">
        <v>207</v>
      </c>
      <c r="D50" s="94" t="s">
        <v>173</v>
      </c>
      <c r="E50" s="94" t="s">
        <v>43</v>
      </c>
      <c r="F50" s="94" t="s">
        <v>208</v>
      </c>
      <c r="G50" s="94" t="s">
        <v>1019</v>
      </c>
      <c r="H50" s="94" t="s">
        <v>3</v>
      </c>
      <c r="I50" s="94" t="s">
        <v>209</v>
      </c>
      <c r="J50" s="94" t="s">
        <v>53</v>
      </c>
      <c r="K50" s="94" t="s">
        <v>745</v>
      </c>
    </row>
    <row r="51" spans="1:11" x14ac:dyDescent="0.25">
      <c r="A51" s="94">
        <v>80</v>
      </c>
      <c r="B51" s="94" t="s">
        <v>224</v>
      </c>
      <c r="C51" s="94" t="s">
        <v>225</v>
      </c>
      <c r="D51" s="94" t="s">
        <v>0</v>
      </c>
      <c r="E51" s="94" t="s">
        <v>1</v>
      </c>
      <c r="F51" s="94" t="s">
        <v>226</v>
      </c>
      <c r="G51" s="94" t="s">
        <v>1019</v>
      </c>
      <c r="H51" s="94" t="s">
        <v>3</v>
      </c>
      <c r="I51" s="94" t="s">
        <v>227</v>
      </c>
      <c r="J51" s="94" t="s">
        <v>53</v>
      </c>
      <c r="K51" s="94" t="s">
        <v>748</v>
      </c>
    </row>
    <row r="52" spans="1:11" x14ac:dyDescent="0.25">
      <c r="A52" s="94">
        <v>81</v>
      </c>
      <c r="B52" s="94" t="s">
        <v>54</v>
      </c>
      <c r="C52" s="94" t="s">
        <v>55</v>
      </c>
      <c r="D52" s="94" t="s">
        <v>0</v>
      </c>
      <c r="E52" s="94" t="s">
        <v>1</v>
      </c>
      <c r="F52" s="94" t="s">
        <v>229</v>
      </c>
      <c r="G52" s="94" t="s">
        <v>1019</v>
      </c>
      <c r="H52" s="94" t="s">
        <v>3</v>
      </c>
      <c r="I52" s="94" t="s">
        <v>230</v>
      </c>
      <c r="J52" s="94" t="s">
        <v>53</v>
      </c>
      <c r="K52" s="94" t="s">
        <v>749</v>
      </c>
    </row>
    <row r="53" spans="1:11" x14ac:dyDescent="0.25">
      <c r="A53" s="94">
        <v>83</v>
      </c>
      <c r="B53" s="94" t="s">
        <v>268</v>
      </c>
      <c r="C53" s="94" t="s">
        <v>269</v>
      </c>
      <c r="D53" s="94" t="s">
        <v>66</v>
      </c>
      <c r="E53" s="94" t="s">
        <v>1</v>
      </c>
      <c r="F53" s="94" t="s">
        <v>270</v>
      </c>
      <c r="G53" s="94" t="s">
        <v>1019</v>
      </c>
      <c r="H53" s="94" t="s">
        <v>3</v>
      </c>
      <c r="I53" s="94" t="s">
        <v>271</v>
      </c>
      <c r="J53" s="94" t="s">
        <v>53</v>
      </c>
      <c r="K53" s="94" t="s">
        <v>754</v>
      </c>
    </row>
    <row r="54" spans="1:11" x14ac:dyDescent="0.25">
      <c r="A54" s="94">
        <v>84</v>
      </c>
      <c r="B54" s="94" t="s">
        <v>278</v>
      </c>
      <c r="C54" s="94" t="s">
        <v>279</v>
      </c>
      <c r="D54" s="94" t="s">
        <v>66</v>
      </c>
      <c r="E54" s="94" t="s">
        <v>1</v>
      </c>
      <c r="F54" s="94" t="s">
        <v>280</v>
      </c>
      <c r="G54" s="94" t="s">
        <v>1019</v>
      </c>
      <c r="H54" s="94" t="s">
        <v>3</v>
      </c>
      <c r="I54" s="94" t="s">
        <v>281</v>
      </c>
      <c r="J54" s="94" t="s">
        <v>53</v>
      </c>
      <c r="K54" s="94" t="s">
        <v>756</v>
      </c>
    </row>
    <row r="55" spans="1:11" x14ac:dyDescent="0.25">
      <c r="A55" s="94">
        <v>44</v>
      </c>
      <c r="B55" s="94" t="s">
        <v>590</v>
      </c>
      <c r="C55" s="94" t="s">
        <v>591</v>
      </c>
      <c r="D55" s="94" t="s">
        <v>592</v>
      </c>
      <c r="E55" s="94" t="s">
        <v>43</v>
      </c>
      <c r="F55" s="94" t="s">
        <v>593</v>
      </c>
      <c r="G55" s="94" t="s">
        <v>1131</v>
      </c>
      <c r="H55" s="94" t="s">
        <v>30</v>
      </c>
      <c r="I55" s="94" t="s">
        <v>594</v>
      </c>
      <c r="J55" s="94" t="s">
        <v>32</v>
      </c>
      <c r="K55" s="94" t="s">
        <v>669</v>
      </c>
    </row>
    <row r="56" spans="1:11" x14ac:dyDescent="0.25">
      <c r="A56" s="94">
        <v>21</v>
      </c>
      <c r="B56" s="94" t="s">
        <v>1072</v>
      </c>
      <c r="C56" s="94" t="s">
        <v>1073</v>
      </c>
      <c r="D56" s="94" t="s">
        <v>122</v>
      </c>
      <c r="E56" s="94" t="s">
        <v>43</v>
      </c>
      <c r="F56" s="94" t="s">
        <v>221</v>
      </c>
      <c r="G56" s="94" t="s">
        <v>1131</v>
      </c>
      <c r="H56" s="94" t="s">
        <v>3</v>
      </c>
      <c r="I56" s="94" t="s">
        <v>222</v>
      </c>
      <c r="J56" s="94" t="s">
        <v>53</v>
      </c>
      <c r="K56" s="94" t="s">
        <v>1074</v>
      </c>
    </row>
    <row r="57" spans="1:11" s="57" customFormat="1" x14ac:dyDescent="0.25">
      <c r="A57" s="57">
        <v>1</v>
      </c>
      <c r="B57" s="57" t="s">
        <v>1215</v>
      </c>
      <c r="C57" s="57" t="s">
        <v>1216</v>
      </c>
      <c r="D57" s="57" t="s">
        <v>0</v>
      </c>
      <c r="E57" s="57" t="s">
        <v>1</v>
      </c>
      <c r="F57" s="57" t="s">
        <v>773</v>
      </c>
      <c r="G57" s="57" t="s">
        <v>543</v>
      </c>
      <c r="H57" s="57" t="s">
        <v>473</v>
      </c>
      <c r="I57" s="57" t="s">
        <v>774</v>
      </c>
      <c r="J57" s="57" t="s">
        <v>475</v>
      </c>
      <c r="K57" s="57" t="s">
        <v>1217</v>
      </c>
    </row>
    <row r="58" spans="1:11" x14ac:dyDescent="0.25">
      <c r="A58" s="94">
        <v>27</v>
      </c>
      <c r="B58" s="94" t="s">
        <v>766</v>
      </c>
      <c r="C58" s="94" t="s">
        <v>767</v>
      </c>
      <c r="D58" s="94" t="s">
        <v>577</v>
      </c>
      <c r="E58" s="94" t="s">
        <v>7</v>
      </c>
      <c r="F58" s="94" t="s">
        <v>1040</v>
      </c>
      <c r="G58" s="94" t="s">
        <v>1050</v>
      </c>
      <c r="H58" s="94" t="s">
        <v>781</v>
      </c>
      <c r="I58" s="94" t="s">
        <v>1042</v>
      </c>
      <c r="J58" s="94" t="s">
        <v>1043</v>
      </c>
      <c r="K58" s="94" t="s">
        <v>1044</v>
      </c>
    </row>
    <row r="59" spans="1:11" x14ac:dyDescent="0.25">
      <c r="A59" s="94">
        <v>75</v>
      </c>
      <c r="B59" s="94" t="s">
        <v>174</v>
      </c>
      <c r="C59" s="94" t="s">
        <v>175</v>
      </c>
      <c r="D59" s="94" t="s">
        <v>0</v>
      </c>
      <c r="E59" s="94" t="s">
        <v>1</v>
      </c>
      <c r="F59" s="94" t="s">
        <v>472</v>
      </c>
      <c r="G59" s="94" t="s">
        <v>1050</v>
      </c>
      <c r="H59" s="94" t="s">
        <v>473</v>
      </c>
      <c r="I59" s="94" t="s">
        <v>474</v>
      </c>
      <c r="J59" s="94" t="s">
        <v>475</v>
      </c>
      <c r="K59" s="94" t="s">
        <v>737</v>
      </c>
    </row>
    <row r="60" spans="1:11" x14ac:dyDescent="0.25">
      <c r="A60" s="94">
        <v>78</v>
      </c>
      <c r="B60" s="94" t="s">
        <v>54</v>
      </c>
      <c r="C60" s="94" t="s">
        <v>55</v>
      </c>
      <c r="D60" s="94" t="s">
        <v>0</v>
      </c>
      <c r="E60" s="94" t="s">
        <v>1</v>
      </c>
      <c r="F60" s="94" t="s">
        <v>480</v>
      </c>
      <c r="G60" s="94" t="s">
        <v>1050</v>
      </c>
      <c r="H60" s="94" t="s">
        <v>473</v>
      </c>
      <c r="I60" s="94" t="s">
        <v>481</v>
      </c>
      <c r="J60" s="94" t="s">
        <v>475</v>
      </c>
      <c r="K60" s="94" t="s">
        <v>744</v>
      </c>
    </row>
    <row r="61" spans="1:11" s="57" customFormat="1" x14ac:dyDescent="0.25">
      <c r="A61" s="57">
        <v>2</v>
      </c>
      <c r="B61" s="57" t="s">
        <v>1215</v>
      </c>
      <c r="C61" s="57" t="s">
        <v>1216</v>
      </c>
      <c r="D61" s="57" t="s">
        <v>0</v>
      </c>
      <c r="E61" s="57" t="s">
        <v>1</v>
      </c>
      <c r="F61" s="57" t="s">
        <v>1218</v>
      </c>
      <c r="G61" s="57" t="s">
        <v>960</v>
      </c>
      <c r="H61" s="57" t="s">
        <v>1013</v>
      </c>
      <c r="I61" s="57" t="s">
        <v>1219</v>
      </c>
      <c r="J61" s="57" t="s">
        <v>960</v>
      </c>
      <c r="K61" s="57" t="s">
        <v>1220</v>
      </c>
    </row>
    <row r="62" spans="1:11" s="57" customFormat="1" x14ac:dyDescent="0.25">
      <c r="A62" s="57">
        <v>65</v>
      </c>
      <c r="B62" s="57" t="s">
        <v>40</v>
      </c>
      <c r="C62" s="57" t="s">
        <v>41</v>
      </c>
      <c r="D62" s="57" t="s">
        <v>42</v>
      </c>
      <c r="E62" s="57" t="s">
        <v>43</v>
      </c>
      <c r="F62" s="57" t="s">
        <v>44</v>
      </c>
      <c r="G62" s="57" t="s">
        <v>960</v>
      </c>
      <c r="H62" s="57" t="s">
        <v>5</v>
      </c>
      <c r="I62" s="57" t="s">
        <v>45</v>
      </c>
      <c r="J62" s="57" t="s">
        <v>6</v>
      </c>
      <c r="K62" s="57" t="s">
        <v>716</v>
      </c>
    </row>
    <row r="63" spans="1:11" s="57" customFormat="1" x14ac:dyDescent="0.25">
      <c r="A63" s="57">
        <v>73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s="57" customFormat="1" x14ac:dyDescent="0.25">
      <c r="A64" s="57">
        <v>74</v>
      </c>
      <c r="B64" s="57" t="s">
        <v>174</v>
      </c>
      <c r="C64" s="57" t="s">
        <v>175</v>
      </c>
      <c r="D64" s="57" t="s">
        <v>0</v>
      </c>
      <c r="E64" s="57" t="s">
        <v>1</v>
      </c>
      <c r="F64" s="57" t="s">
        <v>176</v>
      </c>
      <c r="G64" s="57" t="s">
        <v>960</v>
      </c>
      <c r="H64" s="57" t="s">
        <v>8</v>
      </c>
      <c r="I64" s="57" t="s">
        <v>177</v>
      </c>
      <c r="J64" s="57" t="s">
        <v>9</v>
      </c>
      <c r="K64" s="57" t="s">
        <v>736</v>
      </c>
    </row>
    <row r="65" spans="1:11" x14ac:dyDescent="0.25">
      <c r="A65" s="94">
        <v>5</v>
      </c>
      <c r="B65" s="94" t="s">
        <v>262</v>
      </c>
      <c r="C65" s="94" t="s">
        <v>399</v>
      </c>
      <c r="D65" s="94" t="s">
        <v>0</v>
      </c>
      <c r="E65" s="94" t="s">
        <v>1</v>
      </c>
      <c r="F65" s="94" t="s">
        <v>1103</v>
      </c>
      <c r="G65" s="94" t="s">
        <v>1136</v>
      </c>
      <c r="H65" s="94" t="s">
        <v>1013</v>
      </c>
      <c r="I65" s="94" t="s">
        <v>1104</v>
      </c>
      <c r="J65" s="94" t="s">
        <v>960</v>
      </c>
      <c r="K65" s="94" t="s">
        <v>1206</v>
      </c>
    </row>
    <row r="66" spans="1:11" x14ac:dyDescent="0.25">
      <c r="A66" s="94">
        <v>7</v>
      </c>
      <c r="B66" s="94" t="s">
        <v>196</v>
      </c>
      <c r="C66" s="94" t="s">
        <v>104</v>
      </c>
      <c r="D66" s="94" t="s">
        <v>197</v>
      </c>
      <c r="E66" s="94" t="s">
        <v>198</v>
      </c>
      <c r="F66" s="94" t="s">
        <v>1168</v>
      </c>
      <c r="G66" s="94" t="s">
        <v>1136</v>
      </c>
      <c r="H66" s="94" t="s">
        <v>1013</v>
      </c>
      <c r="I66" s="94" t="s">
        <v>1169</v>
      </c>
      <c r="J66" s="94" t="s">
        <v>960</v>
      </c>
      <c r="K66" s="94" t="s">
        <v>1170</v>
      </c>
    </row>
    <row r="67" spans="1:11" x14ac:dyDescent="0.25">
      <c r="A67" s="94">
        <v>8</v>
      </c>
      <c r="B67" s="94" t="s">
        <v>1171</v>
      </c>
      <c r="C67" s="94" t="s">
        <v>1172</v>
      </c>
      <c r="D67" s="94" t="s">
        <v>0</v>
      </c>
      <c r="E67" s="94" t="s">
        <v>1</v>
      </c>
      <c r="F67" s="94" t="s">
        <v>1173</v>
      </c>
      <c r="G67" s="94" t="s">
        <v>1136</v>
      </c>
      <c r="H67" s="94" t="s">
        <v>1013</v>
      </c>
      <c r="I67" s="94" t="s">
        <v>1174</v>
      </c>
      <c r="J67" s="94" t="s">
        <v>960</v>
      </c>
      <c r="K67" s="94" t="s">
        <v>1175</v>
      </c>
    </row>
    <row r="68" spans="1:11" x14ac:dyDescent="0.25">
      <c r="A68" s="94">
        <v>9</v>
      </c>
      <c r="B68" s="94" t="s">
        <v>1176</v>
      </c>
      <c r="C68" s="94" t="s">
        <v>1177</v>
      </c>
      <c r="D68" s="94" t="s">
        <v>173</v>
      </c>
      <c r="E68" s="94" t="s">
        <v>43</v>
      </c>
      <c r="F68" s="94" t="s">
        <v>1178</v>
      </c>
      <c r="G68" s="94" t="s">
        <v>1136</v>
      </c>
      <c r="H68" s="94" t="s">
        <v>1013</v>
      </c>
      <c r="I68" s="94" t="s">
        <v>1179</v>
      </c>
      <c r="J68" s="94" t="s">
        <v>960</v>
      </c>
      <c r="K68" s="94" t="s">
        <v>1180</v>
      </c>
    </row>
    <row r="69" spans="1:11" x14ac:dyDescent="0.25">
      <c r="A69" s="94">
        <v>10</v>
      </c>
      <c r="B69" s="94" t="s">
        <v>1181</v>
      </c>
      <c r="C69" s="94" t="s">
        <v>1182</v>
      </c>
      <c r="D69" s="94" t="s">
        <v>1183</v>
      </c>
      <c r="E69" s="94" t="s">
        <v>48</v>
      </c>
      <c r="F69" s="94" t="s">
        <v>1184</v>
      </c>
      <c r="G69" s="94" t="s">
        <v>1136</v>
      </c>
      <c r="H69" s="94" t="s">
        <v>1013</v>
      </c>
      <c r="I69" s="94" t="s">
        <v>1185</v>
      </c>
      <c r="J69" s="94" t="s">
        <v>960</v>
      </c>
      <c r="K69" s="94" t="s">
        <v>1186</v>
      </c>
    </row>
    <row r="70" spans="1:11" x14ac:dyDescent="0.25">
      <c r="A70" s="94">
        <v>11</v>
      </c>
      <c r="B70" s="94" t="s">
        <v>1187</v>
      </c>
      <c r="C70" s="94" t="s">
        <v>1188</v>
      </c>
      <c r="D70" s="94" t="s">
        <v>1189</v>
      </c>
      <c r="E70" s="94" t="s">
        <v>43</v>
      </c>
      <c r="F70" s="94" t="s">
        <v>1190</v>
      </c>
      <c r="G70" s="94" t="s">
        <v>1136</v>
      </c>
      <c r="H70" s="94" t="s">
        <v>1013</v>
      </c>
      <c r="I70" s="94" t="s">
        <v>1191</v>
      </c>
      <c r="J70" s="94" t="s">
        <v>960</v>
      </c>
      <c r="K70" s="94" t="s">
        <v>1192</v>
      </c>
    </row>
    <row r="71" spans="1:11" x14ac:dyDescent="0.25">
      <c r="A71" s="94">
        <v>12</v>
      </c>
      <c r="B71" s="94" t="s">
        <v>262</v>
      </c>
      <c r="C71" s="94" t="s">
        <v>1141</v>
      </c>
      <c r="D71" s="94" t="s">
        <v>1142</v>
      </c>
      <c r="E71" s="94" t="s">
        <v>1</v>
      </c>
      <c r="F71" s="94" t="s">
        <v>1143</v>
      </c>
      <c r="G71" s="94" t="s">
        <v>1136</v>
      </c>
      <c r="H71" s="94" t="s">
        <v>1013</v>
      </c>
      <c r="I71" s="94" t="s">
        <v>1144</v>
      </c>
      <c r="J71" s="94" t="s">
        <v>960</v>
      </c>
      <c r="K71" s="94" t="s">
        <v>1145</v>
      </c>
    </row>
    <row r="72" spans="1:11" x14ac:dyDescent="0.25">
      <c r="A72" s="94">
        <v>13</v>
      </c>
      <c r="B72" s="94" t="s">
        <v>1151</v>
      </c>
      <c r="C72" s="94" t="s">
        <v>1152</v>
      </c>
      <c r="D72" s="94" t="s">
        <v>1153</v>
      </c>
      <c r="E72" s="94" t="s">
        <v>48</v>
      </c>
      <c r="F72" s="94" t="s">
        <v>1154</v>
      </c>
      <c r="G72" s="94" t="s">
        <v>1136</v>
      </c>
      <c r="H72" s="94" t="s">
        <v>1013</v>
      </c>
      <c r="I72" s="94" t="s">
        <v>1155</v>
      </c>
      <c r="J72" s="94" t="s">
        <v>960</v>
      </c>
      <c r="K72" s="94" t="s">
        <v>1156</v>
      </c>
    </row>
    <row r="73" spans="1:11" x14ac:dyDescent="0.25">
      <c r="A73" s="94">
        <v>14</v>
      </c>
      <c r="B73" s="94" t="s">
        <v>530</v>
      </c>
      <c r="C73" s="94" t="s">
        <v>531</v>
      </c>
      <c r="D73" s="94" t="s">
        <v>36</v>
      </c>
      <c r="E73" s="94" t="s">
        <v>1</v>
      </c>
      <c r="F73" s="94" t="s">
        <v>1158</v>
      </c>
      <c r="G73" s="94" t="s">
        <v>1136</v>
      </c>
      <c r="H73" s="94" t="s">
        <v>1013</v>
      </c>
      <c r="I73" s="94" t="s">
        <v>1159</v>
      </c>
      <c r="J73" s="94" t="s">
        <v>960</v>
      </c>
      <c r="K73" s="94" t="s">
        <v>1160</v>
      </c>
    </row>
    <row r="74" spans="1:11" x14ac:dyDescent="0.25">
      <c r="A74" s="94">
        <v>15</v>
      </c>
      <c r="B74" s="94" t="s">
        <v>50</v>
      </c>
      <c r="C74" s="94" t="s">
        <v>51</v>
      </c>
      <c r="D74" s="94" t="s">
        <v>52</v>
      </c>
      <c r="E74" s="94" t="s">
        <v>43</v>
      </c>
      <c r="F74" s="94" t="s">
        <v>1085</v>
      </c>
      <c r="G74" s="94" t="s">
        <v>1136</v>
      </c>
      <c r="H74" s="94" t="s">
        <v>1013</v>
      </c>
      <c r="I74" s="94" t="s">
        <v>1086</v>
      </c>
      <c r="J74" s="94" t="s">
        <v>960</v>
      </c>
      <c r="K74" s="94" t="s">
        <v>1087</v>
      </c>
    </row>
    <row r="75" spans="1:11" x14ac:dyDescent="0.25">
      <c r="A75" s="94">
        <v>16</v>
      </c>
      <c r="B75" s="94" t="s">
        <v>1094</v>
      </c>
      <c r="C75" s="94" t="s">
        <v>1095</v>
      </c>
      <c r="D75" s="94" t="s">
        <v>173</v>
      </c>
      <c r="E75" s="94" t="s">
        <v>43</v>
      </c>
      <c r="F75" s="94" t="s">
        <v>1096</v>
      </c>
      <c r="G75" s="94" t="s">
        <v>1136</v>
      </c>
      <c r="H75" s="94" t="s">
        <v>1013</v>
      </c>
      <c r="I75" s="94" t="s">
        <v>1097</v>
      </c>
      <c r="J75" s="94" t="s">
        <v>960</v>
      </c>
      <c r="K75" s="94" t="s">
        <v>1098</v>
      </c>
    </row>
    <row r="76" spans="1:11" x14ac:dyDescent="0.25">
      <c r="A76" s="94">
        <v>17</v>
      </c>
      <c r="B76" s="94" t="s">
        <v>1110</v>
      </c>
      <c r="C76" s="94" t="s">
        <v>408</v>
      </c>
      <c r="D76" s="94" t="s">
        <v>1111</v>
      </c>
      <c r="E76" s="94" t="s">
        <v>912</v>
      </c>
      <c r="F76" s="94" t="s">
        <v>1112</v>
      </c>
      <c r="G76" s="94" t="s">
        <v>1136</v>
      </c>
      <c r="H76" s="94" t="s">
        <v>1013</v>
      </c>
      <c r="I76" s="94" t="s">
        <v>1113</v>
      </c>
      <c r="J76" s="94" t="s">
        <v>960</v>
      </c>
      <c r="K76" s="94" t="s">
        <v>1114</v>
      </c>
    </row>
    <row r="77" spans="1:11" x14ac:dyDescent="0.25">
      <c r="A77" s="94">
        <v>18</v>
      </c>
      <c r="B77" s="94" t="s">
        <v>1115</v>
      </c>
      <c r="C77" s="94" t="s">
        <v>1116</v>
      </c>
      <c r="D77" s="94" t="s">
        <v>1117</v>
      </c>
      <c r="E77" s="94" t="s">
        <v>1</v>
      </c>
      <c r="F77" s="94" t="s">
        <v>1118</v>
      </c>
      <c r="G77" s="94" t="s">
        <v>1136</v>
      </c>
      <c r="H77" s="94" t="s">
        <v>1013</v>
      </c>
      <c r="I77" s="94" t="s">
        <v>1119</v>
      </c>
      <c r="J77" s="94" t="s">
        <v>960</v>
      </c>
      <c r="K77" s="94" t="s">
        <v>1120</v>
      </c>
    </row>
    <row r="78" spans="1:11" x14ac:dyDescent="0.25">
      <c r="A78" s="94">
        <v>19</v>
      </c>
      <c r="B78" s="94" t="s">
        <v>803</v>
      </c>
      <c r="C78" s="94" t="s">
        <v>804</v>
      </c>
      <c r="D78" s="94" t="s">
        <v>17</v>
      </c>
      <c r="E78" s="94" t="s">
        <v>7</v>
      </c>
      <c r="F78" s="94" t="s">
        <v>1121</v>
      </c>
      <c r="G78" s="94" t="s">
        <v>1136</v>
      </c>
      <c r="H78" s="94" t="s">
        <v>1013</v>
      </c>
      <c r="I78" s="94" t="s">
        <v>1122</v>
      </c>
      <c r="J78" s="94" t="s">
        <v>960</v>
      </c>
      <c r="K78" s="94" t="s">
        <v>1123</v>
      </c>
    </row>
    <row r="79" spans="1:11" x14ac:dyDescent="0.25">
      <c r="A79" s="94">
        <v>29</v>
      </c>
      <c r="B79" s="94" t="s">
        <v>803</v>
      </c>
      <c r="C79" s="94" t="s">
        <v>804</v>
      </c>
      <c r="D79" s="94" t="s">
        <v>17</v>
      </c>
      <c r="E79" s="94" t="s">
        <v>7</v>
      </c>
      <c r="F79" s="94" t="s">
        <v>805</v>
      </c>
      <c r="G79" s="94" t="s">
        <v>1136</v>
      </c>
      <c r="H79" s="94" t="s">
        <v>5</v>
      </c>
      <c r="I79" s="94" t="s">
        <v>806</v>
      </c>
      <c r="J79" s="94" t="s">
        <v>6</v>
      </c>
      <c r="K79" s="94" t="s">
        <v>996</v>
      </c>
    </row>
    <row r="80" spans="1:11" x14ac:dyDescent="0.25">
      <c r="A80" s="94">
        <v>51</v>
      </c>
      <c r="B80" s="94" t="s">
        <v>15</v>
      </c>
      <c r="C80" s="94" t="s">
        <v>16</v>
      </c>
      <c r="D80" s="94" t="s">
        <v>17</v>
      </c>
      <c r="E80" s="94" t="s">
        <v>7</v>
      </c>
      <c r="F80" s="94" t="s">
        <v>18</v>
      </c>
      <c r="G80" s="94" t="s">
        <v>1136</v>
      </c>
      <c r="H80" s="94" t="s">
        <v>5</v>
      </c>
      <c r="I80" s="94" t="s">
        <v>19</v>
      </c>
      <c r="J80" s="94" t="s">
        <v>6</v>
      </c>
      <c r="K80" s="94" t="s">
        <v>685</v>
      </c>
    </row>
    <row r="81" spans="1:11" x14ac:dyDescent="0.25">
      <c r="A81" s="94">
        <v>61</v>
      </c>
      <c r="B81" s="94" t="s">
        <v>443</v>
      </c>
      <c r="C81" s="94" t="s">
        <v>444</v>
      </c>
      <c r="D81" s="94" t="s">
        <v>0</v>
      </c>
      <c r="E81" s="94" t="s">
        <v>1</v>
      </c>
      <c r="F81" s="94" t="s">
        <v>445</v>
      </c>
      <c r="G81" s="94" t="s">
        <v>1136</v>
      </c>
      <c r="H81" s="94" t="s">
        <v>5</v>
      </c>
      <c r="I81" s="94" t="s">
        <v>446</v>
      </c>
      <c r="J81" s="94" t="s">
        <v>6</v>
      </c>
      <c r="K81" s="94" t="s">
        <v>708</v>
      </c>
    </row>
    <row r="82" spans="1:11" x14ac:dyDescent="0.25">
      <c r="A82" s="94">
        <v>66</v>
      </c>
      <c r="B82" s="94" t="s">
        <v>54</v>
      </c>
      <c r="C82" s="94" t="s">
        <v>55</v>
      </c>
      <c r="D82" s="94" t="s">
        <v>0</v>
      </c>
      <c r="E82" s="94" t="s">
        <v>1</v>
      </c>
      <c r="F82" s="94" t="s">
        <v>56</v>
      </c>
      <c r="G82" s="94" t="s">
        <v>1136</v>
      </c>
      <c r="H82" s="94" t="s">
        <v>5</v>
      </c>
      <c r="I82" s="94" t="s">
        <v>57</v>
      </c>
      <c r="J82" s="94" t="s">
        <v>6</v>
      </c>
      <c r="K82" s="94" t="s">
        <v>717</v>
      </c>
    </row>
    <row r="83" spans="1:11" x14ac:dyDescent="0.25">
      <c r="A83" s="94">
        <v>67</v>
      </c>
      <c r="B83" s="94" t="s">
        <v>467</v>
      </c>
      <c r="C83" s="94" t="s">
        <v>468</v>
      </c>
      <c r="D83" s="94" t="s">
        <v>0</v>
      </c>
      <c r="E83" s="94" t="s">
        <v>1</v>
      </c>
      <c r="F83" s="94" t="s">
        <v>469</v>
      </c>
      <c r="G83" s="94" t="s">
        <v>1136</v>
      </c>
      <c r="H83" s="94" t="s">
        <v>5</v>
      </c>
      <c r="I83" s="94" t="s">
        <v>470</v>
      </c>
      <c r="J83" s="94" t="s">
        <v>6</v>
      </c>
      <c r="K83" s="94" t="s">
        <v>720</v>
      </c>
    </row>
    <row r="84" spans="1:11" x14ac:dyDescent="0.25">
      <c r="A84" s="94">
        <v>68</v>
      </c>
      <c r="B84" s="94" t="s">
        <v>50</v>
      </c>
      <c r="C84" s="94" t="s">
        <v>51</v>
      </c>
      <c r="D84" s="94" t="s">
        <v>52</v>
      </c>
      <c r="E84" s="94" t="s">
        <v>43</v>
      </c>
      <c r="F84" s="94" t="s">
        <v>94</v>
      </c>
      <c r="G84" s="94" t="s">
        <v>1136</v>
      </c>
      <c r="H84" s="94" t="s">
        <v>5</v>
      </c>
      <c r="I84" s="94" t="s">
        <v>95</v>
      </c>
      <c r="J84" s="94" t="s">
        <v>6</v>
      </c>
      <c r="K84" s="94" t="s">
        <v>724</v>
      </c>
    </row>
    <row r="85" spans="1:11" x14ac:dyDescent="0.25">
      <c r="A85" s="94">
        <v>76</v>
      </c>
      <c r="B85" s="94" t="s">
        <v>179</v>
      </c>
      <c r="C85" s="94" t="s">
        <v>180</v>
      </c>
      <c r="D85" s="94" t="s">
        <v>181</v>
      </c>
      <c r="E85" s="94" t="s">
        <v>43</v>
      </c>
      <c r="F85" s="94" t="s">
        <v>182</v>
      </c>
      <c r="G85" s="94" t="s">
        <v>1136</v>
      </c>
      <c r="H85" s="94" t="s">
        <v>8</v>
      </c>
      <c r="I85" s="94" t="s">
        <v>183</v>
      </c>
      <c r="J85" s="94" t="s">
        <v>9</v>
      </c>
      <c r="K85" s="94" t="s">
        <v>738</v>
      </c>
    </row>
  </sheetData>
  <sortState ref="A2:K85">
    <sortCondition ref="G2:G85"/>
    <sortCondition ref="H2:H85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M10" sqref="M10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93" t="s">
        <v>453</v>
      </c>
      <c r="C2" s="93" t="s">
        <v>454</v>
      </c>
      <c r="D2" s="93" t="s">
        <v>455</v>
      </c>
      <c r="E2" s="93" t="s">
        <v>456</v>
      </c>
      <c r="F2" s="93" t="s">
        <v>457</v>
      </c>
      <c r="G2" s="93" t="s">
        <v>666</v>
      </c>
      <c r="H2" s="93" t="s">
        <v>30</v>
      </c>
      <c r="I2" s="93" t="s">
        <v>458</v>
      </c>
      <c r="J2" s="93" t="s">
        <v>32</v>
      </c>
      <c r="K2" s="93" t="s">
        <v>763</v>
      </c>
    </row>
    <row r="3" spans="1:11" x14ac:dyDescent="0.25">
      <c r="A3">
        <v>71</v>
      </c>
      <c r="B3" s="93" t="s">
        <v>131</v>
      </c>
      <c r="C3" s="93" t="s">
        <v>132</v>
      </c>
      <c r="D3" s="93" t="s">
        <v>133</v>
      </c>
      <c r="E3" s="93" t="s">
        <v>28</v>
      </c>
      <c r="F3" s="93" t="s">
        <v>134</v>
      </c>
      <c r="G3" s="93" t="s">
        <v>666</v>
      </c>
      <c r="H3" s="93" t="s">
        <v>30</v>
      </c>
      <c r="I3" s="93" t="s">
        <v>135</v>
      </c>
      <c r="J3" s="93" t="s">
        <v>32</v>
      </c>
      <c r="K3" s="93" t="s">
        <v>731</v>
      </c>
    </row>
    <row r="4" spans="1:11" x14ac:dyDescent="0.25">
      <c r="A4">
        <v>72</v>
      </c>
      <c r="B4" s="93" t="s">
        <v>54</v>
      </c>
      <c r="C4" s="93" t="s">
        <v>55</v>
      </c>
      <c r="D4" s="93" t="s">
        <v>0</v>
      </c>
      <c r="E4" s="93" t="s">
        <v>1</v>
      </c>
      <c r="F4" s="93" t="s">
        <v>156</v>
      </c>
      <c r="G4" s="93" t="s">
        <v>666</v>
      </c>
      <c r="H4" s="93" t="s">
        <v>157</v>
      </c>
      <c r="I4" s="93" t="s">
        <v>158</v>
      </c>
      <c r="J4" s="93" t="s">
        <v>159</v>
      </c>
      <c r="K4" s="93" t="s">
        <v>734</v>
      </c>
    </row>
    <row r="5" spans="1:11" x14ac:dyDescent="0.25">
      <c r="A5" s="93">
        <v>3</v>
      </c>
      <c r="B5" s="93" t="s">
        <v>623</v>
      </c>
      <c r="C5" s="93" t="s">
        <v>624</v>
      </c>
      <c r="D5" s="93" t="s">
        <v>625</v>
      </c>
      <c r="E5" s="93" t="s">
        <v>48</v>
      </c>
      <c r="F5" s="93" t="s">
        <v>626</v>
      </c>
      <c r="G5" s="93" t="s">
        <v>666</v>
      </c>
      <c r="H5" s="93" t="s">
        <v>294</v>
      </c>
      <c r="I5" s="93" t="s">
        <v>627</v>
      </c>
      <c r="J5" s="93" t="s">
        <v>289</v>
      </c>
      <c r="K5" s="93" t="s">
        <v>1221</v>
      </c>
    </row>
    <row r="6" spans="1:11" x14ac:dyDescent="0.25">
      <c r="A6" s="93">
        <v>55</v>
      </c>
      <c r="B6" s="93" t="s">
        <v>377</v>
      </c>
      <c r="C6" s="93" t="s">
        <v>378</v>
      </c>
      <c r="D6" s="93" t="s">
        <v>256</v>
      </c>
      <c r="E6" s="93" t="s">
        <v>1</v>
      </c>
      <c r="F6" s="93" t="s">
        <v>379</v>
      </c>
      <c r="G6" s="93" t="s">
        <v>666</v>
      </c>
      <c r="H6" s="93" t="s">
        <v>294</v>
      </c>
      <c r="I6" s="93" t="s">
        <v>380</v>
      </c>
      <c r="J6" s="93" t="s">
        <v>289</v>
      </c>
      <c r="K6" s="93" t="s">
        <v>695</v>
      </c>
    </row>
    <row r="7" spans="1:11" x14ac:dyDescent="0.25">
      <c r="A7" s="93">
        <v>53</v>
      </c>
      <c r="B7" s="93" t="s">
        <v>333</v>
      </c>
      <c r="C7" s="93" t="s">
        <v>334</v>
      </c>
      <c r="D7" s="93" t="s">
        <v>335</v>
      </c>
      <c r="E7" s="93" t="s">
        <v>48</v>
      </c>
      <c r="F7" s="93" t="s">
        <v>336</v>
      </c>
      <c r="G7" s="93" t="s">
        <v>666</v>
      </c>
      <c r="H7" s="93" t="s">
        <v>287</v>
      </c>
      <c r="I7" s="93" t="s">
        <v>337</v>
      </c>
      <c r="J7" s="93" t="s">
        <v>289</v>
      </c>
      <c r="K7" s="93" t="s">
        <v>686</v>
      </c>
    </row>
    <row r="8" spans="1:11" x14ac:dyDescent="0.25">
      <c r="A8" s="93">
        <v>56</v>
      </c>
      <c r="B8" s="93" t="s">
        <v>387</v>
      </c>
      <c r="C8" s="93" t="s">
        <v>279</v>
      </c>
      <c r="D8" s="93" t="s">
        <v>351</v>
      </c>
      <c r="E8" s="93" t="s">
        <v>48</v>
      </c>
      <c r="F8" s="93" t="s">
        <v>388</v>
      </c>
      <c r="G8" s="93" t="s">
        <v>666</v>
      </c>
      <c r="H8" s="93" t="s">
        <v>287</v>
      </c>
      <c r="I8" s="93" t="s">
        <v>389</v>
      </c>
      <c r="J8" s="93" t="s">
        <v>289</v>
      </c>
      <c r="K8" s="93" t="s">
        <v>696</v>
      </c>
    </row>
    <row r="9" spans="1:11" x14ac:dyDescent="0.25">
      <c r="A9" s="93">
        <v>35</v>
      </c>
      <c r="B9" s="93" t="s">
        <v>567</v>
      </c>
      <c r="C9" s="93" t="s">
        <v>561</v>
      </c>
      <c r="D9" s="93" t="s">
        <v>0</v>
      </c>
      <c r="E9" s="93" t="s">
        <v>1</v>
      </c>
      <c r="F9" s="93" t="s">
        <v>61</v>
      </c>
      <c r="G9" s="93" t="s">
        <v>666</v>
      </c>
      <c r="H9" s="93" t="s">
        <v>3</v>
      </c>
      <c r="I9" s="93" t="s">
        <v>62</v>
      </c>
      <c r="J9" s="93" t="s">
        <v>53</v>
      </c>
      <c r="K9" s="93" t="s">
        <v>919</v>
      </c>
    </row>
    <row r="10" spans="1:11" x14ac:dyDescent="0.25">
      <c r="A10" s="93">
        <v>81</v>
      </c>
      <c r="B10" s="93" t="s">
        <v>232</v>
      </c>
      <c r="C10" s="93" t="s">
        <v>233</v>
      </c>
      <c r="D10" s="93" t="s">
        <v>234</v>
      </c>
      <c r="E10" s="93" t="s">
        <v>1</v>
      </c>
      <c r="F10" s="93" t="s">
        <v>235</v>
      </c>
      <c r="G10" s="93" t="s">
        <v>666</v>
      </c>
      <c r="H10" s="93" t="s">
        <v>3</v>
      </c>
      <c r="I10" s="93" t="s">
        <v>236</v>
      </c>
      <c r="J10" s="93" t="s">
        <v>53</v>
      </c>
      <c r="K10" s="93" t="s">
        <v>750</v>
      </c>
    </row>
    <row r="11" spans="1:11" x14ac:dyDescent="0.25">
      <c r="A11" s="93">
        <v>23</v>
      </c>
      <c r="B11" s="93" t="s">
        <v>190</v>
      </c>
      <c r="C11" s="93" t="s">
        <v>191</v>
      </c>
      <c r="D11" s="93" t="s">
        <v>192</v>
      </c>
      <c r="E11" s="93" t="s">
        <v>28</v>
      </c>
      <c r="F11" s="93" t="s">
        <v>193</v>
      </c>
      <c r="G11" s="93" t="s">
        <v>1019</v>
      </c>
      <c r="H11" s="93" t="s">
        <v>30</v>
      </c>
      <c r="I11" s="93" t="s">
        <v>194</v>
      </c>
      <c r="J11" s="93" t="s">
        <v>32</v>
      </c>
      <c r="K11" s="93" t="s">
        <v>1081</v>
      </c>
    </row>
    <row r="12" spans="1:11" x14ac:dyDescent="0.25">
      <c r="A12" s="93">
        <v>25</v>
      </c>
      <c r="B12" s="93" t="s">
        <v>71</v>
      </c>
      <c r="C12" s="93" t="s">
        <v>72</v>
      </c>
      <c r="D12" s="93" t="s">
        <v>73</v>
      </c>
      <c r="E12" s="93" t="s">
        <v>28</v>
      </c>
      <c r="F12" s="93" t="s">
        <v>74</v>
      </c>
      <c r="G12" s="93" t="s">
        <v>1019</v>
      </c>
      <c r="H12" s="93" t="s">
        <v>30</v>
      </c>
      <c r="I12" s="93" t="s">
        <v>75</v>
      </c>
      <c r="J12" s="93" t="s">
        <v>32</v>
      </c>
      <c r="K12" s="93" t="s">
        <v>1058</v>
      </c>
    </row>
    <row r="13" spans="1:11" x14ac:dyDescent="0.25">
      <c r="A13" s="93">
        <v>32</v>
      </c>
      <c r="B13" s="93" t="s">
        <v>64</v>
      </c>
      <c r="C13" s="93" t="s">
        <v>65</v>
      </c>
      <c r="D13" s="93" t="s">
        <v>66</v>
      </c>
      <c r="E13" s="93" t="s">
        <v>1</v>
      </c>
      <c r="F13" s="93" t="s">
        <v>67</v>
      </c>
      <c r="G13" s="93" t="s">
        <v>1019</v>
      </c>
      <c r="H13" s="93" t="s">
        <v>30</v>
      </c>
      <c r="I13" s="93" t="s">
        <v>68</v>
      </c>
      <c r="J13" s="93" t="s">
        <v>32</v>
      </c>
      <c r="K13" s="93" t="s">
        <v>959</v>
      </c>
    </row>
    <row r="14" spans="1:11" x14ac:dyDescent="0.25">
      <c r="A14" s="93">
        <v>61</v>
      </c>
      <c r="B14" s="93" t="s">
        <v>15</v>
      </c>
      <c r="C14" s="93" t="s">
        <v>16</v>
      </c>
      <c r="D14" s="93" t="s">
        <v>17</v>
      </c>
      <c r="E14" s="93" t="s">
        <v>7</v>
      </c>
      <c r="F14" s="93" t="s">
        <v>77</v>
      </c>
      <c r="G14" s="93" t="s">
        <v>1019</v>
      </c>
      <c r="H14" s="93" t="s">
        <v>30</v>
      </c>
      <c r="I14" s="93" t="s">
        <v>78</v>
      </c>
      <c r="J14" s="93" t="s">
        <v>32</v>
      </c>
      <c r="K14" s="93" t="s">
        <v>705</v>
      </c>
    </row>
    <row r="15" spans="1:11" x14ac:dyDescent="0.25">
      <c r="A15" s="93">
        <v>63</v>
      </c>
      <c r="B15" s="93" t="s">
        <v>460</v>
      </c>
      <c r="C15" s="93" t="s">
        <v>461</v>
      </c>
      <c r="D15" s="93" t="s">
        <v>462</v>
      </c>
      <c r="E15" s="93" t="s">
        <v>1</v>
      </c>
      <c r="F15" s="93" t="s">
        <v>463</v>
      </c>
      <c r="G15" s="93" t="s">
        <v>1019</v>
      </c>
      <c r="H15" s="93" t="s">
        <v>30</v>
      </c>
      <c r="I15" s="93" t="s">
        <v>464</v>
      </c>
      <c r="J15" s="93" t="s">
        <v>32</v>
      </c>
      <c r="K15" s="93" t="s">
        <v>711</v>
      </c>
    </row>
    <row r="16" spans="1:11" x14ac:dyDescent="0.25">
      <c r="A16" s="93">
        <v>64</v>
      </c>
      <c r="B16" s="93" t="s">
        <v>165</v>
      </c>
      <c r="C16" s="93" t="s">
        <v>166</v>
      </c>
      <c r="D16" s="93" t="s">
        <v>27</v>
      </c>
      <c r="E16" s="93" t="s">
        <v>28</v>
      </c>
      <c r="F16" s="93" t="s">
        <v>167</v>
      </c>
      <c r="G16" s="93" t="s">
        <v>1019</v>
      </c>
      <c r="H16" s="93" t="s">
        <v>30</v>
      </c>
      <c r="I16" s="93" t="s">
        <v>168</v>
      </c>
      <c r="J16" s="93" t="s">
        <v>32</v>
      </c>
      <c r="K16" s="93" t="s">
        <v>712</v>
      </c>
    </row>
    <row r="17" spans="1:11" x14ac:dyDescent="0.25">
      <c r="A17" s="93">
        <v>65</v>
      </c>
      <c r="B17" s="93" t="s">
        <v>25</v>
      </c>
      <c r="C17" s="93" t="s">
        <v>26</v>
      </c>
      <c r="D17" s="93" t="s">
        <v>27</v>
      </c>
      <c r="E17" s="93" t="s">
        <v>28</v>
      </c>
      <c r="F17" s="93" t="s">
        <v>29</v>
      </c>
      <c r="G17" s="93" t="s">
        <v>1019</v>
      </c>
      <c r="H17" s="93" t="s">
        <v>30</v>
      </c>
      <c r="I17" s="93" t="s">
        <v>31</v>
      </c>
      <c r="J17" s="93" t="s">
        <v>32</v>
      </c>
      <c r="K17" s="93" t="s">
        <v>714</v>
      </c>
    </row>
    <row r="18" spans="1:11" x14ac:dyDescent="0.25">
      <c r="A18" s="93">
        <v>36</v>
      </c>
      <c r="B18" s="93" t="s">
        <v>49</v>
      </c>
      <c r="C18" s="93" t="s">
        <v>97</v>
      </c>
      <c r="D18" s="93" t="s">
        <v>66</v>
      </c>
      <c r="E18" s="93" t="s">
        <v>1</v>
      </c>
      <c r="F18" s="93" t="s">
        <v>391</v>
      </c>
      <c r="G18" s="93" t="s">
        <v>1019</v>
      </c>
      <c r="H18" s="93" t="s">
        <v>294</v>
      </c>
      <c r="I18" s="93" t="s">
        <v>392</v>
      </c>
      <c r="J18" s="93" t="s">
        <v>289</v>
      </c>
      <c r="K18" s="93" t="s">
        <v>921</v>
      </c>
    </row>
    <row r="19" spans="1:11" x14ac:dyDescent="0.25">
      <c r="A19" s="93">
        <v>38</v>
      </c>
      <c r="B19" s="93" t="s">
        <v>845</v>
      </c>
      <c r="C19" s="93" t="s">
        <v>846</v>
      </c>
      <c r="D19" s="93" t="s">
        <v>27</v>
      </c>
      <c r="E19" s="93" t="s">
        <v>28</v>
      </c>
      <c r="F19" s="93" t="s">
        <v>847</v>
      </c>
      <c r="G19" s="93" t="s">
        <v>1019</v>
      </c>
      <c r="H19" s="93" t="s">
        <v>294</v>
      </c>
      <c r="I19" s="93" t="s">
        <v>848</v>
      </c>
      <c r="J19" s="93" t="s">
        <v>289</v>
      </c>
      <c r="K19" s="93" t="s">
        <v>849</v>
      </c>
    </row>
    <row r="20" spans="1:11" x14ac:dyDescent="0.25">
      <c r="A20" s="93">
        <v>40</v>
      </c>
      <c r="B20" s="93" t="s">
        <v>530</v>
      </c>
      <c r="C20" s="93" t="s">
        <v>531</v>
      </c>
      <c r="D20" s="93" t="s">
        <v>36</v>
      </c>
      <c r="E20" s="93" t="s">
        <v>1</v>
      </c>
      <c r="F20" s="93" t="s">
        <v>532</v>
      </c>
      <c r="G20" s="93" t="s">
        <v>1019</v>
      </c>
      <c r="H20" s="93" t="s">
        <v>294</v>
      </c>
      <c r="I20" s="93" t="s">
        <v>533</v>
      </c>
      <c r="J20" s="93" t="s">
        <v>516</v>
      </c>
      <c r="K20" s="93" t="s">
        <v>764</v>
      </c>
    </row>
    <row r="21" spans="1:11" x14ac:dyDescent="0.25">
      <c r="A21" s="93">
        <v>41</v>
      </c>
      <c r="B21" s="93" t="s">
        <v>651</v>
      </c>
      <c r="C21" s="93" t="s">
        <v>652</v>
      </c>
      <c r="D21" s="93" t="s">
        <v>653</v>
      </c>
      <c r="E21" s="93" t="s">
        <v>1</v>
      </c>
      <c r="F21" s="93" t="s">
        <v>654</v>
      </c>
      <c r="G21" s="93" t="s">
        <v>1019</v>
      </c>
      <c r="H21" s="93" t="s">
        <v>294</v>
      </c>
      <c r="I21" s="93" t="s">
        <v>655</v>
      </c>
      <c r="J21" s="93" t="s">
        <v>289</v>
      </c>
      <c r="K21" s="93" t="s">
        <v>656</v>
      </c>
    </row>
    <row r="22" spans="1:11" x14ac:dyDescent="0.25">
      <c r="A22" s="93">
        <v>43</v>
      </c>
      <c r="B22" s="93" t="s">
        <v>608</v>
      </c>
      <c r="C22" s="93" t="s">
        <v>378</v>
      </c>
      <c r="D22" s="93" t="s">
        <v>27</v>
      </c>
      <c r="E22" s="93" t="s">
        <v>28</v>
      </c>
      <c r="F22" s="93" t="s">
        <v>609</v>
      </c>
      <c r="G22" s="93" t="s">
        <v>1019</v>
      </c>
      <c r="H22" s="93" t="s">
        <v>294</v>
      </c>
      <c r="I22" s="93" t="s">
        <v>610</v>
      </c>
      <c r="J22" s="93" t="s">
        <v>289</v>
      </c>
      <c r="K22" s="93" t="s">
        <v>663</v>
      </c>
    </row>
    <row r="23" spans="1:11" x14ac:dyDescent="0.25">
      <c r="A23" s="93">
        <v>47</v>
      </c>
      <c r="B23" s="93"/>
      <c r="C23" s="93"/>
      <c r="D23" s="93"/>
      <c r="E23" s="93"/>
      <c r="F23" s="93" t="s">
        <v>540</v>
      </c>
      <c r="G23" s="93" t="s">
        <v>1019</v>
      </c>
      <c r="H23" s="93" t="s">
        <v>294</v>
      </c>
      <c r="I23" s="93" t="s">
        <v>541</v>
      </c>
      <c r="J23" s="93" t="s">
        <v>289</v>
      </c>
      <c r="K23" s="93" t="s">
        <v>677</v>
      </c>
    </row>
    <row r="24" spans="1:11" x14ac:dyDescent="0.25">
      <c r="A24" s="93">
        <v>48</v>
      </c>
      <c r="B24" s="93" t="s">
        <v>291</v>
      </c>
      <c r="C24" s="93" t="s">
        <v>292</v>
      </c>
      <c r="D24" s="93" t="s">
        <v>0</v>
      </c>
      <c r="E24" s="93" t="s">
        <v>1</v>
      </c>
      <c r="F24" s="93" t="s">
        <v>293</v>
      </c>
      <c r="G24" s="93" t="s">
        <v>1019</v>
      </c>
      <c r="H24" s="93" t="s">
        <v>294</v>
      </c>
      <c r="I24" s="93" t="s">
        <v>295</v>
      </c>
      <c r="J24" s="93" t="s">
        <v>289</v>
      </c>
      <c r="K24" s="93" t="s">
        <v>679</v>
      </c>
    </row>
    <row r="25" spans="1:11" x14ac:dyDescent="0.25">
      <c r="A25" s="93">
        <v>49</v>
      </c>
      <c r="B25" s="93" t="s">
        <v>297</v>
      </c>
      <c r="C25" s="93" t="s">
        <v>255</v>
      </c>
      <c r="D25" s="93" t="s">
        <v>0</v>
      </c>
      <c r="E25" s="93" t="s">
        <v>1</v>
      </c>
      <c r="F25" s="93" t="s">
        <v>298</v>
      </c>
      <c r="G25" s="93" t="s">
        <v>1019</v>
      </c>
      <c r="H25" s="93" t="s">
        <v>294</v>
      </c>
      <c r="I25" s="93" t="s">
        <v>299</v>
      </c>
      <c r="J25" s="93" t="s">
        <v>289</v>
      </c>
      <c r="K25" s="93" t="s">
        <v>680</v>
      </c>
    </row>
    <row r="26" spans="1:11" x14ac:dyDescent="0.25">
      <c r="A26" s="93">
        <v>50</v>
      </c>
      <c r="B26" s="93" t="s">
        <v>311</v>
      </c>
      <c r="C26" s="93" t="s">
        <v>312</v>
      </c>
      <c r="D26" s="93" t="s">
        <v>313</v>
      </c>
      <c r="E26" s="93" t="s">
        <v>43</v>
      </c>
      <c r="F26" s="93" t="s">
        <v>314</v>
      </c>
      <c r="G26" s="93" t="s">
        <v>1019</v>
      </c>
      <c r="H26" s="93" t="s">
        <v>294</v>
      </c>
      <c r="I26" s="93" t="s">
        <v>315</v>
      </c>
      <c r="J26" s="93" t="s">
        <v>289</v>
      </c>
      <c r="K26" s="93" t="s">
        <v>683</v>
      </c>
    </row>
    <row r="27" spans="1:11" x14ac:dyDescent="0.25">
      <c r="A27" s="93">
        <v>58</v>
      </c>
      <c r="B27" s="93" t="s">
        <v>262</v>
      </c>
      <c r="C27" s="93" t="s">
        <v>399</v>
      </c>
      <c r="D27" s="93" t="s">
        <v>0</v>
      </c>
      <c r="E27" s="93" t="s">
        <v>1</v>
      </c>
      <c r="F27" s="93" t="s">
        <v>400</v>
      </c>
      <c r="G27" s="93" t="s">
        <v>1019</v>
      </c>
      <c r="H27" s="93" t="s">
        <v>294</v>
      </c>
      <c r="I27" s="93" t="s">
        <v>401</v>
      </c>
      <c r="J27" s="93" t="s">
        <v>289</v>
      </c>
      <c r="K27" s="93" t="s">
        <v>700</v>
      </c>
    </row>
    <row r="28" spans="1:11" x14ac:dyDescent="0.25">
      <c r="A28" s="93">
        <v>60</v>
      </c>
      <c r="B28" s="93" t="s">
        <v>431</v>
      </c>
      <c r="C28" s="93" t="s">
        <v>172</v>
      </c>
      <c r="D28" s="93" t="s">
        <v>432</v>
      </c>
      <c r="E28" s="93" t="s">
        <v>28</v>
      </c>
      <c r="F28" s="93" t="s">
        <v>433</v>
      </c>
      <c r="G28" s="93" t="s">
        <v>1019</v>
      </c>
      <c r="H28" s="93" t="s">
        <v>294</v>
      </c>
      <c r="I28" s="93" t="s">
        <v>434</v>
      </c>
      <c r="J28" s="93" t="s">
        <v>289</v>
      </c>
      <c r="K28" s="93" t="s">
        <v>704</v>
      </c>
    </row>
    <row r="29" spans="1:11" x14ac:dyDescent="0.25">
      <c r="A29" s="93">
        <v>34</v>
      </c>
      <c r="B29" s="93" t="s">
        <v>322</v>
      </c>
      <c r="C29" s="93" t="s">
        <v>323</v>
      </c>
      <c r="D29" s="93" t="s">
        <v>66</v>
      </c>
      <c r="E29" s="93" t="s">
        <v>1</v>
      </c>
      <c r="F29" s="93" t="s">
        <v>324</v>
      </c>
      <c r="G29" s="93" t="s">
        <v>1019</v>
      </c>
      <c r="H29" s="93" t="s">
        <v>287</v>
      </c>
      <c r="I29" s="93" t="s">
        <v>325</v>
      </c>
      <c r="J29" s="93" t="s">
        <v>289</v>
      </c>
      <c r="K29" s="93" t="s">
        <v>956</v>
      </c>
    </row>
    <row r="30" spans="1:11" x14ac:dyDescent="0.25">
      <c r="A30" s="93">
        <v>42</v>
      </c>
      <c r="B30" s="93" t="s">
        <v>425</v>
      </c>
      <c r="C30" s="93" t="s">
        <v>426</v>
      </c>
      <c r="D30" s="93" t="s">
        <v>427</v>
      </c>
      <c r="E30" s="93" t="s">
        <v>28</v>
      </c>
      <c r="F30" s="93" t="s">
        <v>428</v>
      </c>
      <c r="G30" s="93" t="s">
        <v>1019</v>
      </c>
      <c r="H30" s="93" t="s">
        <v>287</v>
      </c>
      <c r="I30" s="93" t="s">
        <v>429</v>
      </c>
      <c r="J30" s="93" t="s">
        <v>289</v>
      </c>
      <c r="K30" s="93" t="s">
        <v>659</v>
      </c>
    </row>
    <row r="31" spans="1:11" x14ac:dyDescent="0.25">
      <c r="A31" s="93">
        <v>44</v>
      </c>
      <c r="B31" s="93"/>
      <c r="C31" s="93"/>
      <c r="D31" s="93"/>
      <c r="E31" s="93"/>
      <c r="F31" s="93" t="s">
        <v>572</v>
      </c>
      <c r="G31" s="93" t="s">
        <v>1019</v>
      </c>
      <c r="H31" s="93" t="s">
        <v>287</v>
      </c>
      <c r="I31" s="93" t="s">
        <v>573</v>
      </c>
      <c r="J31" s="93" t="s">
        <v>289</v>
      </c>
      <c r="K31" s="93" t="s">
        <v>665</v>
      </c>
    </row>
    <row r="32" spans="1:11" x14ac:dyDescent="0.25">
      <c r="A32" s="93">
        <v>46</v>
      </c>
      <c r="B32" s="93" t="s">
        <v>566</v>
      </c>
      <c r="C32" s="93" t="s">
        <v>556</v>
      </c>
      <c r="D32" s="93" t="s">
        <v>0</v>
      </c>
      <c r="E32" s="93" t="s">
        <v>1</v>
      </c>
      <c r="F32" s="93" t="s">
        <v>557</v>
      </c>
      <c r="G32" s="93" t="s">
        <v>1019</v>
      </c>
      <c r="H32" s="93" t="s">
        <v>287</v>
      </c>
      <c r="I32" s="93" t="s">
        <v>558</v>
      </c>
      <c r="J32" s="93" t="s">
        <v>289</v>
      </c>
      <c r="K32" s="93" t="s">
        <v>673</v>
      </c>
    </row>
    <row r="33" spans="1:11" x14ac:dyDescent="0.25">
      <c r="A33" s="93">
        <v>51</v>
      </c>
      <c r="B33" s="93" t="s">
        <v>317</v>
      </c>
      <c r="C33" s="93" t="s">
        <v>279</v>
      </c>
      <c r="D33" s="93" t="s">
        <v>318</v>
      </c>
      <c r="E33" s="93" t="s">
        <v>28</v>
      </c>
      <c r="F33" s="93" t="s">
        <v>319</v>
      </c>
      <c r="G33" s="93" t="s">
        <v>1019</v>
      </c>
      <c r="H33" s="93" t="s">
        <v>287</v>
      </c>
      <c r="I33" s="93" t="s">
        <v>320</v>
      </c>
      <c r="J33" s="93" t="s">
        <v>289</v>
      </c>
      <c r="K33" s="93" t="s">
        <v>758</v>
      </c>
    </row>
    <row r="34" spans="1:11" x14ac:dyDescent="0.25">
      <c r="A34" s="93">
        <v>59</v>
      </c>
      <c r="B34" s="93" t="s">
        <v>403</v>
      </c>
      <c r="C34" s="93" t="s">
        <v>60</v>
      </c>
      <c r="D34" s="93" t="s">
        <v>27</v>
      </c>
      <c r="E34" s="93" t="s">
        <v>28</v>
      </c>
      <c r="F34" s="93" t="s">
        <v>404</v>
      </c>
      <c r="G34" s="93" t="s">
        <v>1019</v>
      </c>
      <c r="H34" s="93" t="s">
        <v>287</v>
      </c>
      <c r="I34" s="93" t="s">
        <v>405</v>
      </c>
      <c r="J34" s="93" t="s">
        <v>289</v>
      </c>
      <c r="K34" s="93" t="s">
        <v>701</v>
      </c>
    </row>
    <row r="35" spans="1:11" x14ac:dyDescent="0.25">
      <c r="A35" s="93">
        <v>4</v>
      </c>
      <c r="B35" s="93" t="s">
        <v>117</v>
      </c>
      <c r="C35" s="93" t="s">
        <v>1210</v>
      </c>
      <c r="D35" s="93" t="s">
        <v>648</v>
      </c>
      <c r="E35" s="93" t="s">
        <v>1</v>
      </c>
      <c r="F35" s="93" t="s">
        <v>1211</v>
      </c>
      <c r="G35" s="93" t="s">
        <v>1019</v>
      </c>
      <c r="H35" s="93" t="s">
        <v>3</v>
      </c>
      <c r="I35" s="93" t="s">
        <v>1212</v>
      </c>
      <c r="J35" s="93" t="s">
        <v>53</v>
      </c>
      <c r="K35" s="93" t="s">
        <v>1213</v>
      </c>
    </row>
    <row r="36" spans="1:11" x14ac:dyDescent="0.25">
      <c r="A36" s="93">
        <v>6</v>
      </c>
      <c r="B36" s="93" t="s">
        <v>116</v>
      </c>
      <c r="C36" s="93" t="s">
        <v>117</v>
      </c>
      <c r="D36" s="93" t="s">
        <v>648</v>
      </c>
      <c r="E36" s="93" t="s">
        <v>1</v>
      </c>
      <c r="F36" s="93" t="s">
        <v>118</v>
      </c>
      <c r="G36" s="93" t="s">
        <v>1019</v>
      </c>
      <c r="H36" s="93" t="s">
        <v>3</v>
      </c>
      <c r="I36" s="93" t="s">
        <v>119</v>
      </c>
      <c r="J36" s="93" t="s">
        <v>53</v>
      </c>
      <c r="K36" s="93" t="s">
        <v>1167</v>
      </c>
    </row>
    <row r="37" spans="1:11" x14ac:dyDescent="0.25">
      <c r="A37" s="93">
        <v>21</v>
      </c>
      <c r="B37" s="93" t="s">
        <v>50</v>
      </c>
      <c r="C37" s="93" t="s">
        <v>51</v>
      </c>
      <c r="D37" s="93" t="s">
        <v>52</v>
      </c>
      <c r="E37" s="93" t="s">
        <v>43</v>
      </c>
      <c r="F37" s="93" t="s">
        <v>246</v>
      </c>
      <c r="G37" s="93" t="s">
        <v>1019</v>
      </c>
      <c r="H37" s="93" t="s">
        <v>3</v>
      </c>
      <c r="I37" s="93" t="s">
        <v>247</v>
      </c>
      <c r="J37" s="93" t="s">
        <v>125</v>
      </c>
      <c r="K37" s="93" t="s">
        <v>1127</v>
      </c>
    </row>
    <row r="38" spans="1:11" x14ac:dyDescent="0.25">
      <c r="A38" s="93">
        <v>24</v>
      </c>
      <c r="B38" s="93" t="s">
        <v>262</v>
      </c>
      <c r="C38" s="93" t="s">
        <v>263</v>
      </c>
      <c r="D38" s="93" t="s">
        <v>264</v>
      </c>
      <c r="E38" s="93" t="s">
        <v>1</v>
      </c>
      <c r="F38" s="93" t="s">
        <v>265</v>
      </c>
      <c r="G38" s="93" t="s">
        <v>1019</v>
      </c>
      <c r="H38" s="93" t="s">
        <v>3</v>
      </c>
      <c r="I38" s="93" t="s">
        <v>266</v>
      </c>
      <c r="J38" s="93" t="s">
        <v>53</v>
      </c>
      <c r="K38" s="93" t="s">
        <v>1057</v>
      </c>
    </row>
    <row r="39" spans="1:11" x14ac:dyDescent="0.25">
      <c r="A39" s="93">
        <v>26</v>
      </c>
      <c r="B39" s="93" t="s">
        <v>273</v>
      </c>
      <c r="C39" s="93" t="s">
        <v>274</v>
      </c>
      <c r="D39" s="93" t="s">
        <v>0</v>
      </c>
      <c r="E39" s="93" t="s">
        <v>1</v>
      </c>
      <c r="F39" s="93" t="s">
        <v>275</v>
      </c>
      <c r="G39" s="93" t="s">
        <v>1019</v>
      </c>
      <c r="H39" s="93" t="s">
        <v>3</v>
      </c>
      <c r="I39" s="93" t="s">
        <v>276</v>
      </c>
      <c r="J39" s="93" t="s">
        <v>53</v>
      </c>
      <c r="K39" s="93" t="s">
        <v>1069</v>
      </c>
    </row>
    <row r="40" spans="1:11" x14ac:dyDescent="0.25">
      <c r="A40" s="93">
        <v>27</v>
      </c>
      <c r="B40" s="93" t="s">
        <v>102</v>
      </c>
      <c r="C40" s="93" t="s">
        <v>141</v>
      </c>
      <c r="D40" s="93" t="s">
        <v>42</v>
      </c>
      <c r="E40" s="93" t="s">
        <v>43</v>
      </c>
      <c r="F40" s="93" t="s">
        <v>142</v>
      </c>
      <c r="G40" s="93" t="s">
        <v>1019</v>
      </c>
      <c r="H40" s="93" t="s">
        <v>3</v>
      </c>
      <c r="I40" s="93" t="s">
        <v>143</v>
      </c>
      <c r="J40" s="93" t="s">
        <v>53</v>
      </c>
      <c r="K40" s="93" t="s">
        <v>1070</v>
      </c>
    </row>
    <row r="41" spans="1:11" x14ac:dyDescent="0.25">
      <c r="A41" s="93">
        <v>29</v>
      </c>
      <c r="B41" s="93" t="s">
        <v>145</v>
      </c>
      <c r="C41" s="93" t="s">
        <v>97</v>
      </c>
      <c r="D41" s="93" t="s">
        <v>1046</v>
      </c>
      <c r="E41" s="93" t="s">
        <v>1</v>
      </c>
      <c r="F41" s="93" t="s">
        <v>147</v>
      </c>
      <c r="G41" s="93" t="s">
        <v>1019</v>
      </c>
      <c r="H41" s="93" t="s">
        <v>3</v>
      </c>
      <c r="I41" s="93" t="s">
        <v>148</v>
      </c>
      <c r="J41" s="93" t="s">
        <v>53</v>
      </c>
      <c r="K41" s="93" t="s">
        <v>1047</v>
      </c>
    </row>
    <row r="42" spans="1:11" x14ac:dyDescent="0.25">
      <c r="A42" s="93">
        <v>31</v>
      </c>
      <c r="B42" s="93" t="s">
        <v>982</v>
      </c>
      <c r="C42" s="93" t="s">
        <v>292</v>
      </c>
      <c r="D42" s="93" t="s">
        <v>462</v>
      </c>
      <c r="E42" s="93" t="s">
        <v>1</v>
      </c>
      <c r="F42" s="93" t="s">
        <v>422</v>
      </c>
      <c r="G42" s="93" t="s">
        <v>1019</v>
      </c>
      <c r="H42" s="93" t="s">
        <v>3</v>
      </c>
      <c r="I42" s="93" t="s">
        <v>423</v>
      </c>
      <c r="J42" s="93" t="s">
        <v>2</v>
      </c>
      <c r="K42" s="93" t="s">
        <v>983</v>
      </c>
    </row>
    <row r="43" spans="1:11" x14ac:dyDescent="0.25">
      <c r="A43" s="93">
        <v>33</v>
      </c>
      <c r="B43" s="93" t="s">
        <v>242</v>
      </c>
      <c r="C43" s="93" t="s">
        <v>243</v>
      </c>
      <c r="D43" s="93" t="s">
        <v>957</v>
      </c>
      <c r="E43" s="93" t="s">
        <v>43</v>
      </c>
      <c r="F43" s="93" t="s">
        <v>244</v>
      </c>
      <c r="G43" s="93" t="s">
        <v>1019</v>
      </c>
      <c r="H43" s="93" t="s">
        <v>3</v>
      </c>
      <c r="I43" s="93" t="s">
        <v>245</v>
      </c>
      <c r="J43" s="93" t="s">
        <v>125</v>
      </c>
      <c r="K43" s="93" t="s">
        <v>958</v>
      </c>
    </row>
    <row r="44" spans="1:11" x14ac:dyDescent="0.25">
      <c r="A44" s="93">
        <v>37</v>
      </c>
      <c r="B44" s="93" t="s">
        <v>361</v>
      </c>
      <c r="C44" s="93" t="s">
        <v>362</v>
      </c>
      <c r="D44" s="93" t="s">
        <v>0</v>
      </c>
      <c r="E44" s="93" t="s">
        <v>1</v>
      </c>
      <c r="F44" s="93" t="s">
        <v>886</v>
      </c>
      <c r="G44" s="93" t="s">
        <v>1019</v>
      </c>
      <c r="H44" s="93" t="s">
        <v>3</v>
      </c>
      <c r="I44" s="93" t="s">
        <v>861</v>
      </c>
      <c r="J44" s="93" t="s">
        <v>516</v>
      </c>
      <c r="K44" s="93" t="s">
        <v>896</v>
      </c>
    </row>
    <row r="45" spans="1:11" x14ac:dyDescent="0.25">
      <c r="A45" s="93">
        <v>54</v>
      </c>
      <c r="B45" s="93" t="s">
        <v>238</v>
      </c>
      <c r="C45" s="93" t="s">
        <v>239</v>
      </c>
      <c r="D45" s="93" t="s">
        <v>0</v>
      </c>
      <c r="E45" s="93" t="s">
        <v>1</v>
      </c>
      <c r="F45" s="93" t="s">
        <v>240</v>
      </c>
      <c r="G45" s="93" t="s">
        <v>1019</v>
      </c>
      <c r="H45" s="93" t="s">
        <v>3</v>
      </c>
      <c r="I45" s="93" t="s">
        <v>241</v>
      </c>
      <c r="J45" s="93" t="s">
        <v>53</v>
      </c>
      <c r="K45" s="93" t="s">
        <v>691</v>
      </c>
    </row>
    <row r="46" spans="1:11" x14ac:dyDescent="0.25">
      <c r="A46" s="93">
        <v>57</v>
      </c>
      <c r="B46" s="93" t="s">
        <v>137</v>
      </c>
      <c r="C46" s="93" t="s">
        <v>138</v>
      </c>
      <c r="D46" s="93" t="s">
        <v>0</v>
      </c>
      <c r="E46" s="93" t="s">
        <v>1</v>
      </c>
      <c r="F46" s="93" t="s">
        <v>139</v>
      </c>
      <c r="G46" s="93" t="s">
        <v>1019</v>
      </c>
      <c r="H46" s="93" t="s">
        <v>3</v>
      </c>
      <c r="I46" s="93" t="s">
        <v>140</v>
      </c>
      <c r="J46" s="93" t="s">
        <v>53</v>
      </c>
      <c r="K46" s="93" t="s">
        <v>699</v>
      </c>
    </row>
    <row r="47" spans="1:11" x14ac:dyDescent="0.25">
      <c r="A47" s="93">
        <v>69</v>
      </c>
      <c r="B47" s="93" t="s">
        <v>110</v>
      </c>
      <c r="C47" s="93" t="s">
        <v>111</v>
      </c>
      <c r="D47" s="93" t="s">
        <v>112</v>
      </c>
      <c r="E47" s="93" t="s">
        <v>43</v>
      </c>
      <c r="F47" s="93" t="s">
        <v>113</v>
      </c>
      <c r="G47" s="93" t="s">
        <v>1019</v>
      </c>
      <c r="H47" s="93" t="s">
        <v>3</v>
      </c>
      <c r="I47" s="93" t="s">
        <v>114</v>
      </c>
      <c r="J47" s="93" t="s">
        <v>53</v>
      </c>
      <c r="K47" s="93" t="s">
        <v>727</v>
      </c>
    </row>
    <row r="48" spans="1:11" x14ac:dyDescent="0.25">
      <c r="A48" s="93">
        <v>70</v>
      </c>
      <c r="B48" s="93" t="s">
        <v>120</v>
      </c>
      <c r="C48" s="93" t="s">
        <v>121</v>
      </c>
      <c r="D48" s="93" t="s">
        <v>122</v>
      </c>
      <c r="E48" s="93" t="s">
        <v>43</v>
      </c>
      <c r="F48" s="93" t="s">
        <v>123</v>
      </c>
      <c r="G48" s="93" t="s">
        <v>1019</v>
      </c>
      <c r="H48" s="93" t="s">
        <v>3</v>
      </c>
      <c r="I48" s="93" t="s">
        <v>124</v>
      </c>
      <c r="J48" s="93" t="s">
        <v>125</v>
      </c>
      <c r="K48" s="93" t="s">
        <v>728</v>
      </c>
    </row>
    <row r="49" spans="1:11" x14ac:dyDescent="0.25">
      <c r="A49" s="93">
        <v>78</v>
      </c>
      <c r="B49" s="93" t="s">
        <v>206</v>
      </c>
      <c r="C49" s="93" t="s">
        <v>207</v>
      </c>
      <c r="D49" s="93" t="s">
        <v>173</v>
      </c>
      <c r="E49" s="93" t="s">
        <v>43</v>
      </c>
      <c r="F49" s="93" t="s">
        <v>208</v>
      </c>
      <c r="G49" s="93" t="s">
        <v>1019</v>
      </c>
      <c r="H49" s="93" t="s">
        <v>3</v>
      </c>
      <c r="I49" s="93" t="s">
        <v>209</v>
      </c>
      <c r="J49" s="93" t="s">
        <v>53</v>
      </c>
      <c r="K49" s="93" t="s">
        <v>745</v>
      </c>
    </row>
    <row r="50" spans="1:11" x14ac:dyDescent="0.25">
      <c r="A50" s="93">
        <v>79</v>
      </c>
      <c r="B50" s="93" t="s">
        <v>224</v>
      </c>
      <c r="C50" s="93" t="s">
        <v>225</v>
      </c>
      <c r="D50" s="93" t="s">
        <v>0</v>
      </c>
      <c r="E50" s="93" t="s">
        <v>1</v>
      </c>
      <c r="F50" s="93" t="s">
        <v>226</v>
      </c>
      <c r="G50" s="93" t="s">
        <v>1019</v>
      </c>
      <c r="H50" s="93" t="s">
        <v>3</v>
      </c>
      <c r="I50" s="93" t="s">
        <v>227</v>
      </c>
      <c r="J50" s="93" t="s">
        <v>53</v>
      </c>
      <c r="K50" s="93" t="s">
        <v>748</v>
      </c>
    </row>
    <row r="51" spans="1:11" x14ac:dyDescent="0.25">
      <c r="A51" s="93">
        <v>80</v>
      </c>
      <c r="B51" s="93" t="s">
        <v>54</v>
      </c>
      <c r="C51" s="93" t="s">
        <v>55</v>
      </c>
      <c r="D51" s="93" t="s">
        <v>0</v>
      </c>
      <c r="E51" s="93" t="s">
        <v>1</v>
      </c>
      <c r="F51" s="93" t="s">
        <v>229</v>
      </c>
      <c r="G51" s="93" t="s">
        <v>1019</v>
      </c>
      <c r="H51" s="93" t="s">
        <v>3</v>
      </c>
      <c r="I51" s="93" t="s">
        <v>230</v>
      </c>
      <c r="J51" s="93" t="s">
        <v>53</v>
      </c>
      <c r="K51" s="93" t="s">
        <v>749</v>
      </c>
    </row>
    <row r="52" spans="1:11" x14ac:dyDescent="0.25">
      <c r="A52" s="93">
        <v>82</v>
      </c>
      <c r="B52" s="93" t="s">
        <v>268</v>
      </c>
      <c r="C52" s="93" t="s">
        <v>269</v>
      </c>
      <c r="D52" s="93" t="s">
        <v>66</v>
      </c>
      <c r="E52" s="93" t="s">
        <v>1</v>
      </c>
      <c r="F52" s="93" t="s">
        <v>270</v>
      </c>
      <c r="G52" s="93" t="s">
        <v>1019</v>
      </c>
      <c r="H52" s="93" t="s">
        <v>3</v>
      </c>
      <c r="I52" s="93" t="s">
        <v>271</v>
      </c>
      <c r="J52" s="93" t="s">
        <v>53</v>
      </c>
      <c r="K52" s="93" t="s">
        <v>754</v>
      </c>
    </row>
    <row r="53" spans="1:11" x14ac:dyDescent="0.25">
      <c r="A53" s="93">
        <v>83</v>
      </c>
      <c r="B53" s="93" t="s">
        <v>278</v>
      </c>
      <c r="C53" s="93" t="s">
        <v>279</v>
      </c>
      <c r="D53" s="93" t="s">
        <v>66</v>
      </c>
      <c r="E53" s="93" t="s">
        <v>1</v>
      </c>
      <c r="F53" s="93" t="s">
        <v>280</v>
      </c>
      <c r="G53" s="93" t="s">
        <v>1019</v>
      </c>
      <c r="H53" s="93" t="s">
        <v>3</v>
      </c>
      <c r="I53" s="93" t="s">
        <v>281</v>
      </c>
      <c r="J53" s="93" t="s">
        <v>53</v>
      </c>
      <c r="K53" s="93" t="s">
        <v>756</v>
      </c>
    </row>
    <row r="54" spans="1:11" x14ac:dyDescent="0.25">
      <c r="A54" s="93">
        <v>45</v>
      </c>
      <c r="B54" s="93" t="s">
        <v>590</v>
      </c>
      <c r="C54" s="93" t="s">
        <v>591</v>
      </c>
      <c r="D54" s="93" t="s">
        <v>592</v>
      </c>
      <c r="E54" s="93" t="s">
        <v>43</v>
      </c>
      <c r="F54" s="93" t="s">
        <v>593</v>
      </c>
      <c r="G54" s="93" t="s">
        <v>1131</v>
      </c>
      <c r="H54" s="93" t="s">
        <v>30</v>
      </c>
      <c r="I54" s="93" t="s">
        <v>594</v>
      </c>
      <c r="J54" s="93" t="s">
        <v>32</v>
      </c>
      <c r="K54" s="93" t="s">
        <v>669</v>
      </c>
    </row>
    <row r="55" spans="1:11" x14ac:dyDescent="0.25">
      <c r="A55" s="93">
        <v>22</v>
      </c>
      <c r="B55" s="93" t="s">
        <v>1072</v>
      </c>
      <c r="C55" s="93" t="s">
        <v>1073</v>
      </c>
      <c r="D55" s="93" t="s">
        <v>122</v>
      </c>
      <c r="E55" s="93" t="s">
        <v>43</v>
      </c>
      <c r="F55" s="93" t="s">
        <v>221</v>
      </c>
      <c r="G55" s="93" t="s">
        <v>1131</v>
      </c>
      <c r="H55" s="93" t="s">
        <v>3</v>
      </c>
      <c r="I55" s="93" t="s">
        <v>222</v>
      </c>
      <c r="J55" s="93" t="s">
        <v>53</v>
      </c>
      <c r="K55" s="93" t="s">
        <v>1074</v>
      </c>
    </row>
    <row r="56" spans="1:11" s="57" customFormat="1" x14ac:dyDescent="0.25">
      <c r="A56" s="57">
        <v>1</v>
      </c>
      <c r="B56" s="57" t="s">
        <v>1215</v>
      </c>
      <c r="C56" s="57" t="s">
        <v>1216</v>
      </c>
      <c r="D56" s="57" t="s">
        <v>0</v>
      </c>
      <c r="E56" s="57" t="s">
        <v>1</v>
      </c>
      <c r="F56" s="57" t="s">
        <v>773</v>
      </c>
      <c r="G56" s="57" t="s">
        <v>543</v>
      </c>
      <c r="H56" s="57" t="s">
        <v>473</v>
      </c>
      <c r="I56" s="57" t="s">
        <v>774</v>
      </c>
      <c r="J56" s="57" t="s">
        <v>475</v>
      </c>
      <c r="K56" s="57" t="s">
        <v>1217</v>
      </c>
    </row>
    <row r="57" spans="1:11" x14ac:dyDescent="0.25">
      <c r="A57" s="93">
        <v>28</v>
      </c>
      <c r="B57" s="93" t="s">
        <v>766</v>
      </c>
      <c r="C57" s="93" t="s">
        <v>767</v>
      </c>
      <c r="D57" s="93" t="s">
        <v>577</v>
      </c>
      <c r="E57" s="93" t="s">
        <v>7</v>
      </c>
      <c r="F57" s="93" t="s">
        <v>1040</v>
      </c>
      <c r="G57" s="93" t="s">
        <v>1050</v>
      </c>
      <c r="H57" s="93" t="s">
        <v>781</v>
      </c>
      <c r="I57" s="93" t="s">
        <v>1042</v>
      </c>
      <c r="J57" s="93" t="s">
        <v>1043</v>
      </c>
      <c r="K57" s="93" t="s">
        <v>1044</v>
      </c>
    </row>
    <row r="58" spans="1:11" x14ac:dyDescent="0.25">
      <c r="A58" s="93">
        <v>75</v>
      </c>
      <c r="B58" s="93" t="s">
        <v>174</v>
      </c>
      <c r="C58" s="93" t="s">
        <v>175</v>
      </c>
      <c r="D58" s="93" t="s">
        <v>0</v>
      </c>
      <c r="E58" s="93" t="s">
        <v>1</v>
      </c>
      <c r="F58" s="93" t="s">
        <v>472</v>
      </c>
      <c r="G58" s="93" t="s">
        <v>1050</v>
      </c>
      <c r="H58" s="93" t="s">
        <v>473</v>
      </c>
      <c r="I58" s="93" t="s">
        <v>474</v>
      </c>
      <c r="J58" s="93" t="s">
        <v>475</v>
      </c>
      <c r="K58" s="93" t="s">
        <v>737</v>
      </c>
    </row>
    <row r="59" spans="1:11" x14ac:dyDescent="0.25">
      <c r="A59" s="93">
        <v>77</v>
      </c>
      <c r="B59" s="93" t="s">
        <v>54</v>
      </c>
      <c r="C59" s="93" t="s">
        <v>55</v>
      </c>
      <c r="D59" s="93" t="s">
        <v>0</v>
      </c>
      <c r="E59" s="93" t="s">
        <v>1</v>
      </c>
      <c r="F59" s="93" t="s">
        <v>480</v>
      </c>
      <c r="G59" s="93" t="s">
        <v>1050</v>
      </c>
      <c r="H59" s="93" t="s">
        <v>473</v>
      </c>
      <c r="I59" s="93" t="s">
        <v>481</v>
      </c>
      <c r="J59" s="93" t="s">
        <v>475</v>
      </c>
      <c r="K59" s="93" t="s">
        <v>744</v>
      </c>
    </row>
    <row r="60" spans="1:11" s="57" customFormat="1" x14ac:dyDescent="0.25">
      <c r="A60" s="57">
        <v>2</v>
      </c>
      <c r="B60" s="57" t="s">
        <v>1215</v>
      </c>
      <c r="C60" s="57" t="s">
        <v>1216</v>
      </c>
      <c r="D60" s="57" t="s">
        <v>0</v>
      </c>
      <c r="E60" s="57" t="s">
        <v>1</v>
      </c>
      <c r="F60" s="57" t="s">
        <v>1218</v>
      </c>
      <c r="G60" s="57" t="s">
        <v>960</v>
      </c>
      <c r="H60" s="57" t="s">
        <v>1013</v>
      </c>
      <c r="I60" s="57" t="s">
        <v>1219</v>
      </c>
      <c r="J60" s="57" t="s">
        <v>960</v>
      </c>
      <c r="K60" s="57" t="s">
        <v>1220</v>
      </c>
    </row>
    <row r="61" spans="1:11" s="57" customFormat="1" x14ac:dyDescent="0.25">
      <c r="A61" s="57">
        <v>73</v>
      </c>
      <c r="B61" s="57" t="s">
        <v>797</v>
      </c>
      <c r="C61" s="57" t="s">
        <v>798</v>
      </c>
      <c r="D61" s="57" t="s">
        <v>799</v>
      </c>
      <c r="E61" s="57" t="s">
        <v>1</v>
      </c>
      <c r="F61" s="57" t="s">
        <v>800</v>
      </c>
      <c r="G61" s="57" t="s">
        <v>960</v>
      </c>
      <c r="H61" s="57" t="s">
        <v>8</v>
      </c>
      <c r="I61" s="57" t="s">
        <v>801</v>
      </c>
      <c r="J61" s="57" t="s">
        <v>9</v>
      </c>
      <c r="K61" s="57" t="s">
        <v>802</v>
      </c>
    </row>
    <row r="62" spans="1:11" s="57" customFormat="1" x14ac:dyDescent="0.25">
      <c r="A62" s="57">
        <v>74</v>
      </c>
      <c r="B62" s="57" t="s">
        <v>174</v>
      </c>
      <c r="C62" s="57" t="s">
        <v>175</v>
      </c>
      <c r="D62" s="57" t="s">
        <v>0</v>
      </c>
      <c r="E62" s="57" t="s">
        <v>1</v>
      </c>
      <c r="F62" s="57" t="s">
        <v>176</v>
      </c>
      <c r="G62" s="57" t="s">
        <v>960</v>
      </c>
      <c r="H62" s="57" t="s">
        <v>8</v>
      </c>
      <c r="I62" s="57" t="s">
        <v>177</v>
      </c>
      <c r="J62" s="57" t="s">
        <v>9</v>
      </c>
      <c r="K62" s="57" t="s">
        <v>736</v>
      </c>
    </row>
    <row r="63" spans="1:11" x14ac:dyDescent="0.25">
      <c r="A63" s="93">
        <v>5</v>
      </c>
      <c r="B63" s="93" t="s">
        <v>262</v>
      </c>
      <c r="C63" s="93" t="s">
        <v>399</v>
      </c>
      <c r="D63" s="93" t="s">
        <v>0</v>
      </c>
      <c r="E63" s="93" t="s">
        <v>1</v>
      </c>
      <c r="F63" s="93" t="s">
        <v>1103</v>
      </c>
      <c r="G63" s="93" t="s">
        <v>1136</v>
      </c>
      <c r="H63" s="93" t="s">
        <v>1013</v>
      </c>
      <c r="I63" s="93" t="s">
        <v>1104</v>
      </c>
      <c r="J63" s="93" t="s">
        <v>960</v>
      </c>
      <c r="K63" s="93" t="s">
        <v>1206</v>
      </c>
    </row>
    <row r="64" spans="1:11" x14ac:dyDescent="0.25">
      <c r="A64" s="93">
        <v>7</v>
      </c>
      <c r="B64" s="93" t="s">
        <v>196</v>
      </c>
      <c r="C64" s="93" t="s">
        <v>104</v>
      </c>
      <c r="D64" s="93" t="s">
        <v>197</v>
      </c>
      <c r="E64" s="93" t="s">
        <v>198</v>
      </c>
      <c r="F64" s="93" t="s">
        <v>1168</v>
      </c>
      <c r="G64" s="93" t="s">
        <v>1136</v>
      </c>
      <c r="H64" s="93" t="s">
        <v>1013</v>
      </c>
      <c r="I64" s="93" t="s">
        <v>1169</v>
      </c>
      <c r="J64" s="93" t="s">
        <v>960</v>
      </c>
      <c r="K64" s="93" t="s">
        <v>1170</v>
      </c>
    </row>
    <row r="65" spans="1:11" x14ac:dyDescent="0.25">
      <c r="A65" s="93">
        <v>8</v>
      </c>
      <c r="B65" s="93" t="s">
        <v>1176</v>
      </c>
      <c r="C65" s="93" t="s">
        <v>1177</v>
      </c>
      <c r="D65" s="93" t="s">
        <v>173</v>
      </c>
      <c r="E65" s="93" t="s">
        <v>43</v>
      </c>
      <c r="F65" s="93" t="s">
        <v>1178</v>
      </c>
      <c r="G65" s="93" t="s">
        <v>1136</v>
      </c>
      <c r="H65" s="93" t="s">
        <v>1013</v>
      </c>
      <c r="I65" s="93" t="s">
        <v>1179</v>
      </c>
      <c r="J65" s="93" t="s">
        <v>960</v>
      </c>
      <c r="K65" s="93" t="s">
        <v>1180</v>
      </c>
    </row>
    <row r="66" spans="1:11" x14ac:dyDescent="0.25">
      <c r="A66" s="93">
        <v>9</v>
      </c>
      <c r="B66" s="93" t="s">
        <v>1181</v>
      </c>
      <c r="C66" s="93" t="s">
        <v>1182</v>
      </c>
      <c r="D66" s="93" t="s">
        <v>1183</v>
      </c>
      <c r="E66" s="93" t="s">
        <v>48</v>
      </c>
      <c r="F66" s="93" t="s">
        <v>1184</v>
      </c>
      <c r="G66" s="93" t="s">
        <v>1136</v>
      </c>
      <c r="H66" s="93" t="s">
        <v>1013</v>
      </c>
      <c r="I66" s="93" t="s">
        <v>1185</v>
      </c>
      <c r="J66" s="93" t="s">
        <v>960</v>
      </c>
      <c r="K66" s="93" t="s">
        <v>1186</v>
      </c>
    </row>
    <row r="67" spans="1:11" x14ac:dyDescent="0.25">
      <c r="A67" s="93">
        <v>10</v>
      </c>
      <c r="B67" s="93" t="s">
        <v>1187</v>
      </c>
      <c r="C67" s="93" t="s">
        <v>1188</v>
      </c>
      <c r="D67" s="93" t="s">
        <v>1189</v>
      </c>
      <c r="E67" s="93" t="s">
        <v>43</v>
      </c>
      <c r="F67" s="93" t="s">
        <v>1190</v>
      </c>
      <c r="G67" s="93" t="s">
        <v>1136</v>
      </c>
      <c r="H67" s="93" t="s">
        <v>1013</v>
      </c>
      <c r="I67" s="93" t="s">
        <v>1191</v>
      </c>
      <c r="J67" s="93" t="s">
        <v>960</v>
      </c>
      <c r="K67" s="93" t="s">
        <v>1192</v>
      </c>
    </row>
    <row r="68" spans="1:11" x14ac:dyDescent="0.25">
      <c r="A68" s="93">
        <v>11</v>
      </c>
      <c r="B68" s="93" t="s">
        <v>262</v>
      </c>
      <c r="C68" s="93" t="s">
        <v>1141</v>
      </c>
      <c r="D68" s="93" t="s">
        <v>1142</v>
      </c>
      <c r="E68" s="93" t="s">
        <v>1</v>
      </c>
      <c r="F68" s="93" t="s">
        <v>1143</v>
      </c>
      <c r="G68" s="93" t="s">
        <v>1136</v>
      </c>
      <c r="H68" s="93" t="s">
        <v>1013</v>
      </c>
      <c r="I68" s="93" t="s">
        <v>1144</v>
      </c>
      <c r="J68" s="93" t="s">
        <v>960</v>
      </c>
      <c r="K68" s="93" t="s">
        <v>1145</v>
      </c>
    </row>
    <row r="69" spans="1:11" x14ac:dyDescent="0.25">
      <c r="A69" s="93">
        <v>12</v>
      </c>
      <c r="B69" s="93" t="s">
        <v>1146</v>
      </c>
      <c r="C69" s="93" t="s">
        <v>1147</v>
      </c>
      <c r="D69" s="93" t="s">
        <v>1142</v>
      </c>
      <c r="E69" s="93" t="s">
        <v>1</v>
      </c>
      <c r="F69" s="93" t="s">
        <v>1148</v>
      </c>
      <c r="G69" s="93" t="s">
        <v>1136</v>
      </c>
      <c r="H69" s="93" t="s">
        <v>1013</v>
      </c>
      <c r="I69" s="93" t="s">
        <v>1149</v>
      </c>
      <c r="J69" s="93" t="s">
        <v>960</v>
      </c>
      <c r="K69" s="93" t="s">
        <v>1150</v>
      </c>
    </row>
    <row r="70" spans="1:11" x14ac:dyDescent="0.25">
      <c r="A70" s="93">
        <v>13</v>
      </c>
      <c r="B70" s="93" t="s">
        <v>1151</v>
      </c>
      <c r="C70" s="93" t="s">
        <v>1152</v>
      </c>
      <c r="D70" s="93" t="s">
        <v>1153</v>
      </c>
      <c r="E70" s="93" t="s">
        <v>48</v>
      </c>
      <c r="F70" s="93" t="s">
        <v>1154</v>
      </c>
      <c r="G70" s="93" t="s">
        <v>1136</v>
      </c>
      <c r="H70" s="93" t="s">
        <v>1013</v>
      </c>
      <c r="I70" s="93" t="s">
        <v>1155</v>
      </c>
      <c r="J70" s="93" t="s">
        <v>960</v>
      </c>
      <c r="K70" s="93" t="s">
        <v>1156</v>
      </c>
    </row>
    <row r="71" spans="1:11" x14ac:dyDescent="0.25">
      <c r="A71" s="93">
        <v>14</v>
      </c>
      <c r="B71" s="93" t="s">
        <v>530</v>
      </c>
      <c r="C71" s="93" t="s">
        <v>531</v>
      </c>
      <c r="D71" s="93" t="s">
        <v>36</v>
      </c>
      <c r="E71" s="93" t="s">
        <v>1</v>
      </c>
      <c r="F71" s="93" t="s">
        <v>1158</v>
      </c>
      <c r="G71" s="93" t="s">
        <v>1136</v>
      </c>
      <c r="H71" s="93" t="s">
        <v>1013</v>
      </c>
      <c r="I71" s="93" t="s">
        <v>1159</v>
      </c>
      <c r="J71" s="93" t="s">
        <v>960</v>
      </c>
      <c r="K71" s="93" t="s">
        <v>1160</v>
      </c>
    </row>
    <row r="72" spans="1:11" x14ac:dyDescent="0.25">
      <c r="A72" s="93">
        <v>15</v>
      </c>
      <c r="B72" s="93" t="s">
        <v>50</v>
      </c>
      <c r="C72" s="93" t="s">
        <v>51</v>
      </c>
      <c r="D72" s="93" t="s">
        <v>52</v>
      </c>
      <c r="E72" s="93" t="s">
        <v>43</v>
      </c>
      <c r="F72" s="93" t="s">
        <v>1085</v>
      </c>
      <c r="G72" s="93" t="s">
        <v>1136</v>
      </c>
      <c r="H72" s="93" t="s">
        <v>1013</v>
      </c>
      <c r="I72" s="93" t="s">
        <v>1086</v>
      </c>
      <c r="J72" s="93" t="s">
        <v>960</v>
      </c>
      <c r="K72" s="93" t="s">
        <v>1087</v>
      </c>
    </row>
    <row r="73" spans="1:11" x14ac:dyDescent="0.25">
      <c r="A73" s="93">
        <v>16</v>
      </c>
      <c r="B73" s="93" t="s">
        <v>1094</v>
      </c>
      <c r="C73" s="93" t="s">
        <v>1095</v>
      </c>
      <c r="D73" s="93" t="s">
        <v>173</v>
      </c>
      <c r="E73" s="93" t="s">
        <v>43</v>
      </c>
      <c r="F73" s="93" t="s">
        <v>1096</v>
      </c>
      <c r="G73" s="93" t="s">
        <v>1136</v>
      </c>
      <c r="H73" s="93" t="s">
        <v>1013</v>
      </c>
      <c r="I73" s="93" t="s">
        <v>1097</v>
      </c>
      <c r="J73" s="93" t="s">
        <v>960</v>
      </c>
      <c r="K73" s="93" t="s">
        <v>1098</v>
      </c>
    </row>
    <row r="74" spans="1:11" x14ac:dyDescent="0.25">
      <c r="A74" s="93">
        <v>17</v>
      </c>
      <c r="B74" s="93" t="s">
        <v>196</v>
      </c>
      <c r="C74" s="93" t="s">
        <v>104</v>
      </c>
      <c r="D74" s="93" t="s">
        <v>197</v>
      </c>
      <c r="E74" s="93" t="s">
        <v>198</v>
      </c>
      <c r="F74" s="93" t="s">
        <v>1107</v>
      </c>
      <c r="G74" s="93" t="s">
        <v>1136</v>
      </c>
      <c r="H74" s="93" t="s">
        <v>1013</v>
      </c>
      <c r="I74" s="93" t="s">
        <v>1108</v>
      </c>
      <c r="J74" s="93" t="s">
        <v>960</v>
      </c>
      <c r="K74" s="93" t="s">
        <v>1109</v>
      </c>
    </row>
    <row r="75" spans="1:11" x14ac:dyDescent="0.25">
      <c r="A75" s="93">
        <v>18</v>
      </c>
      <c r="B75" s="93" t="s">
        <v>1110</v>
      </c>
      <c r="C75" s="93" t="s">
        <v>408</v>
      </c>
      <c r="D75" s="93" t="s">
        <v>1111</v>
      </c>
      <c r="E75" s="93" t="s">
        <v>912</v>
      </c>
      <c r="F75" s="93" t="s">
        <v>1112</v>
      </c>
      <c r="G75" s="93" t="s">
        <v>1136</v>
      </c>
      <c r="H75" s="93" t="s">
        <v>1013</v>
      </c>
      <c r="I75" s="93" t="s">
        <v>1113</v>
      </c>
      <c r="J75" s="93" t="s">
        <v>960</v>
      </c>
      <c r="K75" s="93" t="s">
        <v>1114</v>
      </c>
    </row>
    <row r="76" spans="1:11" x14ac:dyDescent="0.25">
      <c r="A76" s="93">
        <v>19</v>
      </c>
      <c r="B76" s="93" t="s">
        <v>1115</v>
      </c>
      <c r="C76" s="93" t="s">
        <v>1116</v>
      </c>
      <c r="D76" s="93" t="s">
        <v>1117</v>
      </c>
      <c r="E76" s="93" t="s">
        <v>1</v>
      </c>
      <c r="F76" s="93" t="s">
        <v>1118</v>
      </c>
      <c r="G76" s="93" t="s">
        <v>1136</v>
      </c>
      <c r="H76" s="93" t="s">
        <v>1013</v>
      </c>
      <c r="I76" s="93" t="s">
        <v>1119</v>
      </c>
      <c r="J76" s="93" t="s">
        <v>960</v>
      </c>
      <c r="K76" s="93" t="s">
        <v>1120</v>
      </c>
    </row>
    <row r="77" spans="1:11" x14ac:dyDescent="0.25">
      <c r="A77" s="93">
        <v>20</v>
      </c>
      <c r="B77" s="93" t="s">
        <v>803</v>
      </c>
      <c r="C77" s="93" t="s">
        <v>804</v>
      </c>
      <c r="D77" s="93" t="s">
        <v>17</v>
      </c>
      <c r="E77" s="93" t="s">
        <v>7</v>
      </c>
      <c r="F77" s="93" t="s">
        <v>1121</v>
      </c>
      <c r="G77" s="93" t="s">
        <v>1136</v>
      </c>
      <c r="H77" s="93" t="s">
        <v>1013</v>
      </c>
      <c r="I77" s="93" t="s">
        <v>1122</v>
      </c>
      <c r="J77" s="93" t="s">
        <v>960</v>
      </c>
      <c r="K77" s="93" t="s">
        <v>1123</v>
      </c>
    </row>
    <row r="78" spans="1:11" x14ac:dyDescent="0.25">
      <c r="A78" s="93">
        <v>30</v>
      </c>
      <c r="B78" s="93" t="s">
        <v>803</v>
      </c>
      <c r="C78" s="93" t="s">
        <v>804</v>
      </c>
      <c r="D78" s="93" t="s">
        <v>17</v>
      </c>
      <c r="E78" s="93" t="s">
        <v>7</v>
      </c>
      <c r="F78" s="93" t="s">
        <v>805</v>
      </c>
      <c r="G78" s="93" t="s">
        <v>1136</v>
      </c>
      <c r="H78" s="93" t="s">
        <v>5</v>
      </c>
      <c r="I78" s="93" t="s">
        <v>806</v>
      </c>
      <c r="J78" s="93" t="s">
        <v>6</v>
      </c>
      <c r="K78" s="93" t="s">
        <v>996</v>
      </c>
    </row>
    <row r="79" spans="1:11" x14ac:dyDescent="0.25">
      <c r="A79" s="93">
        <v>52</v>
      </c>
      <c r="B79" s="93" t="s">
        <v>15</v>
      </c>
      <c r="C79" s="93" t="s">
        <v>16</v>
      </c>
      <c r="D79" s="93" t="s">
        <v>17</v>
      </c>
      <c r="E79" s="93" t="s">
        <v>7</v>
      </c>
      <c r="F79" s="93" t="s">
        <v>18</v>
      </c>
      <c r="G79" s="93" t="s">
        <v>1136</v>
      </c>
      <c r="H79" s="93" t="s">
        <v>5</v>
      </c>
      <c r="I79" s="93" t="s">
        <v>19</v>
      </c>
      <c r="J79" s="93" t="s">
        <v>6</v>
      </c>
      <c r="K79" s="93" t="s">
        <v>685</v>
      </c>
    </row>
    <row r="80" spans="1:11" x14ac:dyDescent="0.25">
      <c r="A80" s="93">
        <v>62</v>
      </c>
      <c r="B80" s="93" t="s">
        <v>443</v>
      </c>
      <c r="C80" s="93" t="s">
        <v>444</v>
      </c>
      <c r="D80" s="93" t="s">
        <v>0</v>
      </c>
      <c r="E80" s="93" t="s">
        <v>1</v>
      </c>
      <c r="F80" s="93" t="s">
        <v>445</v>
      </c>
      <c r="G80" s="93" t="s">
        <v>1136</v>
      </c>
      <c r="H80" s="93" t="s">
        <v>5</v>
      </c>
      <c r="I80" s="93" t="s">
        <v>446</v>
      </c>
      <c r="J80" s="93" t="s">
        <v>6</v>
      </c>
      <c r="K80" s="93" t="s">
        <v>708</v>
      </c>
    </row>
    <row r="81" spans="1:11" x14ac:dyDescent="0.25">
      <c r="A81" s="93">
        <v>66</v>
      </c>
      <c r="B81" s="93" t="s">
        <v>54</v>
      </c>
      <c r="C81" s="93" t="s">
        <v>55</v>
      </c>
      <c r="D81" s="93" t="s">
        <v>0</v>
      </c>
      <c r="E81" s="93" t="s">
        <v>1</v>
      </c>
      <c r="F81" s="93" t="s">
        <v>56</v>
      </c>
      <c r="G81" s="93" t="s">
        <v>1136</v>
      </c>
      <c r="H81" s="93" t="s">
        <v>5</v>
      </c>
      <c r="I81" s="93" t="s">
        <v>57</v>
      </c>
      <c r="J81" s="93" t="s">
        <v>6</v>
      </c>
      <c r="K81" s="93" t="s">
        <v>717</v>
      </c>
    </row>
    <row r="82" spans="1:11" x14ac:dyDescent="0.25">
      <c r="A82" s="93">
        <v>67</v>
      </c>
      <c r="B82" s="93" t="s">
        <v>467</v>
      </c>
      <c r="C82" s="93" t="s">
        <v>468</v>
      </c>
      <c r="D82" s="93" t="s">
        <v>0</v>
      </c>
      <c r="E82" s="93" t="s">
        <v>1</v>
      </c>
      <c r="F82" s="93" t="s">
        <v>469</v>
      </c>
      <c r="G82" s="93" t="s">
        <v>1136</v>
      </c>
      <c r="H82" s="93" t="s">
        <v>5</v>
      </c>
      <c r="I82" s="93" t="s">
        <v>470</v>
      </c>
      <c r="J82" s="93" t="s">
        <v>6</v>
      </c>
      <c r="K82" s="93" t="s">
        <v>720</v>
      </c>
    </row>
    <row r="83" spans="1:11" x14ac:dyDescent="0.25">
      <c r="A83" s="93">
        <v>68</v>
      </c>
      <c r="B83" s="93" t="s">
        <v>50</v>
      </c>
      <c r="C83" s="93" t="s">
        <v>51</v>
      </c>
      <c r="D83" s="93" t="s">
        <v>52</v>
      </c>
      <c r="E83" s="93" t="s">
        <v>43</v>
      </c>
      <c r="F83" s="93" t="s">
        <v>94</v>
      </c>
      <c r="G83" s="93" t="s">
        <v>1136</v>
      </c>
      <c r="H83" s="93" t="s">
        <v>5</v>
      </c>
      <c r="I83" s="93" t="s">
        <v>95</v>
      </c>
      <c r="J83" s="93" t="s">
        <v>6</v>
      </c>
      <c r="K83" s="93" t="s">
        <v>724</v>
      </c>
    </row>
    <row r="84" spans="1:11" x14ac:dyDescent="0.25">
      <c r="A84" s="93">
        <v>76</v>
      </c>
      <c r="B84" s="93" t="s">
        <v>179</v>
      </c>
      <c r="C84" s="93" t="s">
        <v>180</v>
      </c>
      <c r="D84" s="93" t="s">
        <v>181</v>
      </c>
      <c r="E84" s="93" t="s">
        <v>43</v>
      </c>
      <c r="F84" s="93" t="s">
        <v>182</v>
      </c>
      <c r="G84" s="93" t="s">
        <v>1136</v>
      </c>
      <c r="H84" s="93" t="s">
        <v>8</v>
      </c>
      <c r="I84" s="93" t="s">
        <v>183</v>
      </c>
      <c r="J84" s="93" t="s">
        <v>9</v>
      </c>
      <c r="K84" s="93" t="s">
        <v>738</v>
      </c>
    </row>
  </sheetData>
  <sortState ref="A2:K84">
    <sortCondition ref="G2:G84"/>
    <sortCondition ref="H2:H84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92" t="s">
        <v>453</v>
      </c>
      <c r="C2" s="92" t="s">
        <v>454</v>
      </c>
      <c r="D2" s="92" t="s">
        <v>455</v>
      </c>
      <c r="E2" s="92" t="s">
        <v>456</v>
      </c>
      <c r="F2" s="92" t="s">
        <v>457</v>
      </c>
      <c r="G2" s="92" t="s">
        <v>666</v>
      </c>
      <c r="H2" s="92" t="s">
        <v>30</v>
      </c>
      <c r="I2" s="92" t="s">
        <v>458</v>
      </c>
      <c r="J2" s="92" t="s">
        <v>32</v>
      </c>
      <c r="K2" s="92" t="s">
        <v>763</v>
      </c>
    </row>
    <row r="3" spans="1:11" x14ac:dyDescent="0.25">
      <c r="A3">
        <v>74</v>
      </c>
      <c r="B3" s="92" t="s">
        <v>131</v>
      </c>
      <c r="C3" s="92" t="s">
        <v>132</v>
      </c>
      <c r="D3" s="92" t="s">
        <v>133</v>
      </c>
      <c r="E3" s="92" t="s">
        <v>28</v>
      </c>
      <c r="F3" s="92" t="s">
        <v>134</v>
      </c>
      <c r="G3" s="92" t="s">
        <v>666</v>
      </c>
      <c r="H3" s="92" t="s">
        <v>30</v>
      </c>
      <c r="I3" s="92" t="s">
        <v>135</v>
      </c>
      <c r="J3" s="92" t="s">
        <v>32</v>
      </c>
      <c r="K3" s="92" t="s">
        <v>731</v>
      </c>
    </row>
    <row r="4" spans="1:11" x14ac:dyDescent="0.25">
      <c r="A4">
        <v>75</v>
      </c>
      <c r="B4" s="92" t="s">
        <v>54</v>
      </c>
      <c r="C4" s="92" t="s">
        <v>55</v>
      </c>
      <c r="D4" s="92" t="s">
        <v>0</v>
      </c>
      <c r="E4" s="92" t="s">
        <v>1</v>
      </c>
      <c r="F4" s="92" t="s">
        <v>156</v>
      </c>
      <c r="G4" s="92" t="s">
        <v>666</v>
      </c>
      <c r="H4" s="92" t="s">
        <v>157</v>
      </c>
      <c r="I4" s="92" t="s">
        <v>158</v>
      </c>
      <c r="J4" s="92" t="s">
        <v>159</v>
      </c>
      <c r="K4" s="92" t="s">
        <v>734</v>
      </c>
    </row>
    <row r="5" spans="1:11" x14ac:dyDescent="0.25">
      <c r="A5" s="92">
        <v>3</v>
      </c>
      <c r="B5" s="92" t="s">
        <v>623</v>
      </c>
      <c r="C5" s="92" t="s">
        <v>624</v>
      </c>
      <c r="D5" s="92" t="s">
        <v>625</v>
      </c>
      <c r="E5" s="92" t="s">
        <v>48</v>
      </c>
      <c r="F5" s="92" t="s">
        <v>626</v>
      </c>
      <c r="G5" s="92" t="s">
        <v>666</v>
      </c>
      <c r="H5" s="92" t="s">
        <v>294</v>
      </c>
      <c r="I5" s="92" t="s">
        <v>627</v>
      </c>
      <c r="J5" s="92" t="s">
        <v>289</v>
      </c>
      <c r="K5" s="92" t="s">
        <v>1221</v>
      </c>
    </row>
    <row r="6" spans="1:11" x14ac:dyDescent="0.25">
      <c r="A6" s="92">
        <v>43</v>
      </c>
      <c r="B6" s="92" t="s">
        <v>407</v>
      </c>
      <c r="C6" s="92" t="s">
        <v>408</v>
      </c>
      <c r="D6" s="92" t="s">
        <v>618</v>
      </c>
      <c r="E6" s="92" t="s">
        <v>619</v>
      </c>
      <c r="F6" s="92" t="s">
        <v>620</v>
      </c>
      <c r="G6" s="92" t="s">
        <v>666</v>
      </c>
      <c r="H6" s="92" t="s">
        <v>294</v>
      </c>
      <c r="I6" s="92" t="s">
        <v>621</v>
      </c>
      <c r="J6" s="92" t="s">
        <v>289</v>
      </c>
      <c r="K6" s="92" t="s">
        <v>658</v>
      </c>
    </row>
    <row r="7" spans="1:11" x14ac:dyDescent="0.25">
      <c r="A7" s="92">
        <v>58</v>
      </c>
      <c r="B7" s="92" t="s">
        <v>377</v>
      </c>
      <c r="C7" s="92" t="s">
        <v>378</v>
      </c>
      <c r="D7" s="92" t="s">
        <v>256</v>
      </c>
      <c r="E7" s="92" t="s">
        <v>1</v>
      </c>
      <c r="F7" s="92" t="s">
        <v>379</v>
      </c>
      <c r="G7" s="92" t="s">
        <v>666</v>
      </c>
      <c r="H7" s="92" t="s">
        <v>294</v>
      </c>
      <c r="I7" s="92" t="s">
        <v>380</v>
      </c>
      <c r="J7" s="92" t="s">
        <v>289</v>
      </c>
      <c r="K7" s="92" t="s">
        <v>695</v>
      </c>
    </row>
    <row r="8" spans="1:11" x14ac:dyDescent="0.25">
      <c r="A8" s="92">
        <v>55</v>
      </c>
      <c r="B8" s="92" t="s">
        <v>333</v>
      </c>
      <c r="C8" s="92" t="s">
        <v>334</v>
      </c>
      <c r="D8" s="92" t="s">
        <v>335</v>
      </c>
      <c r="E8" s="92" t="s">
        <v>48</v>
      </c>
      <c r="F8" s="92" t="s">
        <v>336</v>
      </c>
      <c r="G8" s="92" t="s">
        <v>666</v>
      </c>
      <c r="H8" s="92" t="s">
        <v>287</v>
      </c>
      <c r="I8" s="92" t="s">
        <v>337</v>
      </c>
      <c r="J8" s="92" t="s">
        <v>289</v>
      </c>
      <c r="K8" s="92" t="s">
        <v>686</v>
      </c>
    </row>
    <row r="9" spans="1:11" x14ac:dyDescent="0.25">
      <c r="A9" s="92">
        <v>59</v>
      </c>
      <c r="B9" s="92" t="s">
        <v>387</v>
      </c>
      <c r="C9" s="92" t="s">
        <v>279</v>
      </c>
      <c r="D9" s="92" t="s">
        <v>351</v>
      </c>
      <c r="E9" s="92" t="s">
        <v>48</v>
      </c>
      <c r="F9" s="92" t="s">
        <v>388</v>
      </c>
      <c r="G9" s="92" t="s">
        <v>666</v>
      </c>
      <c r="H9" s="92" t="s">
        <v>287</v>
      </c>
      <c r="I9" s="92" t="s">
        <v>389</v>
      </c>
      <c r="J9" s="92" t="s">
        <v>289</v>
      </c>
      <c r="K9" s="92" t="s">
        <v>696</v>
      </c>
    </row>
    <row r="10" spans="1:11" x14ac:dyDescent="0.25">
      <c r="A10" s="92">
        <v>36</v>
      </c>
      <c r="B10" s="92" t="s">
        <v>567</v>
      </c>
      <c r="C10" s="92" t="s">
        <v>561</v>
      </c>
      <c r="D10" s="92" t="s">
        <v>0</v>
      </c>
      <c r="E10" s="92" t="s">
        <v>1</v>
      </c>
      <c r="F10" s="92" t="s">
        <v>61</v>
      </c>
      <c r="G10" s="92" t="s">
        <v>666</v>
      </c>
      <c r="H10" s="92" t="s">
        <v>3</v>
      </c>
      <c r="I10" s="92" t="s">
        <v>62</v>
      </c>
      <c r="J10" s="92" t="s">
        <v>53</v>
      </c>
      <c r="K10" s="92" t="s">
        <v>919</v>
      </c>
    </row>
    <row r="11" spans="1:11" x14ac:dyDescent="0.25">
      <c r="A11" s="92">
        <v>85</v>
      </c>
      <c r="B11" s="92" t="s">
        <v>232</v>
      </c>
      <c r="C11" s="92" t="s">
        <v>233</v>
      </c>
      <c r="D11" s="92" t="s">
        <v>234</v>
      </c>
      <c r="E11" s="92" t="s">
        <v>1</v>
      </c>
      <c r="F11" s="92" t="s">
        <v>235</v>
      </c>
      <c r="G11" s="92" t="s">
        <v>666</v>
      </c>
      <c r="H11" s="92" t="s">
        <v>3</v>
      </c>
      <c r="I11" s="92" t="s">
        <v>236</v>
      </c>
      <c r="J11" s="92" t="s">
        <v>53</v>
      </c>
      <c r="K11" s="92" t="s">
        <v>750</v>
      </c>
    </row>
    <row r="12" spans="1:11" x14ac:dyDescent="0.25">
      <c r="A12" s="92">
        <v>27</v>
      </c>
      <c r="B12" s="92" t="s">
        <v>71</v>
      </c>
      <c r="C12" s="92" t="s">
        <v>72</v>
      </c>
      <c r="D12" s="92" t="s">
        <v>73</v>
      </c>
      <c r="E12" s="92" t="s">
        <v>28</v>
      </c>
      <c r="F12" s="92" t="s">
        <v>74</v>
      </c>
      <c r="G12" s="92" t="s">
        <v>1019</v>
      </c>
      <c r="H12" s="92" t="s">
        <v>30</v>
      </c>
      <c r="I12" s="92" t="s">
        <v>75</v>
      </c>
      <c r="J12" s="92" t="s">
        <v>32</v>
      </c>
      <c r="K12" s="92" t="s">
        <v>1058</v>
      </c>
    </row>
    <row r="13" spans="1:11" x14ac:dyDescent="0.25">
      <c r="A13" s="92">
        <v>33</v>
      </c>
      <c r="B13" s="92" t="s">
        <v>64</v>
      </c>
      <c r="C13" s="92" t="s">
        <v>65</v>
      </c>
      <c r="D13" s="92" t="s">
        <v>66</v>
      </c>
      <c r="E13" s="92" t="s">
        <v>1</v>
      </c>
      <c r="F13" s="92" t="s">
        <v>67</v>
      </c>
      <c r="G13" s="92" t="s">
        <v>1019</v>
      </c>
      <c r="H13" s="92" t="s">
        <v>30</v>
      </c>
      <c r="I13" s="92" t="s">
        <v>68</v>
      </c>
      <c r="J13" s="92" t="s">
        <v>32</v>
      </c>
      <c r="K13" s="92" t="s">
        <v>959</v>
      </c>
    </row>
    <row r="14" spans="1:11" x14ac:dyDescent="0.25">
      <c r="A14" s="92">
        <v>64</v>
      </c>
      <c r="B14" s="92" t="s">
        <v>15</v>
      </c>
      <c r="C14" s="92" t="s">
        <v>16</v>
      </c>
      <c r="D14" s="92" t="s">
        <v>17</v>
      </c>
      <c r="E14" s="92" t="s">
        <v>7</v>
      </c>
      <c r="F14" s="92" t="s">
        <v>77</v>
      </c>
      <c r="G14" s="92" t="s">
        <v>1019</v>
      </c>
      <c r="H14" s="92" t="s">
        <v>30</v>
      </c>
      <c r="I14" s="92" t="s">
        <v>78</v>
      </c>
      <c r="J14" s="92" t="s">
        <v>32</v>
      </c>
      <c r="K14" s="92" t="s">
        <v>705</v>
      </c>
    </row>
    <row r="15" spans="1:11" x14ac:dyDescent="0.25">
      <c r="A15" s="92">
        <v>66</v>
      </c>
      <c r="B15" s="92" t="s">
        <v>460</v>
      </c>
      <c r="C15" s="92" t="s">
        <v>461</v>
      </c>
      <c r="D15" s="92" t="s">
        <v>462</v>
      </c>
      <c r="E15" s="92" t="s">
        <v>1</v>
      </c>
      <c r="F15" s="92" t="s">
        <v>463</v>
      </c>
      <c r="G15" s="92" t="s">
        <v>1019</v>
      </c>
      <c r="H15" s="92" t="s">
        <v>30</v>
      </c>
      <c r="I15" s="92" t="s">
        <v>464</v>
      </c>
      <c r="J15" s="92" t="s">
        <v>32</v>
      </c>
      <c r="K15" s="92" t="s">
        <v>711</v>
      </c>
    </row>
    <row r="16" spans="1:11" x14ac:dyDescent="0.25">
      <c r="A16" s="92">
        <v>67</v>
      </c>
      <c r="B16" s="92" t="s">
        <v>165</v>
      </c>
      <c r="C16" s="92" t="s">
        <v>166</v>
      </c>
      <c r="D16" s="92" t="s">
        <v>27</v>
      </c>
      <c r="E16" s="92" t="s">
        <v>28</v>
      </c>
      <c r="F16" s="92" t="s">
        <v>167</v>
      </c>
      <c r="G16" s="92" t="s">
        <v>1019</v>
      </c>
      <c r="H16" s="92" t="s">
        <v>30</v>
      </c>
      <c r="I16" s="92" t="s">
        <v>168</v>
      </c>
      <c r="J16" s="92" t="s">
        <v>32</v>
      </c>
      <c r="K16" s="92" t="s">
        <v>712</v>
      </c>
    </row>
    <row r="17" spans="1:11" x14ac:dyDescent="0.25">
      <c r="A17" s="92">
        <v>68</v>
      </c>
      <c r="B17" s="92" t="s">
        <v>25</v>
      </c>
      <c r="C17" s="92" t="s">
        <v>26</v>
      </c>
      <c r="D17" s="92" t="s">
        <v>27</v>
      </c>
      <c r="E17" s="92" t="s">
        <v>28</v>
      </c>
      <c r="F17" s="92" t="s">
        <v>29</v>
      </c>
      <c r="G17" s="92" t="s">
        <v>1019</v>
      </c>
      <c r="H17" s="92" t="s">
        <v>30</v>
      </c>
      <c r="I17" s="92" t="s">
        <v>31</v>
      </c>
      <c r="J17" s="92" t="s">
        <v>32</v>
      </c>
      <c r="K17" s="92" t="s">
        <v>714</v>
      </c>
    </row>
    <row r="18" spans="1:11" x14ac:dyDescent="0.25">
      <c r="A18" s="92">
        <v>80</v>
      </c>
      <c r="B18" s="92" t="s">
        <v>467</v>
      </c>
      <c r="C18" s="92" t="s">
        <v>468</v>
      </c>
      <c r="D18" s="92" t="s">
        <v>0</v>
      </c>
      <c r="E18" s="92" t="s">
        <v>1</v>
      </c>
      <c r="F18" s="92" t="s">
        <v>477</v>
      </c>
      <c r="G18" s="92" t="s">
        <v>1019</v>
      </c>
      <c r="H18" s="92" t="s">
        <v>30</v>
      </c>
      <c r="I18" s="92" t="s">
        <v>478</v>
      </c>
      <c r="J18" s="92" t="s">
        <v>32</v>
      </c>
      <c r="K18" s="92" t="s">
        <v>740</v>
      </c>
    </row>
    <row r="19" spans="1:11" x14ac:dyDescent="0.25">
      <c r="A19" s="92">
        <v>37</v>
      </c>
      <c r="B19" s="92" t="s">
        <v>49</v>
      </c>
      <c r="C19" s="92" t="s">
        <v>97</v>
      </c>
      <c r="D19" s="92" t="s">
        <v>66</v>
      </c>
      <c r="E19" s="92" t="s">
        <v>1</v>
      </c>
      <c r="F19" s="92" t="s">
        <v>391</v>
      </c>
      <c r="G19" s="92" t="s">
        <v>1019</v>
      </c>
      <c r="H19" s="92" t="s">
        <v>294</v>
      </c>
      <c r="I19" s="92" t="s">
        <v>392</v>
      </c>
      <c r="J19" s="92" t="s">
        <v>289</v>
      </c>
      <c r="K19" s="92" t="s">
        <v>921</v>
      </c>
    </row>
    <row r="20" spans="1:11" x14ac:dyDescent="0.25">
      <c r="A20" s="92">
        <v>39</v>
      </c>
      <c r="B20" s="92" t="s">
        <v>845</v>
      </c>
      <c r="C20" s="92" t="s">
        <v>846</v>
      </c>
      <c r="D20" s="92" t="s">
        <v>27</v>
      </c>
      <c r="E20" s="92" t="s">
        <v>28</v>
      </c>
      <c r="F20" s="92" t="s">
        <v>847</v>
      </c>
      <c r="G20" s="92" t="s">
        <v>1019</v>
      </c>
      <c r="H20" s="92" t="s">
        <v>294</v>
      </c>
      <c r="I20" s="92" t="s">
        <v>848</v>
      </c>
      <c r="J20" s="92" t="s">
        <v>289</v>
      </c>
      <c r="K20" s="92" t="s">
        <v>849</v>
      </c>
    </row>
    <row r="21" spans="1:11" x14ac:dyDescent="0.25">
      <c r="A21" s="92">
        <v>41</v>
      </c>
      <c r="B21" s="92" t="s">
        <v>530</v>
      </c>
      <c r="C21" s="92" t="s">
        <v>531</v>
      </c>
      <c r="D21" s="92" t="s">
        <v>36</v>
      </c>
      <c r="E21" s="92" t="s">
        <v>1</v>
      </c>
      <c r="F21" s="92" t="s">
        <v>532</v>
      </c>
      <c r="G21" s="92" t="s">
        <v>1019</v>
      </c>
      <c r="H21" s="92" t="s">
        <v>294</v>
      </c>
      <c r="I21" s="92" t="s">
        <v>533</v>
      </c>
      <c r="J21" s="92" t="s">
        <v>516</v>
      </c>
      <c r="K21" s="92" t="s">
        <v>764</v>
      </c>
    </row>
    <row r="22" spans="1:11" x14ac:dyDescent="0.25">
      <c r="A22" s="92">
        <v>42</v>
      </c>
      <c r="B22" s="92" t="s">
        <v>651</v>
      </c>
      <c r="C22" s="92" t="s">
        <v>652</v>
      </c>
      <c r="D22" s="92" t="s">
        <v>653</v>
      </c>
      <c r="E22" s="92" t="s">
        <v>1</v>
      </c>
      <c r="F22" s="92" t="s">
        <v>654</v>
      </c>
      <c r="G22" s="92" t="s">
        <v>1019</v>
      </c>
      <c r="H22" s="92" t="s">
        <v>294</v>
      </c>
      <c r="I22" s="92" t="s">
        <v>655</v>
      </c>
      <c r="J22" s="92" t="s">
        <v>289</v>
      </c>
      <c r="K22" s="92" t="s">
        <v>656</v>
      </c>
    </row>
    <row r="23" spans="1:11" x14ac:dyDescent="0.25">
      <c r="A23" s="92">
        <v>45</v>
      </c>
      <c r="B23" s="92" t="s">
        <v>608</v>
      </c>
      <c r="C23" s="92" t="s">
        <v>378</v>
      </c>
      <c r="D23" s="92" t="s">
        <v>27</v>
      </c>
      <c r="E23" s="92" t="s">
        <v>28</v>
      </c>
      <c r="F23" s="92" t="s">
        <v>609</v>
      </c>
      <c r="G23" s="92" t="s">
        <v>1019</v>
      </c>
      <c r="H23" s="92" t="s">
        <v>294</v>
      </c>
      <c r="I23" s="92" t="s">
        <v>610</v>
      </c>
      <c r="J23" s="92" t="s">
        <v>289</v>
      </c>
      <c r="K23" s="92" t="s">
        <v>663</v>
      </c>
    </row>
    <row r="24" spans="1:11" x14ac:dyDescent="0.25">
      <c r="A24" s="92">
        <v>49</v>
      </c>
      <c r="B24" s="92"/>
      <c r="C24" s="92"/>
      <c r="D24" s="92"/>
      <c r="E24" s="92"/>
      <c r="F24" s="92" t="s">
        <v>540</v>
      </c>
      <c r="G24" s="92" t="s">
        <v>1019</v>
      </c>
      <c r="H24" s="92" t="s">
        <v>294</v>
      </c>
      <c r="I24" s="92" t="s">
        <v>541</v>
      </c>
      <c r="J24" s="92" t="s">
        <v>289</v>
      </c>
      <c r="K24" s="92" t="s">
        <v>677</v>
      </c>
    </row>
    <row r="25" spans="1:11" x14ac:dyDescent="0.25">
      <c r="A25" s="92">
        <v>50</v>
      </c>
      <c r="B25" s="92" t="s">
        <v>291</v>
      </c>
      <c r="C25" s="92" t="s">
        <v>292</v>
      </c>
      <c r="D25" s="92" t="s">
        <v>0</v>
      </c>
      <c r="E25" s="92" t="s">
        <v>1</v>
      </c>
      <c r="F25" s="92" t="s">
        <v>293</v>
      </c>
      <c r="G25" s="92" t="s">
        <v>1019</v>
      </c>
      <c r="H25" s="92" t="s">
        <v>294</v>
      </c>
      <c r="I25" s="92" t="s">
        <v>295</v>
      </c>
      <c r="J25" s="92" t="s">
        <v>289</v>
      </c>
      <c r="K25" s="92" t="s">
        <v>679</v>
      </c>
    </row>
    <row r="26" spans="1:11" x14ac:dyDescent="0.25">
      <c r="A26" s="92">
        <v>51</v>
      </c>
      <c r="B26" s="92" t="s">
        <v>297</v>
      </c>
      <c r="C26" s="92" t="s">
        <v>255</v>
      </c>
      <c r="D26" s="92" t="s">
        <v>0</v>
      </c>
      <c r="E26" s="92" t="s">
        <v>1</v>
      </c>
      <c r="F26" s="92" t="s">
        <v>298</v>
      </c>
      <c r="G26" s="92" t="s">
        <v>1019</v>
      </c>
      <c r="H26" s="92" t="s">
        <v>294</v>
      </c>
      <c r="I26" s="92" t="s">
        <v>299</v>
      </c>
      <c r="J26" s="92" t="s">
        <v>289</v>
      </c>
      <c r="K26" s="92" t="s">
        <v>680</v>
      </c>
    </row>
    <row r="27" spans="1:11" x14ac:dyDescent="0.25">
      <c r="A27" s="92">
        <v>52</v>
      </c>
      <c r="B27" s="92" t="s">
        <v>311</v>
      </c>
      <c r="C27" s="92" t="s">
        <v>312</v>
      </c>
      <c r="D27" s="92" t="s">
        <v>313</v>
      </c>
      <c r="E27" s="92" t="s">
        <v>43</v>
      </c>
      <c r="F27" s="92" t="s">
        <v>314</v>
      </c>
      <c r="G27" s="92" t="s">
        <v>1019</v>
      </c>
      <c r="H27" s="92" t="s">
        <v>294</v>
      </c>
      <c r="I27" s="92" t="s">
        <v>315</v>
      </c>
      <c r="J27" s="92" t="s">
        <v>289</v>
      </c>
      <c r="K27" s="92" t="s">
        <v>683</v>
      </c>
    </row>
    <row r="28" spans="1:11" x14ac:dyDescent="0.25">
      <c r="A28" s="92">
        <v>56</v>
      </c>
      <c r="B28" s="92" t="s">
        <v>355</v>
      </c>
      <c r="C28" s="92" t="s">
        <v>356</v>
      </c>
      <c r="D28" s="92" t="s">
        <v>0</v>
      </c>
      <c r="E28" s="92" t="s">
        <v>1</v>
      </c>
      <c r="F28" s="92" t="s">
        <v>357</v>
      </c>
      <c r="G28" s="92" t="s">
        <v>1019</v>
      </c>
      <c r="H28" s="92" t="s">
        <v>294</v>
      </c>
      <c r="I28" s="92" t="s">
        <v>358</v>
      </c>
      <c r="J28" s="92" t="s">
        <v>289</v>
      </c>
      <c r="K28" s="92" t="s">
        <v>690</v>
      </c>
    </row>
    <row r="29" spans="1:11" x14ac:dyDescent="0.25">
      <c r="A29" s="92">
        <v>61</v>
      </c>
      <c r="B29" s="92" t="s">
        <v>262</v>
      </c>
      <c r="C29" s="92" t="s">
        <v>399</v>
      </c>
      <c r="D29" s="92" t="s">
        <v>0</v>
      </c>
      <c r="E29" s="92" t="s">
        <v>1</v>
      </c>
      <c r="F29" s="92" t="s">
        <v>400</v>
      </c>
      <c r="G29" s="92" t="s">
        <v>1019</v>
      </c>
      <c r="H29" s="92" t="s">
        <v>294</v>
      </c>
      <c r="I29" s="92" t="s">
        <v>401</v>
      </c>
      <c r="J29" s="92" t="s">
        <v>289</v>
      </c>
      <c r="K29" s="92" t="s">
        <v>700</v>
      </c>
    </row>
    <row r="30" spans="1:11" x14ac:dyDescent="0.25">
      <c r="A30" s="92">
        <v>63</v>
      </c>
      <c r="B30" s="92" t="s">
        <v>431</v>
      </c>
      <c r="C30" s="92" t="s">
        <v>172</v>
      </c>
      <c r="D30" s="92" t="s">
        <v>432</v>
      </c>
      <c r="E30" s="92" t="s">
        <v>28</v>
      </c>
      <c r="F30" s="92" t="s">
        <v>433</v>
      </c>
      <c r="G30" s="92" t="s">
        <v>1019</v>
      </c>
      <c r="H30" s="92" t="s">
        <v>294</v>
      </c>
      <c r="I30" s="92" t="s">
        <v>434</v>
      </c>
      <c r="J30" s="92" t="s">
        <v>289</v>
      </c>
      <c r="K30" s="92" t="s">
        <v>704</v>
      </c>
    </row>
    <row r="31" spans="1:11" x14ac:dyDescent="0.25">
      <c r="A31" s="92">
        <v>35</v>
      </c>
      <c r="B31" s="92" t="s">
        <v>322</v>
      </c>
      <c r="C31" s="92" t="s">
        <v>323</v>
      </c>
      <c r="D31" s="92" t="s">
        <v>66</v>
      </c>
      <c r="E31" s="92" t="s">
        <v>1</v>
      </c>
      <c r="F31" s="92" t="s">
        <v>324</v>
      </c>
      <c r="G31" s="92" t="s">
        <v>1019</v>
      </c>
      <c r="H31" s="92" t="s">
        <v>287</v>
      </c>
      <c r="I31" s="92" t="s">
        <v>325</v>
      </c>
      <c r="J31" s="92" t="s">
        <v>289</v>
      </c>
      <c r="K31" s="92" t="s">
        <v>956</v>
      </c>
    </row>
    <row r="32" spans="1:11" x14ac:dyDescent="0.25">
      <c r="A32" s="92">
        <v>44</v>
      </c>
      <c r="B32" s="92" t="s">
        <v>425</v>
      </c>
      <c r="C32" s="92" t="s">
        <v>426</v>
      </c>
      <c r="D32" s="92" t="s">
        <v>427</v>
      </c>
      <c r="E32" s="92" t="s">
        <v>28</v>
      </c>
      <c r="F32" s="92" t="s">
        <v>428</v>
      </c>
      <c r="G32" s="92" t="s">
        <v>1019</v>
      </c>
      <c r="H32" s="92" t="s">
        <v>287</v>
      </c>
      <c r="I32" s="92" t="s">
        <v>429</v>
      </c>
      <c r="J32" s="92" t="s">
        <v>289</v>
      </c>
      <c r="K32" s="92" t="s">
        <v>659</v>
      </c>
    </row>
    <row r="33" spans="1:11" x14ac:dyDescent="0.25">
      <c r="A33" s="92">
        <v>46</v>
      </c>
      <c r="B33" s="92"/>
      <c r="C33" s="92"/>
      <c r="D33" s="92"/>
      <c r="E33" s="92"/>
      <c r="F33" s="92" t="s">
        <v>572</v>
      </c>
      <c r="G33" s="92" t="s">
        <v>1019</v>
      </c>
      <c r="H33" s="92" t="s">
        <v>287</v>
      </c>
      <c r="I33" s="92" t="s">
        <v>573</v>
      </c>
      <c r="J33" s="92" t="s">
        <v>289</v>
      </c>
      <c r="K33" s="92" t="s">
        <v>665</v>
      </c>
    </row>
    <row r="34" spans="1:11" x14ac:dyDescent="0.25">
      <c r="A34" s="92">
        <v>48</v>
      </c>
      <c r="B34" s="92" t="s">
        <v>566</v>
      </c>
      <c r="C34" s="92" t="s">
        <v>556</v>
      </c>
      <c r="D34" s="92" t="s">
        <v>0</v>
      </c>
      <c r="E34" s="92" t="s">
        <v>1</v>
      </c>
      <c r="F34" s="92" t="s">
        <v>557</v>
      </c>
      <c r="G34" s="92" t="s">
        <v>1019</v>
      </c>
      <c r="H34" s="92" t="s">
        <v>287</v>
      </c>
      <c r="I34" s="92" t="s">
        <v>558</v>
      </c>
      <c r="J34" s="92" t="s">
        <v>289</v>
      </c>
      <c r="K34" s="92" t="s">
        <v>673</v>
      </c>
    </row>
    <row r="35" spans="1:11" x14ac:dyDescent="0.25">
      <c r="A35" s="92">
        <v>53</v>
      </c>
      <c r="B35" s="92" t="s">
        <v>317</v>
      </c>
      <c r="C35" s="92" t="s">
        <v>279</v>
      </c>
      <c r="D35" s="92" t="s">
        <v>318</v>
      </c>
      <c r="E35" s="92" t="s">
        <v>28</v>
      </c>
      <c r="F35" s="92" t="s">
        <v>319</v>
      </c>
      <c r="G35" s="92" t="s">
        <v>1019</v>
      </c>
      <c r="H35" s="92" t="s">
        <v>287</v>
      </c>
      <c r="I35" s="92" t="s">
        <v>320</v>
      </c>
      <c r="J35" s="92" t="s">
        <v>289</v>
      </c>
      <c r="K35" s="92" t="s">
        <v>758</v>
      </c>
    </row>
    <row r="36" spans="1:11" x14ac:dyDescent="0.25">
      <c r="A36" s="92">
        <v>62</v>
      </c>
      <c r="B36" s="92" t="s">
        <v>403</v>
      </c>
      <c r="C36" s="92" t="s">
        <v>60</v>
      </c>
      <c r="D36" s="92" t="s">
        <v>27</v>
      </c>
      <c r="E36" s="92" t="s">
        <v>28</v>
      </c>
      <c r="F36" s="92" t="s">
        <v>404</v>
      </c>
      <c r="G36" s="92" t="s">
        <v>1019</v>
      </c>
      <c r="H36" s="92" t="s">
        <v>287</v>
      </c>
      <c r="I36" s="92" t="s">
        <v>405</v>
      </c>
      <c r="J36" s="92" t="s">
        <v>289</v>
      </c>
      <c r="K36" s="92" t="s">
        <v>701</v>
      </c>
    </row>
    <row r="37" spans="1:11" x14ac:dyDescent="0.25">
      <c r="A37" s="92">
        <v>6</v>
      </c>
      <c r="B37" s="92" t="s">
        <v>117</v>
      </c>
      <c r="C37" s="92" t="s">
        <v>1210</v>
      </c>
      <c r="D37" s="92" t="s">
        <v>648</v>
      </c>
      <c r="E37" s="92" t="s">
        <v>1</v>
      </c>
      <c r="F37" s="92" t="s">
        <v>1211</v>
      </c>
      <c r="G37" s="92" t="s">
        <v>1019</v>
      </c>
      <c r="H37" s="92" t="s">
        <v>3</v>
      </c>
      <c r="I37" s="92" t="s">
        <v>1212</v>
      </c>
      <c r="J37" s="92" t="s">
        <v>53</v>
      </c>
      <c r="K37" s="92" t="s">
        <v>1213</v>
      </c>
    </row>
    <row r="38" spans="1:11" x14ac:dyDescent="0.25">
      <c r="A38" s="92">
        <v>8</v>
      </c>
      <c r="B38" s="92" t="s">
        <v>116</v>
      </c>
      <c r="C38" s="92" t="s">
        <v>117</v>
      </c>
      <c r="D38" s="92" t="s">
        <v>648</v>
      </c>
      <c r="E38" s="92" t="s">
        <v>1</v>
      </c>
      <c r="F38" s="92" t="s">
        <v>118</v>
      </c>
      <c r="G38" s="92" t="s">
        <v>1019</v>
      </c>
      <c r="H38" s="92" t="s">
        <v>3</v>
      </c>
      <c r="I38" s="92" t="s">
        <v>119</v>
      </c>
      <c r="J38" s="92" t="s">
        <v>53</v>
      </c>
      <c r="K38" s="92" t="s">
        <v>1167</v>
      </c>
    </row>
    <row r="39" spans="1:11" x14ac:dyDescent="0.25">
      <c r="A39" s="92">
        <v>24</v>
      </c>
      <c r="B39" s="92" t="s">
        <v>50</v>
      </c>
      <c r="C39" s="92" t="s">
        <v>51</v>
      </c>
      <c r="D39" s="92" t="s">
        <v>52</v>
      </c>
      <c r="E39" s="92" t="s">
        <v>43</v>
      </c>
      <c r="F39" s="92" t="s">
        <v>246</v>
      </c>
      <c r="G39" s="92" t="s">
        <v>1019</v>
      </c>
      <c r="H39" s="92" t="s">
        <v>3</v>
      </c>
      <c r="I39" s="92" t="s">
        <v>247</v>
      </c>
      <c r="J39" s="92" t="s">
        <v>125</v>
      </c>
      <c r="K39" s="92" t="s">
        <v>1127</v>
      </c>
    </row>
    <row r="40" spans="1:11" x14ac:dyDescent="0.25">
      <c r="A40" s="92">
        <v>26</v>
      </c>
      <c r="B40" s="92" t="s">
        <v>262</v>
      </c>
      <c r="C40" s="92" t="s">
        <v>263</v>
      </c>
      <c r="D40" s="92" t="s">
        <v>264</v>
      </c>
      <c r="E40" s="92" t="s">
        <v>1</v>
      </c>
      <c r="F40" s="92" t="s">
        <v>265</v>
      </c>
      <c r="G40" s="92" t="s">
        <v>1019</v>
      </c>
      <c r="H40" s="92" t="s">
        <v>3</v>
      </c>
      <c r="I40" s="92" t="s">
        <v>266</v>
      </c>
      <c r="J40" s="92" t="s">
        <v>53</v>
      </c>
      <c r="K40" s="92" t="s">
        <v>1057</v>
      </c>
    </row>
    <row r="41" spans="1:11" x14ac:dyDescent="0.25">
      <c r="A41" s="92">
        <v>28</v>
      </c>
      <c r="B41" s="92" t="s">
        <v>273</v>
      </c>
      <c r="C41" s="92" t="s">
        <v>274</v>
      </c>
      <c r="D41" s="92" t="s">
        <v>0</v>
      </c>
      <c r="E41" s="92" t="s">
        <v>1</v>
      </c>
      <c r="F41" s="92" t="s">
        <v>275</v>
      </c>
      <c r="G41" s="92" t="s">
        <v>1019</v>
      </c>
      <c r="H41" s="92" t="s">
        <v>3</v>
      </c>
      <c r="I41" s="92" t="s">
        <v>276</v>
      </c>
      <c r="J41" s="92" t="s">
        <v>53</v>
      </c>
      <c r="K41" s="92" t="s">
        <v>1069</v>
      </c>
    </row>
    <row r="42" spans="1:11" x14ac:dyDescent="0.25">
      <c r="A42" s="92">
        <v>29</v>
      </c>
      <c r="B42" s="92" t="s">
        <v>102</v>
      </c>
      <c r="C42" s="92" t="s">
        <v>141</v>
      </c>
      <c r="D42" s="92" t="s">
        <v>42</v>
      </c>
      <c r="E42" s="92" t="s">
        <v>43</v>
      </c>
      <c r="F42" s="92" t="s">
        <v>142</v>
      </c>
      <c r="G42" s="92" t="s">
        <v>1019</v>
      </c>
      <c r="H42" s="92" t="s">
        <v>3</v>
      </c>
      <c r="I42" s="92" t="s">
        <v>143</v>
      </c>
      <c r="J42" s="92" t="s">
        <v>53</v>
      </c>
      <c r="K42" s="92" t="s">
        <v>1070</v>
      </c>
    </row>
    <row r="43" spans="1:11" x14ac:dyDescent="0.25">
      <c r="A43" s="92">
        <v>30</v>
      </c>
      <c r="B43" s="92" t="s">
        <v>145</v>
      </c>
      <c r="C43" s="92" t="s">
        <v>97</v>
      </c>
      <c r="D43" s="92" t="s">
        <v>1046</v>
      </c>
      <c r="E43" s="92" t="s">
        <v>1</v>
      </c>
      <c r="F43" s="92" t="s">
        <v>147</v>
      </c>
      <c r="G43" s="92" t="s">
        <v>1019</v>
      </c>
      <c r="H43" s="92" t="s">
        <v>3</v>
      </c>
      <c r="I43" s="92" t="s">
        <v>148</v>
      </c>
      <c r="J43" s="92" t="s">
        <v>53</v>
      </c>
      <c r="K43" s="92" t="s">
        <v>1047</v>
      </c>
    </row>
    <row r="44" spans="1:11" x14ac:dyDescent="0.25">
      <c r="A44" s="92">
        <v>32</v>
      </c>
      <c r="B44" s="92" t="s">
        <v>982</v>
      </c>
      <c r="C44" s="92" t="s">
        <v>292</v>
      </c>
      <c r="D44" s="92" t="s">
        <v>462</v>
      </c>
      <c r="E44" s="92" t="s">
        <v>1</v>
      </c>
      <c r="F44" s="92" t="s">
        <v>422</v>
      </c>
      <c r="G44" s="92" t="s">
        <v>1019</v>
      </c>
      <c r="H44" s="92" t="s">
        <v>3</v>
      </c>
      <c r="I44" s="92" t="s">
        <v>423</v>
      </c>
      <c r="J44" s="92" t="s">
        <v>2</v>
      </c>
      <c r="K44" s="92" t="s">
        <v>983</v>
      </c>
    </row>
    <row r="45" spans="1:11" x14ac:dyDescent="0.25">
      <c r="A45" s="92">
        <v>34</v>
      </c>
      <c r="B45" s="92" t="s">
        <v>242</v>
      </c>
      <c r="C45" s="92" t="s">
        <v>243</v>
      </c>
      <c r="D45" s="92" t="s">
        <v>957</v>
      </c>
      <c r="E45" s="92" t="s">
        <v>43</v>
      </c>
      <c r="F45" s="92" t="s">
        <v>244</v>
      </c>
      <c r="G45" s="92" t="s">
        <v>1019</v>
      </c>
      <c r="H45" s="92" t="s">
        <v>3</v>
      </c>
      <c r="I45" s="92" t="s">
        <v>245</v>
      </c>
      <c r="J45" s="92" t="s">
        <v>125</v>
      </c>
      <c r="K45" s="92" t="s">
        <v>958</v>
      </c>
    </row>
    <row r="46" spans="1:11" x14ac:dyDescent="0.25">
      <c r="A46" s="92">
        <v>38</v>
      </c>
      <c r="B46" s="92" t="s">
        <v>361</v>
      </c>
      <c r="C46" s="92" t="s">
        <v>362</v>
      </c>
      <c r="D46" s="92" t="s">
        <v>0</v>
      </c>
      <c r="E46" s="92" t="s">
        <v>1</v>
      </c>
      <c r="F46" s="92" t="s">
        <v>886</v>
      </c>
      <c r="G46" s="92" t="s">
        <v>1019</v>
      </c>
      <c r="H46" s="92" t="s">
        <v>3</v>
      </c>
      <c r="I46" s="92" t="s">
        <v>861</v>
      </c>
      <c r="J46" s="92" t="s">
        <v>516</v>
      </c>
      <c r="K46" s="92" t="s">
        <v>896</v>
      </c>
    </row>
    <row r="47" spans="1:11" x14ac:dyDescent="0.25">
      <c r="A47" s="92">
        <v>57</v>
      </c>
      <c r="B47" s="92" t="s">
        <v>238</v>
      </c>
      <c r="C47" s="92" t="s">
        <v>239</v>
      </c>
      <c r="D47" s="92" t="s">
        <v>0</v>
      </c>
      <c r="E47" s="92" t="s">
        <v>1</v>
      </c>
      <c r="F47" s="92" t="s">
        <v>240</v>
      </c>
      <c r="G47" s="92" t="s">
        <v>1019</v>
      </c>
      <c r="H47" s="92" t="s">
        <v>3</v>
      </c>
      <c r="I47" s="92" t="s">
        <v>241</v>
      </c>
      <c r="J47" s="92" t="s">
        <v>53</v>
      </c>
      <c r="K47" s="92" t="s">
        <v>691</v>
      </c>
    </row>
    <row r="48" spans="1:11" x14ac:dyDescent="0.25">
      <c r="A48" s="92">
        <v>60</v>
      </c>
      <c r="B48" s="92" t="s">
        <v>137</v>
      </c>
      <c r="C48" s="92" t="s">
        <v>138</v>
      </c>
      <c r="D48" s="92" t="s">
        <v>0</v>
      </c>
      <c r="E48" s="92" t="s">
        <v>1</v>
      </c>
      <c r="F48" s="92" t="s">
        <v>139</v>
      </c>
      <c r="G48" s="92" t="s">
        <v>1019</v>
      </c>
      <c r="H48" s="92" t="s">
        <v>3</v>
      </c>
      <c r="I48" s="92" t="s">
        <v>140</v>
      </c>
      <c r="J48" s="92" t="s">
        <v>53</v>
      </c>
      <c r="K48" s="92" t="s">
        <v>699</v>
      </c>
    </row>
    <row r="49" spans="1:11" x14ac:dyDescent="0.25">
      <c r="A49" s="92">
        <v>72</v>
      </c>
      <c r="B49" s="92" t="s">
        <v>110</v>
      </c>
      <c r="C49" s="92" t="s">
        <v>111</v>
      </c>
      <c r="D49" s="92" t="s">
        <v>112</v>
      </c>
      <c r="E49" s="92" t="s">
        <v>43</v>
      </c>
      <c r="F49" s="92" t="s">
        <v>113</v>
      </c>
      <c r="G49" s="92" t="s">
        <v>1019</v>
      </c>
      <c r="H49" s="92" t="s">
        <v>3</v>
      </c>
      <c r="I49" s="92" t="s">
        <v>114</v>
      </c>
      <c r="J49" s="92" t="s">
        <v>53</v>
      </c>
      <c r="K49" s="92" t="s">
        <v>727</v>
      </c>
    </row>
    <row r="50" spans="1:11" x14ac:dyDescent="0.25">
      <c r="A50" s="92">
        <v>73</v>
      </c>
      <c r="B50" s="92" t="s">
        <v>120</v>
      </c>
      <c r="C50" s="92" t="s">
        <v>121</v>
      </c>
      <c r="D50" s="92" t="s">
        <v>122</v>
      </c>
      <c r="E50" s="92" t="s">
        <v>43</v>
      </c>
      <c r="F50" s="92" t="s">
        <v>123</v>
      </c>
      <c r="G50" s="92" t="s">
        <v>1019</v>
      </c>
      <c r="H50" s="92" t="s">
        <v>3</v>
      </c>
      <c r="I50" s="92" t="s">
        <v>124</v>
      </c>
      <c r="J50" s="92" t="s">
        <v>125</v>
      </c>
      <c r="K50" s="92" t="s">
        <v>728</v>
      </c>
    </row>
    <row r="51" spans="1:11" x14ac:dyDescent="0.25">
      <c r="A51" s="92">
        <v>82</v>
      </c>
      <c r="B51" s="92" t="s">
        <v>206</v>
      </c>
      <c r="C51" s="92" t="s">
        <v>207</v>
      </c>
      <c r="D51" s="92" t="s">
        <v>173</v>
      </c>
      <c r="E51" s="92" t="s">
        <v>43</v>
      </c>
      <c r="F51" s="92" t="s">
        <v>208</v>
      </c>
      <c r="G51" s="92" t="s">
        <v>1019</v>
      </c>
      <c r="H51" s="92" t="s">
        <v>3</v>
      </c>
      <c r="I51" s="92" t="s">
        <v>209</v>
      </c>
      <c r="J51" s="92" t="s">
        <v>53</v>
      </c>
      <c r="K51" s="92" t="s">
        <v>745</v>
      </c>
    </row>
    <row r="52" spans="1:11" x14ac:dyDescent="0.25">
      <c r="A52" s="92">
        <v>83</v>
      </c>
      <c r="B52" s="92" t="s">
        <v>224</v>
      </c>
      <c r="C52" s="92" t="s">
        <v>225</v>
      </c>
      <c r="D52" s="92" t="s">
        <v>0</v>
      </c>
      <c r="E52" s="92" t="s">
        <v>1</v>
      </c>
      <c r="F52" s="92" t="s">
        <v>226</v>
      </c>
      <c r="G52" s="92" t="s">
        <v>1019</v>
      </c>
      <c r="H52" s="92" t="s">
        <v>3</v>
      </c>
      <c r="I52" s="92" t="s">
        <v>227</v>
      </c>
      <c r="J52" s="92" t="s">
        <v>53</v>
      </c>
      <c r="K52" s="92" t="s">
        <v>748</v>
      </c>
    </row>
    <row r="53" spans="1:11" x14ac:dyDescent="0.25">
      <c r="A53" s="92">
        <v>84</v>
      </c>
      <c r="B53" s="92" t="s">
        <v>54</v>
      </c>
      <c r="C53" s="92" t="s">
        <v>55</v>
      </c>
      <c r="D53" s="92" t="s">
        <v>0</v>
      </c>
      <c r="E53" s="92" t="s">
        <v>1</v>
      </c>
      <c r="F53" s="92" t="s">
        <v>229</v>
      </c>
      <c r="G53" s="92" t="s">
        <v>1019</v>
      </c>
      <c r="H53" s="92" t="s">
        <v>3</v>
      </c>
      <c r="I53" s="92" t="s">
        <v>230</v>
      </c>
      <c r="J53" s="92" t="s">
        <v>53</v>
      </c>
      <c r="K53" s="92" t="s">
        <v>749</v>
      </c>
    </row>
    <row r="54" spans="1:11" x14ac:dyDescent="0.25">
      <c r="A54" s="92">
        <v>86</v>
      </c>
      <c r="B54" s="92" t="s">
        <v>268</v>
      </c>
      <c r="C54" s="92" t="s">
        <v>269</v>
      </c>
      <c r="D54" s="92" t="s">
        <v>66</v>
      </c>
      <c r="E54" s="92" t="s">
        <v>1</v>
      </c>
      <c r="F54" s="92" t="s">
        <v>270</v>
      </c>
      <c r="G54" s="92" t="s">
        <v>1019</v>
      </c>
      <c r="H54" s="92" t="s">
        <v>3</v>
      </c>
      <c r="I54" s="92" t="s">
        <v>271</v>
      </c>
      <c r="J54" s="92" t="s">
        <v>53</v>
      </c>
      <c r="K54" s="92" t="s">
        <v>754</v>
      </c>
    </row>
    <row r="55" spans="1:11" x14ac:dyDescent="0.25">
      <c r="A55" s="92">
        <v>87</v>
      </c>
      <c r="B55" s="92" t="s">
        <v>278</v>
      </c>
      <c r="C55" s="92" t="s">
        <v>279</v>
      </c>
      <c r="D55" s="92" t="s">
        <v>66</v>
      </c>
      <c r="E55" s="92" t="s">
        <v>1</v>
      </c>
      <c r="F55" s="92" t="s">
        <v>280</v>
      </c>
      <c r="G55" s="92" t="s">
        <v>1019</v>
      </c>
      <c r="H55" s="92" t="s">
        <v>3</v>
      </c>
      <c r="I55" s="92" t="s">
        <v>281</v>
      </c>
      <c r="J55" s="92" t="s">
        <v>53</v>
      </c>
      <c r="K55" s="92" t="s">
        <v>756</v>
      </c>
    </row>
    <row r="56" spans="1:11" x14ac:dyDescent="0.25">
      <c r="A56" s="92">
        <v>47</v>
      </c>
      <c r="B56" s="92" t="s">
        <v>590</v>
      </c>
      <c r="C56" s="92" t="s">
        <v>591</v>
      </c>
      <c r="D56" s="92" t="s">
        <v>592</v>
      </c>
      <c r="E56" s="92" t="s">
        <v>43</v>
      </c>
      <c r="F56" s="92" t="s">
        <v>593</v>
      </c>
      <c r="G56" s="92" t="s">
        <v>1131</v>
      </c>
      <c r="H56" s="92" t="s">
        <v>30</v>
      </c>
      <c r="I56" s="92" t="s">
        <v>594</v>
      </c>
      <c r="J56" s="92" t="s">
        <v>32</v>
      </c>
      <c r="K56" s="92" t="s">
        <v>669</v>
      </c>
    </row>
    <row r="57" spans="1:11" x14ac:dyDescent="0.25">
      <c r="A57" s="92">
        <v>25</v>
      </c>
      <c r="B57" s="92" t="s">
        <v>1072</v>
      </c>
      <c r="C57" s="92" t="s">
        <v>1073</v>
      </c>
      <c r="D57" s="92" t="s">
        <v>122</v>
      </c>
      <c r="E57" s="92" t="s">
        <v>43</v>
      </c>
      <c r="F57" s="92" t="s">
        <v>221</v>
      </c>
      <c r="G57" s="92" t="s">
        <v>1131</v>
      </c>
      <c r="H57" s="92" t="s">
        <v>3</v>
      </c>
      <c r="I57" s="92" t="s">
        <v>222</v>
      </c>
      <c r="J57" s="92" t="s">
        <v>53</v>
      </c>
      <c r="K57" s="92" t="s">
        <v>1074</v>
      </c>
    </row>
    <row r="58" spans="1:11" s="57" customFormat="1" x14ac:dyDescent="0.25">
      <c r="A58" s="57">
        <v>1</v>
      </c>
      <c r="B58" s="57" t="s">
        <v>1215</v>
      </c>
      <c r="C58" s="57" t="s">
        <v>1216</v>
      </c>
      <c r="D58" s="57" t="s">
        <v>0</v>
      </c>
      <c r="E58" s="57" t="s">
        <v>1</v>
      </c>
      <c r="F58" s="57" t="s">
        <v>773</v>
      </c>
      <c r="G58" s="57" t="s">
        <v>543</v>
      </c>
      <c r="H58" s="57" t="s">
        <v>473</v>
      </c>
      <c r="I58" s="57" t="s">
        <v>774</v>
      </c>
      <c r="J58" s="57" t="s">
        <v>475</v>
      </c>
      <c r="K58" s="57" t="s">
        <v>1217</v>
      </c>
    </row>
    <row r="59" spans="1:11" x14ac:dyDescent="0.25">
      <c r="A59" s="92">
        <v>78</v>
      </c>
      <c r="B59" s="92" t="s">
        <v>174</v>
      </c>
      <c r="C59" s="92" t="s">
        <v>175</v>
      </c>
      <c r="D59" s="92" t="s">
        <v>0</v>
      </c>
      <c r="E59" s="92" t="s">
        <v>1</v>
      </c>
      <c r="F59" s="92" t="s">
        <v>472</v>
      </c>
      <c r="G59" s="92" t="s">
        <v>1050</v>
      </c>
      <c r="H59" s="92" t="s">
        <v>473</v>
      </c>
      <c r="I59" s="92" t="s">
        <v>474</v>
      </c>
      <c r="J59" s="92" t="s">
        <v>475</v>
      </c>
      <c r="K59" s="92" t="s">
        <v>737</v>
      </c>
    </row>
    <row r="60" spans="1:11" x14ac:dyDescent="0.25">
      <c r="A60" s="92">
        <v>81</v>
      </c>
      <c r="B60" s="92" t="s">
        <v>54</v>
      </c>
      <c r="C60" s="92" t="s">
        <v>55</v>
      </c>
      <c r="D60" s="92" t="s">
        <v>0</v>
      </c>
      <c r="E60" s="92" t="s">
        <v>1</v>
      </c>
      <c r="F60" s="92" t="s">
        <v>480</v>
      </c>
      <c r="G60" s="92" t="s">
        <v>1050</v>
      </c>
      <c r="H60" s="92" t="s">
        <v>473</v>
      </c>
      <c r="I60" s="92" t="s">
        <v>481</v>
      </c>
      <c r="J60" s="92" t="s">
        <v>475</v>
      </c>
      <c r="K60" s="92" t="s">
        <v>744</v>
      </c>
    </row>
    <row r="61" spans="1:11" s="57" customFormat="1" x14ac:dyDescent="0.25">
      <c r="A61" s="57">
        <v>2</v>
      </c>
      <c r="B61" s="57" t="s">
        <v>1215</v>
      </c>
      <c r="C61" s="57" t="s">
        <v>1216</v>
      </c>
      <c r="D61" s="57" t="s">
        <v>0</v>
      </c>
      <c r="E61" s="57" t="s">
        <v>1</v>
      </c>
      <c r="F61" s="57" t="s">
        <v>1218</v>
      </c>
      <c r="G61" s="57" t="s">
        <v>960</v>
      </c>
      <c r="H61" s="57" t="s">
        <v>1013</v>
      </c>
      <c r="I61" s="57" t="s">
        <v>1219</v>
      </c>
      <c r="J61" s="57" t="s">
        <v>960</v>
      </c>
      <c r="K61" s="57" t="s">
        <v>1220</v>
      </c>
    </row>
    <row r="62" spans="1:11" s="57" customFormat="1" x14ac:dyDescent="0.25">
      <c r="A62" s="57">
        <v>5</v>
      </c>
      <c r="B62" s="57" t="s">
        <v>1194</v>
      </c>
      <c r="C62" s="57" t="s">
        <v>1195</v>
      </c>
      <c r="D62" s="57" t="s">
        <v>1196</v>
      </c>
      <c r="E62" s="57" t="s">
        <v>28</v>
      </c>
      <c r="F62" s="57" t="s">
        <v>1197</v>
      </c>
      <c r="G62" s="57" t="s">
        <v>960</v>
      </c>
      <c r="H62" s="57" t="s">
        <v>1013</v>
      </c>
      <c r="I62" s="57" t="s">
        <v>1198</v>
      </c>
      <c r="J62" s="57" t="s">
        <v>960</v>
      </c>
      <c r="K62" s="57" t="s">
        <v>1214</v>
      </c>
    </row>
    <row r="63" spans="1:11" s="57" customFormat="1" x14ac:dyDescent="0.25">
      <c r="A63" s="57">
        <v>76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s="57" customFormat="1" x14ac:dyDescent="0.25">
      <c r="A64" s="57">
        <v>77</v>
      </c>
      <c r="B64" s="57" t="s">
        <v>174</v>
      </c>
      <c r="C64" s="57" t="s">
        <v>175</v>
      </c>
      <c r="D64" s="57" t="s">
        <v>0</v>
      </c>
      <c r="E64" s="57" t="s">
        <v>1</v>
      </c>
      <c r="F64" s="57" t="s">
        <v>176</v>
      </c>
      <c r="G64" s="57" t="s">
        <v>960</v>
      </c>
      <c r="H64" s="57" t="s">
        <v>8</v>
      </c>
      <c r="I64" s="57" t="s">
        <v>177</v>
      </c>
      <c r="J64" s="57" t="s">
        <v>9</v>
      </c>
      <c r="K64" s="57" t="s">
        <v>736</v>
      </c>
    </row>
    <row r="65" spans="1:11" x14ac:dyDescent="0.25">
      <c r="A65" s="92">
        <v>4</v>
      </c>
      <c r="B65" s="92" t="s">
        <v>530</v>
      </c>
      <c r="C65" s="92" t="s">
        <v>531</v>
      </c>
      <c r="D65" s="92" t="s">
        <v>36</v>
      </c>
      <c r="E65" s="92" t="s">
        <v>1</v>
      </c>
      <c r="F65" s="92" t="s">
        <v>1082</v>
      </c>
      <c r="G65" s="92" t="s">
        <v>1136</v>
      </c>
      <c r="H65" s="92" t="s">
        <v>1013</v>
      </c>
      <c r="I65" s="92" t="s">
        <v>1083</v>
      </c>
      <c r="J65" s="92" t="s">
        <v>960</v>
      </c>
      <c r="K65" s="92" t="s">
        <v>1222</v>
      </c>
    </row>
    <row r="66" spans="1:11" x14ac:dyDescent="0.25">
      <c r="A66" s="92">
        <v>7</v>
      </c>
      <c r="B66" s="92" t="s">
        <v>262</v>
      </c>
      <c r="C66" s="92" t="s">
        <v>399</v>
      </c>
      <c r="D66" s="92" t="s">
        <v>0</v>
      </c>
      <c r="E66" s="92" t="s">
        <v>1</v>
      </c>
      <c r="F66" s="92" t="s">
        <v>1103</v>
      </c>
      <c r="G66" s="92" t="s">
        <v>1136</v>
      </c>
      <c r="H66" s="92" t="s">
        <v>1013</v>
      </c>
      <c r="I66" s="92" t="s">
        <v>1104</v>
      </c>
      <c r="J66" s="92" t="s">
        <v>960</v>
      </c>
      <c r="K66" s="92" t="s">
        <v>1206</v>
      </c>
    </row>
    <row r="67" spans="1:11" x14ac:dyDescent="0.25">
      <c r="A67" s="92">
        <v>9</v>
      </c>
      <c r="B67" s="92" t="s">
        <v>196</v>
      </c>
      <c r="C67" s="92" t="s">
        <v>104</v>
      </c>
      <c r="D67" s="92" t="s">
        <v>197</v>
      </c>
      <c r="E67" s="92" t="s">
        <v>198</v>
      </c>
      <c r="F67" s="92" t="s">
        <v>1168</v>
      </c>
      <c r="G67" s="92" t="s">
        <v>1136</v>
      </c>
      <c r="H67" s="92" t="s">
        <v>1013</v>
      </c>
      <c r="I67" s="92" t="s">
        <v>1169</v>
      </c>
      <c r="J67" s="92" t="s">
        <v>960</v>
      </c>
      <c r="K67" s="92" t="s">
        <v>1170</v>
      </c>
    </row>
    <row r="68" spans="1:11" x14ac:dyDescent="0.25">
      <c r="A68" s="92">
        <v>10</v>
      </c>
      <c r="B68" s="92" t="s">
        <v>1171</v>
      </c>
      <c r="C68" s="92" t="s">
        <v>1172</v>
      </c>
      <c r="D68" s="92" t="s">
        <v>0</v>
      </c>
      <c r="E68" s="92" t="s">
        <v>1</v>
      </c>
      <c r="F68" s="92" t="s">
        <v>1173</v>
      </c>
      <c r="G68" s="92" t="s">
        <v>1136</v>
      </c>
      <c r="H68" s="92" t="s">
        <v>1013</v>
      </c>
      <c r="I68" s="92" t="s">
        <v>1174</v>
      </c>
      <c r="J68" s="92" t="s">
        <v>960</v>
      </c>
      <c r="K68" s="92" t="s">
        <v>1175</v>
      </c>
    </row>
    <row r="69" spans="1:11" x14ac:dyDescent="0.25">
      <c r="A69" s="92">
        <v>11</v>
      </c>
      <c r="B69" s="92" t="s">
        <v>1176</v>
      </c>
      <c r="C69" s="92" t="s">
        <v>1177</v>
      </c>
      <c r="D69" s="92" t="s">
        <v>173</v>
      </c>
      <c r="E69" s="92" t="s">
        <v>43</v>
      </c>
      <c r="F69" s="92" t="s">
        <v>1178</v>
      </c>
      <c r="G69" s="92" t="s">
        <v>1136</v>
      </c>
      <c r="H69" s="92" t="s">
        <v>1013</v>
      </c>
      <c r="I69" s="92" t="s">
        <v>1179</v>
      </c>
      <c r="J69" s="92" t="s">
        <v>960</v>
      </c>
      <c r="K69" s="92" t="s">
        <v>1180</v>
      </c>
    </row>
    <row r="70" spans="1:11" x14ac:dyDescent="0.25">
      <c r="A70" s="92">
        <v>12</v>
      </c>
      <c r="B70" s="92" t="s">
        <v>1181</v>
      </c>
      <c r="C70" s="92" t="s">
        <v>1182</v>
      </c>
      <c r="D70" s="92" t="s">
        <v>1183</v>
      </c>
      <c r="E70" s="92" t="s">
        <v>48</v>
      </c>
      <c r="F70" s="92" t="s">
        <v>1184</v>
      </c>
      <c r="G70" s="92" t="s">
        <v>1136</v>
      </c>
      <c r="H70" s="92" t="s">
        <v>1013</v>
      </c>
      <c r="I70" s="92" t="s">
        <v>1185</v>
      </c>
      <c r="J70" s="92" t="s">
        <v>960</v>
      </c>
      <c r="K70" s="92" t="s">
        <v>1186</v>
      </c>
    </row>
    <row r="71" spans="1:11" x14ac:dyDescent="0.25">
      <c r="A71" s="92">
        <v>13</v>
      </c>
      <c r="B71" s="92" t="s">
        <v>1187</v>
      </c>
      <c r="C71" s="92" t="s">
        <v>1188</v>
      </c>
      <c r="D71" s="92" t="s">
        <v>1189</v>
      </c>
      <c r="E71" s="92" t="s">
        <v>43</v>
      </c>
      <c r="F71" s="92" t="s">
        <v>1190</v>
      </c>
      <c r="G71" s="92" t="s">
        <v>1136</v>
      </c>
      <c r="H71" s="92" t="s">
        <v>1013</v>
      </c>
      <c r="I71" s="92" t="s">
        <v>1191</v>
      </c>
      <c r="J71" s="92" t="s">
        <v>960</v>
      </c>
      <c r="K71" s="92" t="s">
        <v>1192</v>
      </c>
    </row>
    <row r="72" spans="1:11" x14ac:dyDescent="0.25">
      <c r="A72" s="92">
        <v>14</v>
      </c>
      <c r="B72" s="92" t="s">
        <v>262</v>
      </c>
      <c r="C72" s="92" t="s">
        <v>1141</v>
      </c>
      <c r="D72" s="92" t="s">
        <v>1142</v>
      </c>
      <c r="E72" s="92" t="s">
        <v>1</v>
      </c>
      <c r="F72" s="92" t="s">
        <v>1143</v>
      </c>
      <c r="G72" s="92" t="s">
        <v>1136</v>
      </c>
      <c r="H72" s="92" t="s">
        <v>1013</v>
      </c>
      <c r="I72" s="92" t="s">
        <v>1144</v>
      </c>
      <c r="J72" s="92" t="s">
        <v>960</v>
      </c>
      <c r="K72" s="92" t="s">
        <v>1145</v>
      </c>
    </row>
    <row r="73" spans="1:11" x14ac:dyDescent="0.25">
      <c r="A73" s="92">
        <v>15</v>
      </c>
      <c r="B73" s="92" t="s">
        <v>1146</v>
      </c>
      <c r="C73" s="92" t="s">
        <v>1147</v>
      </c>
      <c r="D73" s="92" t="s">
        <v>1142</v>
      </c>
      <c r="E73" s="92" t="s">
        <v>1</v>
      </c>
      <c r="F73" s="92" t="s">
        <v>1148</v>
      </c>
      <c r="G73" s="92" t="s">
        <v>1136</v>
      </c>
      <c r="H73" s="92" t="s">
        <v>1013</v>
      </c>
      <c r="I73" s="92" t="s">
        <v>1149</v>
      </c>
      <c r="J73" s="92" t="s">
        <v>960</v>
      </c>
      <c r="K73" s="92" t="s">
        <v>1150</v>
      </c>
    </row>
    <row r="74" spans="1:11" x14ac:dyDescent="0.25">
      <c r="A74" s="92">
        <v>16</v>
      </c>
      <c r="B74" s="92" t="s">
        <v>1151</v>
      </c>
      <c r="C74" s="92" t="s">
        <v>1152</v>
      </c>
      <c r="D74" s="92" t="s">
        <v>1153</v>
      </c>
      <c r="E74" s="92" t="s">
        <v>48</v>
      </c>
      <c r="F74" s="92" t="s">
        <v>1154</v>
      </c>
      <c r="G74" s="92" t="s">
        <v>1136</v>
      </c>
      <c r="H74" s="92" t="s">
        <v>1013</v>
      </c>
      <c r="I74" s="92" t="s">
        <v>1155</v>
      </c>
      <c r="J74" s="92" t="s">
        <v>960</v>
      </c>
      <c r="K74" s="92" t="s">
        <v>1156</v>
      </c>
    </row>
    <row r="75" spans="1:11" x14ac:dyDescent="0.25">
      <c r="A75" s="92">
        <v>17</v>
      </c>
      <c r="B75" s="92" t="s">
        <v>530</v>
      </c>
      <c r="C75" s="92" t="s">
        <v>531</v>
      </c>
      <c r="D75" s="92" t="s">
        <v>36</v>
      </c>
      <c r="E75" s="92" t="s">
        <v>1</v>
      </c>
      <c r="F75" s="92" t="s">
        <v>1158</v>
      </c>
      <c r="G75" s="92" t="s">
        <v>1136</v>
      </c>
      <c r="H75" s="92" t="s">
        <v>1013</v>
      </c>
      <c r="I75" s="92" t="s">
        <v>1159</v>
      </c>
      <c r="J75" s="92" t="s">
        <v>960</v>
      </c>
      <c r="K75" s="92" t="s">
        <v>1160</v>
      </c>
    </row>
    <row r="76" spans="1:11" x14ac:dyDescent="0.25">
      <c r="A76" s="92">
        <v>18</v>
      </c>
      <c r="B76" s="92" t="s">
        <v>50</v>
      </c>
      <c r="C76" s="92" t="s">
        <v>51</v>
      </c>
      <c r="D76" s="92" t="s">
        <v>52</v>
      </c>
      <c r="E76" s="92" t="s">
        <v>43</v>
      </c>
      <c r="F76" s="92" t="s">
        <v>1085</v>
      </c>
      <c r="G76" s="92" t="s">
        <v>1136</v>
      </c>
      <c r="H76" s="92" t="s">
        <v>1013</v>
      </c>
      <c r="I76" s="92" t="s">
        <v>1086</v>
      </c>
      <c r="J76" s="92" t="s">
        <v>960</v>
      </c>
      <c r="K76" s="92" t="s">
        <v>1087</v>
      </c>
    </row>
    <row r="77" spans="1:11" x14ac:dyDescent="0.25">
      <c r="A77" s="92">
        <v>19</v>
      </c>
      <c r="B77" s="92" t="s">
        <v>1094</v>
      </c>
      <c r="C77" s="92" t="s">
        <v>1095</v>
      </c>
      <c r="D77" s="92" t="s">
        <v>173</v>
      </c>
      <c r="E77" s="92" t="s">
        <v>43</v>
      </c>
      <c r="F77" s="92" t="s">
        <v>1096</v>
      </c>
      <c r="G77" s="92" t="s">
        <v>1136</v>
      </c>
      <c r="H77" s="92" t="s">
        <v>1013</v>
      </c>
      <c r="I77" s="92" t="s">
        <v>1097</v>
      </c>
      <c r="J77" s="92" t="s">
        <v>960</v>
      </c>
      <c r="K77" s="92" t="s">
        <v>1098</v>
      </c>
    </row>
    <row r="78" spans="1:11" x14ac:dyDescent="0.25">
      <c r="A78" s="92">
        <v>20</v>
      </c>
      <c r="B78" s="92" t="s">
        <v>196</v>
      </c>
      <c r="C78" s="92" t="s">
        <v>104</v>
      </c>
      <c r="D78" s="92" t="s">
        <v>197</v>
      </c>
      <c r="E78" s="92" t="s">
        <v>198</v>
      </c>
      <c r="F78" s="92" t="s">
        <v>1107</v>
      </c>
      <c r="G78" s="92" t="s">
        <v>1136</v>
      </c>
      <c r="H78" s="92" t="s">
        <v>1013</v>
      </c>
      <c r="I78" s="92" t="s">
        <v>1108</v>
      </c>
      <c r="J78" s="92" t="s">
        <v>960</v>
      </c>
      <c r="K78" s="92" t="s">
        <v>1109</v>
      </c>
    </row>
    <row r="79" spans="1:11" x14ac:dyDescent="0.25">
      <c r="A79" s="92">
        <v>21</v>
      </c>
      <c r="B79" s="92" t="s">
        <v>1110</v>
      </c>
      <c r="C79" s="92" t="s">
        <v>408</v>
      </c>
      <c r="D79" s="92" t="s">
        <v>1111</v>
      </c>
      <c r="E79" s="92" t="s">
        <v>912</v>
      </c>
      <c r="F79" s="92" t="s">
        <v>1112</v>
      </c>
      <c r="G79" s="92" t="s">
        <v>1136</v>
      </c>
      <c r="H79" s="92" t="s">
        <v>1013</v>
      </c>
      <c r="I79" s="92" t="s">
        <v>1113</v>
      </c>
      <c r="J79" s="92" t="s">
        <v>960</v>
      </c>
      <c r="K79" s="92" t="s">
        <v>1114</v>
      </c>
    </row>
    <row r="80" spans="1:11" x14ac:dyDescent="0.25">
      <c r="A80" s="92">
        <v>22</v>
      </c>
      <c r="B80" s="92" t="s">
        <v>1115</v>
      </c>
      <c r="C80" s="92" t="s">
        <v>1116</v>
      </c>
      <c r="D80" s="92" t="s">
        <v>1117</v>
      </c>
      <c r="E80" s="92" t="s">
        <v>1</v>
      </c>
      <c r="F80" s="92" t="s">
        <v>1118</v>
      </c>
      <c r="G80" s="92" t="s">
        <v>1136</v>
      </c>
      <c r="H80" s="92" t="s">
        <v>1013</v>
      </c>
      <c r="I80" s="92" t="s">
        <v>1119</v>
      </c>
      <c r="J80" s="92" t="s">
        <v>960</v>
      </c>
      <c r="K80" s="92" t="s">
        <v>1120</v>
      </c>
    </row>
    <row r="81" spans="1:11" x14ac:dyDescent="0.25">
      <c r="A81" s="92">
        <v>23</v>
      </c>
      <c r="B81" s="92" t="s">
        <v>803</v>
      </c>
      <c r="C81" s="92" t="s">
        <v>804</v>
      </c>
      <c r="D81" s="92" t="s">
        <v>17</v>
      </c>
      <c r="E81" s="92" t="s">
        <v>7</v>
      </c>
      <c r="F81" s="92" t="s">
        <v>1121</v>
      </c>
      <c r="G81" s="92" t="s">
        <v>1136</v>
      </c>
      <c r="H81" s="92" t="s">
        <v>1013</v>
      </c>
      <c r="I81" s="92" t="s">
        <v>1122</v>
      </c>
      <c r="J81" s="92" t="s">
        <v>960</v>
      </c>
      <c r="K81" s="92" t="s">
        <v>1123</v>
      </c>
    </row>
    <row r="82" spans="1:11" x14ac:dyDescent="0.25">
      <c r="A82" s="92">
        <v>31</v>
      </c>
      <c r="B82" s="92" t="s">
        <v>803</v>
      </c>
      <c r="C82" s="92" t="s">
        <v>804</v>
      </c>
      <c r="D82" s="92" t="s">
        <v>17</v>
      </c>
      <c r="E82" s="92" t="s">
        <v>7</v>
      </c>
      <c r="F82" s="92" t="s">
        <v>805</v>
      </c>
      <c r="G82" s="92" t="s">
        <v>1136</v>
      </c>
      <c r="H82" s="92" t="s">
        <v>5</v>
      </c>
      <c r="I82" s="92" t="s">
        <v>806</v>
      </c>
      <c r="J82" s="92" t="s">
        <v>6</v>
      </c>
      <c r="K82" s="92" t="s">
        <v>996</v>
      </c>
    </row>
    <row r="83" spans="1:11" x14ac:dyDescent="0.25">
      <c r="A83" s="92">
        <v>54</v>
      </c>
      <c r="B83" s="92" t="s">
        <v>15</v>
      </c>
      <c r="C83" s="92" t="s">
        <v>16</v>
      </c>
      <c r="D83" s="92" t="s">
        <v>17</v>
      </c>
      <c r="E83" s="92" t="s">
        <v>7</v>
      </c>
      <c r="F83" s="92" t="s">
        <v>18</v>
      </c>
      <c r="G83" s="92" t="s">
        <v>1136</v>
      </c>
      <c r="H83" s="92" t="s">
        <v>5</v>
      </c>
      <c r="I83" s="92" t="s">
        <v>19</v>
      </c>
      <c r="J83" s="92" t="s">
        <v>6</v>
      </c>
      <c r="K83" s="92" t="s">
        <v>685</v>
      </c>
    </row>
    <row r="84" spans="1:11" x14ac:dyDescent="0.25">
      <c r="A84" s="92">
        <v>65</v>
      </c>
      <c r="B84" s="92" t="s">
        <v>443</v>
      </c>
      <c r="C84" s="92" t="s">
        <v>444</v>
      </c>
      <c r="D84" s="92" t="s">
        <v>0</v>
      </c>
      <c r="E84" s="92" t="s">
        <v>1</v>
      </c>
      <c r="F84" s="92" t="s">
        <v>445</v>
      </c>
      <c r="G84" s="92" t="s">
        <v>1136</v>
      </c>
      <c r="H84" s="92" t="s">
        <v>5</v>
      </c>
      <c r="I84" s="92" t="s">
        <v>446</v>
      </c>
      <c r="J84" s="92" t="s">
        <v>6</v>
      </c>
      <c r="K84" s="92" t="s">
        <v>708</v>
      </c>
    </row>
    <row r="85" spans="1:11" x14ac:dyDescent="0.25">
      <c r="A85" s="92">
        <v>69</v>
      </c>
      <c r="B85" s="92" t="s">
        <v>54</v>
      </c>
      <c r="C85" s="92" t="s">
        <v>55</v>
      </c>
      <c r="D85" s="92" t="s">
        <v>0</v>
      </c>
      <c r="E85" s="92" t="s">
        <v>1</v>
      </c>
      <c r="F85" s="92" t="s">
        <v>56</v>
      </c>
      <c r="G85" s="92" t="s">
        <v>1136</v>
      </c>
      <c r="H85" s="92" t="s">
        <v>5</v>
      </c>
      <c r="I85" s="92" t="s">
        <v>57</v>
      </c>
      <c r="J85" s="92" t="s">
        <v>6</v>
      </c>
      <c r="K85" s="92" t="s">
        <v>717</v>
      </c>
    </row>
    <row r="86" spans="1:11" x14ac:dyDescent="0.25">
      <c r="A86" s="92">
        <v>70</v>
      </c>
      <c r="B86" s="92" t="s">
        <v>467</v>
      </c>
      <c r="C86" s="92" t="s">
        <v>468</v>
      </c>
      <c r="D86" s="92" t="s">
        <v>0</v>
      </c>
      <c r="E86" s="92" t="s">
        <v>1</v>
      </c>
      <c r="F86" s="92" t="s">
        <v>469</v>
      </c>
      <c r="G86" s="92" t="s">
        <v>1136</v>
      </c>
      <c r="H86" s="92" t="s">
        <v>5</v>
      </c>
      <c r="I86" s="92" t="s">
        <v>470</v>
      </c>
      <c r="J86" s="92" t="s">
        <v>6</v>
      </c>
      <c r="K86" s="92" t="s">
        <v>720</v>
      </c>
    </row>
    <row r="87" spans="1:11" x14ac:dyDescent="0.25">
      <c r="A87" s="92">
        <v>71</v>
      </c>
      <c r="B87" s="92" t="s">
        <v>50</v>
      </c>
      <c r="C87" s="92" t="s">
        <v>51</v>
      </c>
      <c r="D87" s="92" t="s">
        <v>52</v>
      </c>
      <c r="E87" s="92" t="s">
        <v>43</v>
      </c>
      <c r="F87" s="92" t="s">
        <v>94</v>
      </c>
      <c r="G87" s="92" t="s">
        <v>1136</v>
      </c>
      <c r="H87" s="92" t="s">
        <v>5</v>
      </c>
      <c r="I87" s="92" t="s">
        <v>95</v>
      </c>
      <c r="J87" s="92" t="s">
        <v>6</v>
      </c>
      <c r="K87" s="92" t="s">
        <v>724</v>
      </c>
    </row>
    <row r="88" spans="1:11" x14ac:dyDescent="0.25">
      <c r="A88" s="92">
        <v>79</v>
      </c>
      <c r="B88" s="92" t="s">
        <v>179</v>
      </c>
      <c r="C88" s="92" t="s">
        <v>180</v>
      </c>
      <c r="D88" s="92" t="s">
        <v>181</v>
      </c>
      <c r="E88" s="92" t="s">
        <v>43</v>
      </c>
      <c r="F88" s="92" t="s">
        <v>182</v>
      </c>
      <c r="G88" s="92" t="s">
        <v>1136</v>
      </c>
      <c r="H88" s="92" t="s">
        <v>8</v>
      </c>
      <c r="I88" s="92" t="s">
        <v>183</v>
      </c>
      <c r="J88" s="92" t="s">
        <v>9</v>
      </c>
      <c r="K88" s="92" t="s">
        <v>738</v>
      </c>
    </row>
  </sheetData>
  <sortState ref="A2:K88">
    <sortCondition ref="G2:G88"/>
    <sortCondition ref="H2:H88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M18" sqref="M18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37</v>
      </c>
      <c r="B2" s="91" t="s">
        <v>453</v>
      </c>
      <c r="C2" s="91" t="s">
        <v>454</v>
      </c>
      <c r="D2" s="91" t="s">
        <v>455</v>
      </c>
      <c r="E2" s="91" t="s">
        <v>456</v>
      </c>
      <c r="F2" s="91" t="s">
        <v>457</v>
      </c>
      <c r="G2" s="91" t="s">
        <v>666</v>
      </c>
      <c r="H2" s="91" t="s">
        <v>30</v>
      </c>
      <c r="I2" s="91" t="s">
        <v>458</v>
      </c>
      <c r="J2" s="91" t="s">
        <v>32</v>
      </c>
      <c r="K2" s="91" t="s">
        <v>763</v>
      </c>
    </row>
    <row r="3" spans="1:11" x14ac:dyDescent="0.25">
      <c r="A3">
        <v>70</v>
      </c>
      <c r="B3" s="91" t="s">
        <v>131</v>
      </c>
      <c r="C3" s="91" t="s">
        <v>132</v>
      </c>
      <c r="D3" s="91" t="s">
        <v>133</v>
      </c>
      <c r="E3" s="91" t="s">
        <v>28</v>
      </c>
      <c r="F3" s="91" t="s">
        <v>134</v>
      </c>
      <c r="G3" s="91" t="s">
        <v>666</v>
      </c>
      <c r="H3" s="91" t="s">
        <v>30</v>
      </c>
      <c r="I3" s="91" t="s">
        <v>135</v>
      </c>
      <c r="J3" s="91" t="s">
        <v>32</v>
      </c>
      <c r="K3" s="91" t="s">
        <v>731</v>
      </c>
    </row>
    <row r="4" spans="1:11" x14ac:dyDescent="0.25">
      <c r="A4">
        <v>71</v>
      </c>
      <c r="B4" s="91" t="s">
        <v>54</v>
      </c>
      <c r="C4" s="91" t="s">
        <v>55</v>
      </c>
      <c r="D4" s="91" t="s">
        <v>0</v>
      </c>
      <c r="E4" s="91" t="s">
        <v>1</v>
      </c>
      <c r="F4" s="91" t="s">
        <v>156</v>
      </c>
      <c r="G4" s="91" t="s">
        <v>666</v>
      </c>
      <c r="H4" s="91" t="s">
        <v>157</v>
      </c>
      <c r="I4" s="91" t="s">
        <v>158</v>
      </c>
      <c r="J4" s="91" t="s">
        <v>159</v>
      </c>
      <c r="K4" s="91" t="s">
        <v>734</v>
      </c>
    </row>
    <row r="5" spans="1:11" x14ac:dyDescent="0.25">
      <c r="A5" s="91">
        <v>28</v>
      </c>
      <c r="B5" s="91" t="s">
        <v>830</v>
      </c>
      <c r="C5" s="91" t="s">
        <v>624</v>
      </c>
      <c r="D5" s="91" t="s">
        <v>625</v>
      </c>
      <c r="E5" s="91" t="s">
        <v>48</v>
      </c>
      <c r="F5" s="91" t="s">
        <v>626</v>
      </c>
      <c r="G5" s="91" t="s">
        <v>666</v>
      </c>
      <c r="H5" s="91" t="s">
        <v>294</v>
      </c>
      <c r="I5" s="91" t="s">
        <v>627</v>
      </c>
      <c r="J5" s="91" t="s">
        <v>289</v>
      </c>
      <c r="K5" s="91" t="s">
        <v>987</v>
      </c>
    </row>
    <row r="6" spans="1:11" x14ac:dyDescent="0.25">
      <c r="A6" s="91">
        <v>40</v>
      </c>
      <c r="B6" s="91" t="s">
        <v>407</v>
      </c>
      <c r="C6" s="91" t="s">
        <v>408</v>
      </c>
      <c r="D6" s="91" t="s">
        <v>618</v>
      </c>
      <c r="E6" s="91" t="s">
        <v>619</v>
      </c>
      <c r="F6" s="91" t="s">
        <v>620</v>
      </c>
      <c r="G6" s="91" t="s">
        <v>666</v>
      </c>
      <c r="H6" s="91" t="s">
        <v>294</v>
      </c>
      <c r="I6" s="91" t="s">
        <v>621</v>
      </c>
      <c r="J6" s="91" t="s">
        <v>289</v>
      </c>
      <c r="K6" s="91" t="s">
        <v>658</v>
      </c>
    </row>
    <row r="7" spans="1:11" x14ac:dyDescent="0.25">
      <c r="A7" s="91">
        <v>54</v>
      </c>
      <c r="B7" s="91" t="s">
        <v>377</v>
      </c>
      <c r="C7" s="91" t="s">
        <v>378</v>
      </c>
      <c r="D7" s="91" t="s">
        <v>256</v>
      </c>
      <c r="E7" s="91" t="s">
        <v>1</v>
      </c>
      <c r="F7" s="91" t="s">
        <v>379</v>
      </c>
      <c r="G7" s="91" t="s">
        <v>666</v>
      </c>
      <c r="H7" s="91" t="s">
        <v>294</v>
      </c>
      <c r="I7" s="91" t="s">
        <v>380</v>
      </c>
      <c r="J7" s="91" t="s">
        <v>289</v>
      </c>
      <c r="K7" s="91" t="s">
        <v>695</v>
      </c>
    </row>
    <row r="8" spans="1:11" x14ac:dyDescent="0.25">
      <c r="A8" s="91">
        <v>52</v>
      </c>
      <c r="B8" s="91" t="s">
        <v>333</v>
      </c>
      <c r="C8" s="91" t="s">
        <v>334</v>
      </c>
      <c r="D8" s="91" t="s">
        <v>335</v>
      </c>
      <c r="E8" s="91" t="s">
        <v>48</v>
      </c>
      <c r="F8" s="91" t="s">
        <v>336</v>
      </c>
      <c r="G8" s="91" t="s">
        <v>666</v>
      </c>
      <c r="H8" s="91" t="s">
        <v>287</v>
      </c>
      <c r="I8" s="91" t="s">
        <v>337</v>
      </c>
      <c r="J8" s="91" t="s">
        <v>289</v>
      </c>
      <c r="K8" s="91" t="s">
        <v>686</v>
      </c>
    </row>
    <row r="9" spans="1:11" x14ac:dyDescent="0.25">
      <c r="A9" s="91">
        <v>55</v>
      </c>
      <c r="B9" s="91" t="s">
        <v>387</v>
      </c>
      <c r="C9" s="91" t="s">
        <v>279</v>
      </c>
      <c r="D9" s="91" t="s">
        <v>351</v>
      </c>
      <c r="E9" s="91" t="s">
        <v>48</v>
      </c>
      <c r="F9" s="91" t="s">
        <v>388</v>
      </c>
      <c r="G9" s="91" t="s">
        <v>666</v>
      </c>
      <c r="H9" s="91" t="s">
        <v>287</v>
      </c>
      <c r="I9" s="91" t="s">
        <v>389</v>
      </c>
      <c r="J9" s="91" t="s">
        <v>289</v>
      </c>
      <c r="K9" s="91" t="s">
        <v>696</v>
      </c>
    </row>
    <row r="10" spans="1:11" x14ac:dyDescent="0.25">
      <c r="A10" s="91">
        <v>33</v>
      </c>
      <c r="B10" s="91" t="s">
        <v>567</v>
      </c>
      <c r="C10" s="91" t="s">
        <v>561</v>
      </c>
      <c r="D10" s="91" t="s">
        <v>0</v>
      </c>
      <c r="E10" s="91" t="s">
        <v>1</v>
      </c>
      <c r="F10" s="91" t="s">
        <v>61</v>
      </c>
      <c r="G10" s="91" t="s">
        <v>666</v>
      </c>
      <c r="H10" s="91" t="s">
        <v>3</v>
      </c>
      <c r="I10" s="91" t="s">
        <v>62</v>
      </c>
      <c r="J10" s="91" t="s">
        <v>53</v>
      </c>
      <c r="K10" s="91" t="s">
        <v>919</v>
      </c>
    </row>
    <row r="11" spans="1:11" x14ac:dyDescent="0.25">
      <c r="A11" s="91">
        <v>82</v>
      </c>
      <c r="B11" s="91" t="s">
        <v>232</v>
      </c>
      <c r="C11" s="91" t="s">
        <v>233</v>
      </c>
      <c r="D11" s="91" t="s">
        <v>234</v>
      </c>
      <c r="E11" s="91" t="s">
        <v>1</v>
      </c>
      <c r="F11" s="91" t="s">
        <v>235</v>
      </c>
      <c r="G11" s="91" t="s">
        <v>666</v>
      </c>
      <c r="H11" s="91" t="s">
        <v>3</v>
      </c>
      <c r="I11" s="91" t="s">
        <v>236</v>
      </c>
      <c r="J11" s="91" t="s">
        <v>53</v>
      </c>
      <c r="K11" s="91" t="s">
        <v>750</v>
      </c>
    </row>
    <row r="12" spans="1:11" x14ac:dyDescent="0.25">
      <c r="A12" s="91">
        <v>21</v>
      </c>
      <c r="B12" s="91" t="s">
        <v>190</v>
      </c>
      <c r="C12" s="91" t="s">
        <v>191</v>
      </c>
      <c r="D12" s="91" t="s">
        <v>192</v>
      </c>
      <c r="E12" s="91" t="s">
        <v>28</v>
      </c>
      <c r="F12" s="91" t="s">
        <v>193</v>
      </c>
      <c r="G12" s="91" t="s">
        <v>1019</v>
      </c>
      <c r="H12" s="91" t="s">
        <v>30</v>
      </c>
      <c r="I12" s="91" t="s">
        <v>194</v>
      </c>
      <c r="J12" s="91" t="s">
        <v>32</v>
      </c>
      <c r="K12" s="91" t="s">
        <v>1081</v>
      </c>
    </row>
    <row r="13" spans="1:11" x14ac:dyDescent="0.25">
      <c r="A13" s="91">
        <v>23</v>
      </c>
      <c r="B13" s="91" t="s">
        <v>71</v>
      </c>
      <c r="C13" s="91" t="s">
        <v>72</v>
      </c>
      <c r="D13" s="91" t="s">
        <v>73</v>
      </c>
      <c r="E13" s="91" t="s">
        <v>28</v>
      </c>
      <c r="F13" s="91" t="s">
        <v>74</v>
      </c>
      <c r="G13" s="91" t="s">
        <v>1019</v>
      </c>
      <c r="H13" s="91" t="s">
        <v>30</v>
      </c>
      <c r="I13" s="91" t="s">
        <v>75</v>
      </c>
      <c r="J13" s="91" t="s">
        <v>32</v>
      </c>
      <c r="K13" s="91" t="s">
        <v>1058</v>
      </c>
    </row>
    <row r="14" spans="1:11" x14ac:dyDescent="0.25">
      <c r="A14" s="91">
        <v>30</v>
      </c>
      <c r="B14" s="91" t="s">
        <v>64</v>
      </c>
      <c r="C14" s="91" t="s">
        <v>65</v>
      </c>
      <c r="D14" s="91" t="s">
        <v>66</v>
      </c>
      <c r="E14" s="91" t="s">
        <v>1</v>
      </c>
      <c r="F14" s="91" t="s">
        <v>67</v>
      </c>
      <c r="G14" s="91" t="s">
        <v>1019</v>
      </c>
      <c r="H14" s="91" t="s">
        <v>30</v>
      </c>
      <c r="I14" s="91" t="s">
        <v>68</v>
      </c>
      <c r="J14" s="91" t="s">
        <v>32</v>
      </c>
      <c r="K14" s="91" t="s">
        <v>959</v>
      </c>
    </row>
    <row r="15" spans="1:11" x14ac:dyDescent="0.25">
      <c r="A15" s="91">
        <v>60</v>
      </c>
      <c r="B15" s="91" t="s">
        <v>15</v>
      </c>
      <c r="C15" s="91" t="s">
        <v>16</v>
      </c>
      <c r="D15" s="91" t="s">
        <v>17</v>
      </c>
      <c r="E15" s="91" t="s">
        <v>7</v>
      </c>
      <c r="F15" s="91" t="s">
        <v>77</v>
      </c>
      <c r="G15" s="91" t="s">
        <v>1019</v>
      </c>
      <c r="H15" s="91" t="s">
        <v>30</v>
      </c>
      <c r="I15" s="91" t="s">
        <v>78</v>
      </c>
      <c r="J15" s="91" t="s">
        <v>32</v>
      </c>
      <c r="K15" s="91" t="s">
        <v>705</v>
      </c>
    </row>
    <row r="16" spans="1:11" x14ac:dyDescent="0.25">
      <c r="A16" s="91">
        <v>62</v>
      </c>
      <c r="B16" s="91" t="s">
        <v>460</v>
      </c>
      <c r="C16" s="91" t="s">
        <v>461</v>
      </c>
      <c r="D16" s="91" t="s">
        <v>462</v>
      </c>
      <c r="E16" s="91" t="s">
        <v>1</v>
      </c>
      <c r="F16" s="91" t="s">
        <v>463</v>
      </c>
      <c r="G16" s="91" t="s">
        <v>1019</v>
      </c>
      <c r="H16" s="91" t="s">
        <v>30</v>
      </c>
      <c r="I16" s="91" t="s">
        <v>464</v>
      </c>
      <c r="J16" s="91" t="s">
        <v>32</v>
      </c>
      <c r="K16" s="91" t="s">
        <v>711</v>
      </c>
    </row>
    <row r="17" spans="1:11" x14ac:dyDescent="0.25">
      <c r="A17" s="91">
        <v>63</v>
      </c>
      <c r="B17" s="91" t="s">
        <v>165</v>
      </c>
      <c r="C17" s="91" t="s">
        <v>166</v>
      </c>
      <c r="D17" s="91" t="s">
        <v>27</v>
      </c>
      <c r="E17" s="91" t="s">
        <v>28</v>
      </c>
      <c r="F17" s="91" t="s">
        <v>167</v>
      </c>
      <c r="G17" s="91" t="s">
        <v>1019</v>
      </c>
      <c r="H17" s="91" t="s">
        <v>30</v>
      </c>
      <c r="I17" s="91" t="s">
        <v>168</v>
      </c>
      <c r="J17" s="91" t="s">
        <v>32</v>
      </c>
      <c r="K17" s="91" t="s">
        <v>712</v>
      </c>
    </row>
    <row r="18" spans="1:11" x14ac:dyDescent="0.25">
      <c r="A18" s="91">
        <v>64</v>
      </c>
      <c r="B18" s="91" t="s">
        <v>25</v>
      </c>
      <c r="C18" s="91" t="s">
        <v>26</v>
      </c>
      <c r="D18" s="91" t="s">
        <v>27</v>
      </c>
      <c r="E18" s="91" t="s">
        <v>28</v>
      </c>
      <c r="F18" s="91" t="s">
        <v>29</v>
      </c>
      <c r="G18" s="91" t="s">
        <v>1019</v>
      </c>
      <c r="H18" s="91" t="s">
        <v>30</v>
      </c>
      <c r="I18" s="91" t="s">
        <v>31</v>
      </c>
      <c r="J18" s="91" t="s">
        <v>32</v>
      </c>
      <c r="K18" s="91" t="s">
        <v>714</v>
      </c>
    </row>
    <row r="19" spans="1:11" x14ac:dyDescent="0.25">
      <c r="A19" s="91">
        <v>77</v>
      </c>
      <c r="B19" s="91" t="s">
        <v>467</v>
      </c>
      <c r="C19" s="91" t="s">
        <v>468</v>
      </c>
      <c r="D19" s="91" t="s">
        <v>0</v>
      </c>
      <c r="E19" s="91" t="s">
        <v>1</v>
      </c>
      <c r="F19" s="91" t="s">
        <v>477</v>
      </c>
      <c r="G19" s="91" t="s">
        <v>1019</v>
      </c>
      <c r="H19" s="91" t="s">
        <v>30</v>
      </c>
      <c r="I19" s="91" t="s">
        <v>478</v>
      </c>
      <c r="J19" s="91" t="s">
        <v>32</v>
      </c>
      <c r="K19" s="91" t="s">
        <v>740</v>
      </c>
    </row>
    <row r="20" spans="1:11" x14ac:dyDescent="0.25">
      <c r="A20" s="91">
        <v>34</v>
      </c>
      <c r="B20" s="91" t="s">
        <v>49</v>
      </c>
      <c r="C20" s="91" t="s">
        <v>97</v>
      </c>
      <c r="D20" s="91" t="s">
        <v>66</v>
      </c>
      <c r="E20" s="91" t="s">
        <v>1</v>
      </c>
      <c r="F20" s="91" t="s">
        <v>391</v>
      </c>
      <c r="G20" s="91" t="s">
        <v>1019</v>
      </c>
      <c r="H20" s="91" t="s">
        <v>294</v>
      </c>
      <c r="I20" s="91" t="s">
        <v>392</v>
      </c>
      <c r="J20" s="91" t="s">
        <v>289</v>
      </c>
      <c r="K20" s="91" t="s">
        <v>921</v>
      </c>
    </row>
    <row r="21" spans="1:11" x14ac:dyDescent="0.25">
      <c r="A21" s="91">
        <v>36</v>
      </c>
      <c r="B21" s="91" t="s">
        <v>845</v>
      </c>
      <c r="C21" s="91" t="s">
        <v>846</v>
      </c>
      <c r="D21" s="91" t="s">
        <v>27</v>
      </c>
      <c r="E21" s="91" t="s">
        <v>28</v>
      </c>
      <c r="F21" s="91" t="s">
        <v>847</v>
      </c>
      <c r="G21" s="91" t="s">
        <v>1019</v>
      </c>
      <c r="H21" s="91" t="s">
        <v>294</v>
      </c>
      <c r="I21" s="91" t="s">
        <v>848</v>
      </c>
      <c r="J21" s="91" t="s">
        <v>289</v>
      </c>
      <c r="K21" s="91" t="s">
        <v>849</v>
      </c>
    </row>
    <row r="22" spans="1:11" x14ac:dyDescent="0.25">
      <c r="A22" s="91">
        <v>38</v>
      </c>
      <c r="B22" s="91" t="s">
        <v>530</v>
      </c>
      <c r="C22" s="91" t="s">
        <v>531</v>
      </c>
      <c r="D22" s="91" t="s">
        <v>36</v>
      </c>
      <c r="E22" s="91" t="s">
        <v>1</v>
      </c>
      <c r="F22" s="91" t="s">
        <v>532</v>
      </c>
      <c r="G22" s="91" t="s">
        <v>1019</v>
      </c>
      <c r="H22" s="91" t="s">
        <v>294</v>
      </c>
      <c r="I22" s="91" t="s">
        <v>533</v>
      </c>
      <c r="J22" s="91" t="s">
        <v>516</v>
      </c>
      <c r="K22" s="91" t="s">
        <v>764</v>
      </c>
    </row>
    <row r="23" spans="1:11" x14ac:dyDescent="0.25">
      <c r="A23" s="91">
        <v>39</v>
      </c>
      <c r="B23" s="91" t="s">
        <v>651</v>
      </c>
      <c r="C23" s="91" t="s">
        <v>652</v>
      </c>
      <c r="D23" s="91" t="s">
        <v>653</v>
      </c>
      <c r="E23" s="91" t="s">
        <v>1</v>
      </c>
      <c r="F23" s="91" t="s">
        <v>654</v>
      </c>
      <c r="G23" s="91" t="s">
        <v>1019</v>
      </c>
      <c r="H23" s="91" t="s">
        <v>294</v>
      </c>
      <c r="I23" s="91" t="s">
        <v>655</v>
      </c>
      <c r="J23" s="91" t="s">
        <v>289</v>
      </c>
      <c r="K23" s="91" t="s">
        <v>656</v>
      </c>
    </row>
    <row r="24" spans="1:11" x14ac:dyDescent="0.25">
      <c r="A24" s="91">
        <v>42</v>
      </c>
      <c r="B24" s="91" t="s">
        <v>608</v>
      </c>
      <c r="C24" s="91" t="s">
        <v>378</v>
      </c>
      <c r="D24" s="91" t="s">
        <v>27</v>
      </c>
      <c r="E24" s="91" t="s">
        <v>28</v>
      </c>
      <c r="F24" s="91" t="s">
        <v>609</v>
      </c>
      <c r="G24" s="91" t="s">
        <v>1019</v>
      </c>
      <c r="H24" s="91" t="s">
        <v>294</v>
      </c>
      <c r="I24" s="91" t="s">
        <v>610</v>
      </c>
      <c r="J24" s="91" t="s">
        <v>289</v>
      </c>
      <c r="K24" s="91" t="s">
        <v>663</v>
      </c>
    </row>
    <row r="25" spans="1:11" x14ac:dyDescent="0.25">
      <c r="A25" s="91">
        <v>46</v>
      </c>
      <c r="B25" s="91"/>
      <c r="C25" s="91"/>
      <c r="D25" s="91"/>
      <c r="E25" s="91"/>
      <c r="F25" s="91" t="s">
        <v>540</v>
      </c>
      <c r="G25" s="91" t="s">
        <v>1019</v>
      </c>
      <c r="H25" s="91" t="s">
        <v>294</v>
      </c>
      <c r="I25" s="91" t="s">
        <v>541</v>
      </c>
      <c r="J25" s="91" t="s">
        <v>289</v>
      </c>
      <c r="K25" s="91" t="s">
        <v>677</v>
      </c>
    </row>
    <row r="26" spans="1:11" x14ac:dyDescent="0.25">
      <c r="A26" s="91">
        <v>47</v>
      </c>
      <c r="B26" s="91" t="s">
        <v>291</v>
      </c>
      <c r="C26" s="91" t="s">
        <v>292</v>
      </c>
      <c r="D26" s="91" t="s">
        <v>0</v>
      </c>
      <c r="E26" s="91" t="s">
        <v>1</v>
      </c>
      <c r="F26" s="91" t="s">
        <v>293</v>
      </c>
      <c r="G26" s="91" t="s">
        <v>1019</v>
      </c>
      <c r="H26" s="91" t="s">
        <v>294</v>
      </c>
      <c r="I26" s="91" t="s">
        <v>295</v>
      </c>
      <c r="J26" s="91" t="s">
        <v>289</v>
      </c>
      <c r="K26" s="91" t="s">
        <v>679</v>
      </c>
    </row>
    <row r="27" spans="1:11" x14ac:dyDescent="0.25">
      <c r="A27" s="91">
        <v>48</v>
      </c>
      <c r="B27" s="91" t="s">
        <v>297</v>
      </c>
      <c r="C27" s="91" t="s">
        <v>255</v>
      </c>
      <c r="D27" s="91" t="s">
        <v>0</v>
      </c>
      <c r="E27" s="91" t="s">
        <v>1</v>
      </c>
      <c r="F27" s="91" t="s">
        <v>298</v>
      </c>
      <c r="G27" s="91" t="s">
        <v>1019</v>
      </c>
      <c r="H27" s="91" t="s">
        <v>294</v>
      </c>
      <c r="I27" s="91" t="s">
        <v>299</v>
      </c>
      <c r="J27" s="91" t="s">
        <v>289</v>
      </c>
      <c r="K27" s="91" t="s">
        <v>680</v>
      </c>
    </row>
    <row r="28" spans="1:11" x14ac:dyDescent="0.25">
      <c r="A28" s="91">
        <v>49</v>
      </c>
      <c r="B28" s="91" t="s">
        <v>311</v>
      </c>
      <c r="C28" s="91" t="s">
        <v>312</v>
      </c>
      <c r="D28" s="91" t="s">
        <v>313</v>
      </c>
      <c r="E28" s="91" t="s">
        <v>43</v>
      </c>
      <c r="F28" s="91" t="s">
        <v>314</v>
      </c>
      <c r="G28" s="91" t="s">
        <v>1019</v>
      </c>
      <c r="H28" s="91" t="s">
        <v>294</v>
      </c>
      <c r="I28" s="91" t="s">
        <v>315</v>
      </c>
      <c r="J28" s="91" t="s">
        <v>289</v>
      </c>
      <c r="K28" s="91" t="s">
        <v>683</v>
      </c>
    </row>
    <row r="29" spans="1:11" x14ac:dyDescent="0.25">
      <c r="A29" s="91">
        <v>57</v>
      </c>
      <c r="B29" s="91" t="s">
        <v>262</v>
      </c>
      <c r="C29" s="91" t="s">
        <v>399</v>
      </c>
      <c r="D29" s="91" t="s">
        <v>0</v>
      </c>
      <c r="E29" s="91" t="s">
        <v>1</v>
      </c>
      <c r="F29" s="91" t="s">
        <v>400</v>
      </c>
      <c r="G29" s="91" t="s">
        <v>1019</v>
      </c>
      <c r="H29" s="91" t="s">
        <v>294</v>
      </c>
      <c r="I29" s="91" t="s">
        <v>401</v>
      </c>
      <c r="J29" s="91" t="s">
        <v>289</v>
      </c>
      <c r="K29" s="91" t="s">
        <v>700</v>
      </c>
    </row>
    <row r="30" spans="1:11" x14ac:dyDescent="0.25">
      <c r="A30" s="91">
        <v>59</v>
      </c>
      <c r="B30" s="91" t="s">
        <v>431</v>
      </c>
      <c r="C30" s="91" t="s">
        <v>172</v>
      </c>
      <c r="D30" s="91" t="s">
        <v>432</v>
      </c>
      <c r="E30" s="91" t="s">
        <v>28</v>
      </c>
      <c r="F30" s="91" t="s">
        <v>433</v>
      </c>
      <c r="G30" s="91" t="s">
        <v>1019</v>
      </c>
      <c r="H30" s="91" t="s">
        <v>294</v>
      </c>
      <c r="I30" s="91" t="s">
        <v>434</v>
      </c>
      <c r="J30" s="91" t="s">
        <v>289</v>
      </c>
      <c r="K30" s="91" t="s">
        <v>704</v>
      </c>
    </row>
    <row r="31" spans="1:11" x14ac:dyDescent="0.25">
      <c r="A31" s="91">
        <v>32</v>
      </c>
      <c r="B31" s="91" t="s">
        <v>322</v>
      </c>
      <c r="C31" s="91" t="s">
        <v>323</v>
      </c>
      <c r="D31" s="91" t="s">
        <v>66</v>
      </c>
      <c r="E31" s="91" t="s">
        <v>1</v>
      </c>
      <c r="F31" s="91" t="s">
        <v>324</v>
      </c>
      <c r="G31" s="91" t="s">
        <v>1019</v>
      </c>
      <c r="H31" s="91" t="s">
        <v>287</v>
      </c>
      <c r="I31" s="91" t="s">
        <v>325</v>
      </c>
      <c r="J31" s="91" t="s">
        <v>289</v>
      </c>
      <c r="K31" s="91" t="s">
        <v>956</v>
      </c>
    </row>
    <row r="32" spans="1:11" x14ac:dyDescent="0.25">
      <c r="A32" s="91">
        <v>41</v>
      </c>
      <c r="B32" s="91" t="s">
        <v>425</v>
      </c>
      <c r="C32" s="91" t="s">
        <v>426</v>
      </c>
      <c r="D32" s="91" t="s">
        <v>427</v>
      </c>
      <c r="E32" s="91" t="s">
        <v>28</v>
      </c>
      <c r="F32" s="91" t="s">
        <v>428</v>
      </c>
      <c r="G32" s="91" t="s">
        <v>1019</v>
      </c>
      <c r="H32" s="91" t="s">
        <v>287</v>
      </c>
      <c r="I32" s="91" t="s">
        <v>429</v>
      </c>
      <c r="J32" s="91" t="s">
        <v>289</v>
      </c>
      <c r="K32" s="91" t="s">
        <v>659</v>
      </c>
    </row>
    <row r="33" spans="1:11" x14ac:dyDescent="0.25">
      <c r="A33" s="91">
        <v>43</v>
      </c>
      <c r="B33" s="91"/>
      <c r="C33" s="91"/>
      <c r="D33" s="91"/>
      <c r="E33" s="91"/>
      <c r="F33" s="91" t="s">
        <v>572</v>
      </c>
      <c r="G33" s="91" t="s">
        <v>1019</v>
      </c>
      <c r="H33" s="91" t="s">
        <v>287</v>
      </c>
      <c r="I33" s="91" t="s">
        <v>573</v>
      </c>
      <c r="J33" s="91" t="s">
        <v>289</v>
      </c>
      <c r="K33" s="91" t="s">
        <v>665</v>
      </c>
    </row>
    <row r="34" spans="1:11" x14ac:dyDescent="0.25">
      <c r="A34" s="91">
        <v>45</v>
      </c>
      <c r="B34" s="91" t="s">
        <v>566</v>
      </c>
      <c r="C34" s="91" t="s">
        <v>556</v>
      </c>
      <c r="D34" s="91" t="s">
        <v>0</v>
      </c>
      <c r="E34" s="91" t="s">
        <v>1</v>
      </c>
      <c r="F34" s="91" t="s">
        <v>557</v>
      </c>
      <c r="G34" s="91" t="s">
        <v>1019</v>
      </c>
      <c r="H34" s="91" t="s">
        <v>287</v>
      </c>
      <c r="I34" s="91" t="s">
        <v>558</v>
      </c>
      <c r="J34" s="91" t="s">
        <v>289</v>
      </c>
      <c r="K34" s="91" t="s">
        <v>673</v>
      </c>
    </row>
    <row r="35" spans="1:11" x14ac:dyDescent="0.25">
      <c r="A35" s="91">
        <v>50</v>
      </c>
      <c r="B35" s="91" t="s">
        <v>317</v>
      </c>
      <c r="C35" s="91" t="s">
        <v>279</v>
      </c>
      <c r="D35" s="91" t="s">
        <v>318</v>
      </c>
      <c r="E35" s="91" t="s">
        <v>28</v>
      </c>
      <c r="F35" s="91" t="s">
        <v>319</v>
      </c>
      <c r="G35" s="91" t="s">
        <v>1019</v>
      </c>
      <c r="H35" s="91" t="s">
        <v>287</v>
      </c>
      <c r="I35" s="91" t="s">
        <v>320</v>
      </c>
      <c r="J35" s="91" t="s">
        <v>289</v>
      </c>
      <c r="K35" s="91" t="s">
        <v>758</v>
      </c>
    </row>
    <row r="36" spans="1:11" x14ac:dyDescent="0.25">
      <c r="A36" s="91">
        <v>58</v>
      </c>
      <c r="B36" s="91" t="s">
        <v>403</v>
      </c>
      <c r="C36" s="91" t="s">
        <v>60</v>
      </c>
      <c r="D36" s="91" t="s">
        <v>27</v>
      </c>
      <c r="E36" s="91" t="s">
        <v>28</v>
      </c>
      <c r="F36" s="91" t="s">
        <v>404</v>
      </c>
      <c r="G36" s="91" t="s">
        <v>1019</v>
      </c>
      <c r="H36" s="91" t="s">
        <v>287</v>
      </c>
      <c r="I36" s="91" t="s">
        <v>405</v>
      </c>
      <c r="J36" s="91" t="s">
        <v>289</v>
      </c>
      <c r="K36" s="91" t="s">
        <v>701</v>
      </c>
    </row>
    <row r="37" spans="1:11" x14ac:dyDescent="0.25">
      <c r="A37" s="91">
        <v>3</v>
      </c>
      <c r="B37" s="91" t="s">
        <v>117</v>
      </c>
      <c r="C37" s="91" t="s">
        <v>1210</v>
      </c>
      <c r="D37" s="91" t="s">
        <v>648</v>
      </c>
      <c r="E37" s="91" t="s">
        <v>1</v>
      </c>
      <c r="F37" s="91" t="s">
        <v>1211</v>
      </c>
      <c r="G37" s="91" t="s">
        <v>1019</v>
      </c>
      <c r="H37" s="91" t="s">
        <v>3</v>
      </c>
      <c r="I37" s="91" t="s">
        <v>1212</v>
      </c>
      <c r="J37" s="91" t="s">
        <v>53</v>
      </c>
      <c r="K37" s="91" t="s">
        <v>1213</v>
      </c>
    </row>
    <row r="38" spans="1:11" x14ac:dyDescent="0.25">
      <c r="A38" s="91">
        <v>6</v>
      </c>
      <c r="B38" s="91" t="s">
        <v>116</v>
      </c>
      <c r="C38" s="91" t="s">
        <v>117</v>
      </c>
      <c r="D38" s="91" t="s">
        <v>648</v>
      </c>
      <c r="E38" s="91" t="s">
        <v>1</v>
      </c>
      <c r="F38" s="91" t="s">
        <v>118</v>
      </c>
      <c r="G38" s="91" t="s">
        <v>1019</v>
      </c>
      <c r="H38" s="91" t="s">
        <v>3</v>
      </c>
      <c r="I38" s="91" t="s">
        <v>119</v>
      </c>
      <c r="J38" s="91" t="s">
        <v>53</v>
      </c>
      <c r="K38" s="91" t="s">
        <v>1167</v>
      </c>
    </row>
    <row r="39" spans="1:11" x14ac:dyDescent="0.25">
      <c r="A39" s="91">
        <v>19</v>
      </c>
      <c r="B39" s="91" t="s">
        <v>50</v>
      </c>
      <c r="C39" s="91" t="s">
        <v>51</v>
      </c>
      <c r="D39" s="91" t="s">
        <v>52</v>
      </c>
      <c r="E39" s="91" t="s">
        <v>43</v>
      </c>
      <c r="F39" s="91" t="s">
        <v>246</v>
      </c>
      <c r="G39" s="91" t="s">
        <v>1019</v>
      </c>
      <c r="H39" s="91" t="s">
        <v>3</v>
      </c>
      <c r="I39" s="91" t="s">
        <v>247</v>
      </c>
      <c r="J39" s="91" t="s">
        <v>125</v>
      </c>
      <c r="K39" s="91" t="s">
        <v>1127</v>
      </c>
    </row>
    <row r="40" spans="1:11" x14ac:dyDescent="0.25">
      <c r="A40" s="91">
        <v>22</v>
      </c>
      <c r="B40" s="91" t="s">
        <v>262</v>
      </c>
      <c r="C40" s="91" t="s">
        <v>263</v>
      </c>
      <c r="D40" s="91" t="s">
        <v>264</v>
      </c>
      <c r="E40" s="91" t="s">
        <v>1</v>
      </c>
      <c r="F40" s="91" t="s">
        <v>265</v>
      </c>
      <c r="G40" s="91" t="s">
        <v>1019</v>
      </c>
      <c r="H40" s="91" t="s">
        <v>3</v>
      </c>
      <c r="I40" s="91" t="s">
        <v>266</v>
      </c>
      <c r="J40" s="91" t="s">
        <v>53</v>
      </c>
      <c r="K40" s="91" t="s">
        <v>1057</v>
      </c>
    </row>
    <row r="41" spans="1:11" x14ac:dyDescent="0.25">
      <c r="A41" s="91">
        <v>24</v>
      </c>
      <c r="B41" s="91" t="s">
        <v>273</v>
      </c>
      <c r="C41" s="91" t="s">
        <v>274</v>
      </c>
      <c r="D41" s="91" t="s">
        <v>0</v>
      </c>
      <c r="E41" s="91" t="s">
        <v>1</v>
      </c>
      <c r="F41" s="91" t="s">
        <v>275</v>
      </c>
      <c r="G41" s="91" t="s">
        <v>1019</v>
      </c>
      <c r="H41" s="91" t="s">
        <v>3</v>
      </c>
      <c r="I41" s="91" t="s">
        <v>276</v>
      </c>
      <c r="J41" s="91" t="s">
        <v>53</v>
      </c>
      <c r="K41" s="91" t="s">
        <v>1069</v>
      </c>
    </row>
    <row r="42" spans="1:11" x14ac:dyDescent="0.25">
      <c r="A42" s="91">
        <v>25</v>
      </c>
      <c r="B42" s="91" t="s">
        <v>102</v>
      </c>
      <c r="C42" s="91" t="s">
        <v>141</v>
      </c>
      <c r="D42" s="91" t="s">
        <v>42</v>
      </c>
      <c r="E42" s="91" t="s">
        <v>43</v>
      </c>
      <c r="F42" s="91" t="s">
        <v>142</v>
      </c>
      <c r="G42" s="91" t="s">
        <v>1019</v>
      </c>
      <c r="H42" s="91" t="s">
        <v>3</v>
      </c>
      <c r="I42" s="91" t="s">
        <v>143</v>
      </c>
      <c r="J42" s="91" t="s">
        <v>53</v>
      </c>
      <c r="K42" s="91" t="s">
        <v>1070</v>
      </c>
    </row>
    <row r="43" spans="1:11" x14ac:dyDescent="0.25">
      <c r="A43" s="91">
        <v>26</v>
      </c>
      <c r="B43" s="91" t="s">
        <v>145</v>
      </c>
      <c r="C43" s="91" t="s">
        <v>97</v>
      </c>
      <c r="D43" s="91" t="s">
        <v>1046</v>
      </c>
      <c r="E43" s="91" t="s">
        <v>1</v>
      </c>
      <c r="F43" s="91" t="s">
        <v>147</v>
      </c>
      <c r="G43" s="91" t="s">
        <v>1019</v>
      </c>
      <c r="H43" s="91" t="s">
        <v>3</v>
      </c>
      <c r="I43" s="91" t="s">
        <v>148</v>
      </c>
      <c r="J43" s="91" t="s">
        <v>53</v>
      </c>
      <c r="K43" s="91" t="s">
        <v>1047</v>
      </c>
    </row>
    <row r="44" spans="1:11" x14ac:dyDescent="0.25">
      <c r="A44" s="91">
        <v>29</v>
      </c>
      <c r="B44" s="91" t="s">
        <v>982</v>
      </c>
      <c r="C44" s="91" t="s">
        <v>292</v>
      </c>
      <c r="D44" s="91" t="s">
        <v>462</v>
      </c>
      <c r="E44" s="91" t="s">
        <v>1</v>
      </c>
      <c r="F44" s="91" t="s">
        <v>422</v>
      </c>
      <c r="G44" s="91" t="s">
        <v>1019</v>
      </c>
      <c r="H44" s="91" t="s">
        <v>3</v>
      </c>
      <c r="I44" s="91" t="s">
        <v>423</v>
      </c>
      <c r="J44" s="91" t="s">
        <v>2</v>
      </c>
      <c r="K44" s="91" t="s">
        <v>983</v>
      </c>
    </row>
    <row r="45" spans="1:11" x14ac:dyDescent="0.25">
      <c r="A45" s="91">
        <v>31</v>
      </c>
      <c r="B45" s="91" t="s">
        <v>242</v>
      </c>
      <c r="C45" s="91" t="s">
        <v>243</v>
      </c>
      <c r="D45" s="91" t="s">
        <v>957</v>
      </c>
      <c r="E45" s="91" t="s">
        <v>43</v>
      </c>
      <c r="F45" s="91" t="s">
        <v>244</v>
      </c>
      <c r="G45" s="91" t="s">
        <v>1019</v>
      </c>
      <c r="H45" s="91" t="s">
        <v>3</v>
      </c>
      <c r="I45" s="91" t="s">
        <v>245</v>
      </c>
      <c r="J45" s="91" t="s">
        <v>125</v>
      </c>
      <c r="K45" s="91" t="s">
        <v>958</v>
      </c>
    </row>
    <row r="46" spans="1:11" x14ac:dyDescent="0.25">
      <c r="A46" s="91">
        <v>35</v>
      </c>
      <c r="B46" s="91" t="s">
        <v>361</v>
      </c>
      <c r="C46" s="91" t="s">
        <v>362</v>
      </c>
      <c r="D46" s="91" t="s">
        <v>0</v>
      </c>
      <c r="E46" s="91" t="s">
        <v>1</v>
      </c>
      <c r="F46" s="91" t="s">
        <v>886</v>
      </c>
      <c r="G46" s="91" t="s">
        <v>1019</v>
      </c>
      <c r="H46" s="91" t="s">
        <v>3</v>
      </c>
      <c r="I46" s="91" t="s">
        <v>861</v>
      </c>
      <c r="J46" s="91" t="s">
        <v>516</v>
      </c>
      <c r="K46" s="91" t="s">
        <v>896</v>
      </c>
    </row>
    <row r="47" spans="1:11" x14ac:dyDescent="0.25">
      <c r="A47" s="91">
        <v>53</v>
      </c>
      <c r="B47" s="91" t="s">
        <v>238</v>
      </c>
      <c r="C47" s="91" t="s">
        <v>239</v>
      </c>
      <c r="D47" s="91" t="s">
        <v>0</v>
      </c>
      <c r="E47" s="91" t="s">
        <v>1</v>
      </c>
      <c r="F47" s="91" t="s">
        <v>240</v>
      </c>
      <c r="G47" s="91" t="s">
        <v>1019</v>
      </c>
      <c r="H47" s="91" t="s">
        <v>3</v>
      </c>
      <c r="I47" s="91" t="s">
        <v>241</v>
      </c>
      <c r="J47" s="91" t="s">
        <v>53</v>
      </c>
      <c r="K47" s="91" t="s">
        <v>691</v>
      </c>
    </row>
    <row r="48" spans="1:11" x14ac:dyDescent="0.25">
      <c r="A48" s="91">
        <v>56</v>
      </c>
      <c r="B48" s="91" t="s">
        <v>137</v>
      </c>
      <c r="C48" s="91" t="s">
        <v>138</v>
      </c>
      <c r="D48" s="91" t="s">
        <v>0</v>
      </c>
      <c r="E48" s="91" t="s">
        <v>1</v>
      </c>
      <c r="F48" s="91" t="s">
        <v>139</v>
      </c>
      <c r="G48" s="91" t="s">
        <v>1019</v>
      </c>
      <c r="H48" s="91" t="s">
        <v>3</v>
      </c>
      <c r="I48" s="91" t="s">
        <v>140</v>
      </c>
      <c r="J48" s="91" t="s">
        <v>53</v>
      </c>
      <c r="K48" s="91" t="s">
        <v>699</v>
      </c>
    </row>
    <row r="49" spans="1:11" x14ac:dyDescent="0.25">
      <c r="A49" s="91">
        <v>68</v>
      </c>
      <c r="B49" s="91" t="s">
        <v>110</v>
      </c>
      <c r="C49" s="91" t="s">
        <v>111</v>
      </c>
      <c r="D49" s="91" t="s">
        <v>112</v>
      </c>
      <c r="E49" s="91" t="s">
        <v>43</v>
      </c>
      <c r="F49" s="91" t="s">
        <v>113</v>
      </c>
      <c r="G49" s="91" t="s">
        <v>1019</v>
      </c>
      <c r="H49" s="91" t="s">
        <v>3</v>
      </c>
      <c r="I49" s="91" t="s">
        <v>114</v>
      </c>
      <c r="J49" s="91" t="s">
        <v>53</v>
      </c>
      <c r="K49" s="91" t="s">
        <v>727</v>
      </c>
    </row>
    <row r="50" spans="1:11" x14ac:dyDescent="0.25">
      <c r="A50" s="91">
        <v>69</v>
      </c>
      <c r="B50" s="91" t="s">
        <v>120</v>
      </c>
      <c r="C50" s="91" t="s">
        <v>121</v>
      </c>
      <c r="D50" s="91" t="s">
        <v>122</v>
      </c>
      <c r="E50" s="91" t="s">
        <v>43</v>
      </c>
      <c r="F50" s="91" t="s">
        <v>123</v>
      </c>
      <c r="G50" s="91" t="s">
        <v>1019</v>
      </c>
      <c r="H50" s="91" t="s">
        <v>3</v>
      </c>
      <c r="I50" s="91" t="s">
        <v>124</v>
      </c>
      <c r="J50" s="91" t="s">
        <v>125</v>
      </c>
      <c r="K50" s="91" t="s">
        <v>728</v>
      </c>
    </row>
    <row r="51" spans="1:11" x14ac:dyDescent="0.25">
      <c r="A51" s="91">
        <v>79</v>
      </c>
      <c r="B51" s="91" t="s">
        <v>206</v>
      </c>
      <c r="C51" s="91" t="s">
        <v>207</v>
      </c>
      <c r="D51" s="91" t="s">
        <v>173</v>
      </c>
      <c r="E51" s="91" t="s">
        <v>43</v>
      </c>
      <c r="F51" s="91" t="s">
        <v>208</v>
      </c>
      <c r="G51" s="91" t="s">
        <v>1019</v>
      </c>
      <c r="H51" s="91" t="s">
        <v>3</v>
      </c>
      <c r="I51" s="91" t="s">
        <v>209</v>
      </c>
      <c r="J51" s="91" t="s">
        <v>53</v>
      </c>
      <c r="K51" s="91" t="s">
        <v>745</v>
      </c>
    </row>
    <row r="52" spans="1:11" x14ac:dyDescent="0.25">
      <c r="A52" s="91">
        <v>80</v>
      </c>
      <c r="B52" s="91" t="s">
        <v>224</v>
      </c>
      <c r="C52" s="91" t="s">
        <v>225</v>
      </c>
      <c r="D52" s="91" t="s">
        <v>0</v>
      </c>
      <c r="E52" s="91" t="s">
        <v>1</v>
      </c>
      <c r="F52" s="91" t="s">
        <v>226</v>
      </c>
      <c r="G52" s="91" t="s">
        <v>1019</v>
      </c>
      <c r="H52" s="91" t="s">
        <v>3</v>
      </c>
      <c r="I52" s="91" t="s">
        <v>227</v>
      </c>
      <c r="J52" s="91" t="s">
        <v>53</v>
      </c>
      <c r="K52" s="91" t="s">
        <v>748</v>
      </c>
    </row>
    <row r="53" spans="1:11" x14ac:dyDescent="0.25">
      <c r="A53" s="91">
        <v>81</v>
      </c>
      <c r="B53" s="91" t="s">
        <v>54</v>
      </c>
      <c r="C53" s="91" t="s">
        <v>55</v>
      </c>
      <c r="D53" s="91" t="s">
        <v>0</v>
      </c>
      <c r="E53" s="91" t="s">
        <v>1</v>
      </c>
      <c r="F53" s="91" t="s">
        <v>229</v>
      </c>
      <c r="G53" s="91" t="s">
        <v>1019</v>
      </c>
      <c r="H53" s="91" t="s">
        <v>3</v>
      </c>
      <c r="I53" s="91" t="s">
        <v>230</v>
      </c>
      <c r="J53" s="91" t="s">
        <v>53</v>
      </c>
      <c r="K53" s="91" t="s">
        <v>749</v>
      </c>
    </row>
    <row r="54" spans="1:11" x14ac:dyDescent="0.25">
      <c r="A54" s="91">
        <v>83</v>
      </c>
      <c r="B54" s="91" t="s">
        <v>268</v>
      </c>
      <c r="C54" s="91" t="s">
        <v>269</v>
      </c>
      <c r="D54" s="91" t="s">
        <v>66</v>
      </c>
      <c r="E54" s="91" t="s">
        <v>1</v>
      </c>
      <c r="F54" s="91" t="s">
        <v>270</v>
      </c>
      <c r="G54" s="91" t="s">
        <v>1019</v>
      </c>
      <c r="H54" s="91" t="s">
        <v>3</v>
      </c>
      <c r="I54" s="91" t="s">
        <v>271</v>
      </c>
      <c r="J54" s="91" t="s">
        <v>53</v>
      </c>
      <c r="K54" s="91" t="s">
        <v>754</v>
      </c>
    </row>
    <row r="55" spans="1:11" x14ac:dyDescent="0.25">
      <c r="A55" s="91">
        <v>84</v>
      </c>
      <c r="B55" s="91" t="s">
        <v>278</v>
      </c>
      <c r="C55" s="91" t="s">
        <v>279</v>
      </c>
      <c r="D55" s="91" t="s">
        <v>66</v>
      </c>
      <c r="E55" s="91" t="s">
        <v>1</v>
      </c>
      <c r="F55" s="91" t="s">
        <v>280</v>
      </c>
      <c r="G55" s="91" t="s">
        <v>1019</v>
      </c>
      <c r="H55" s="91" t="s">
        <v>3</v>
      </c>
      <c r="I55" s="91" t="s">
        <v>281</v>
      </c>
      <c r="J55" s="91" t="s">
        <v>53</v>
      </c>
      <c r="K55" s="91" t="s">
        <v>756</v>
      </c>
    </row>
    <row r="56" spans="1:11" x14ac:dyDescent="0.25">
      <c r="A56" s="91">
        <v>44</v>
      </c>
      <c r="B56" s="91" t="s">
        <v>590</v>
      </c>
      <c r="C56" s="91" t="s">
        <v>591</v>
      </c>
      <c r="D56" s="91" t="s">
        <v>592</v>
      </c>
      <c r="E56" s="91" t="s">
        <v>43</v>
      </c>
      <c r="F56" s="91" t="s">
        <v>593</v>
      </c>
      <c r="G56" s="91" t="s">
        <v>1131</v>
      </c>
      <c r="H56" s="91" t="s">
        <v>30</v>
      </c>
      <c r="I56" s="91" t="s">
        <v>594</v>
      </c>
      <c r="J56" s="91" t="s">
        <v>32</v>
      </c>
      <c r="K56" s="91" t="s">
        <v>669</v>
      </c>
    </row>
    <row r="57" spans="1:11" x14ac:dyDescent="0.25">
      <c r="A57" s="91">
        <v>20</v>
      </c>
      <c r="B57" s="91" t="s">
        <v>1072</v>
      </c>
      <c r="C57" s="91" t="s">
        <v>1073</v>
      </c>
      <c r="D57" s="91" t="s">
        <v>122</v>
      </c>
      <c r="E57" s="91" t="s">
        <v>43</v>
      </c>
      <c r="F57" s="91" t="s">
        <v>221</v>
      </c>
      <c r="G57" s="91" t="s">
        <v>1131</v>
      </c>
      <c r="H57" s="91" t="s">
        <v>3</v>
      </c>
      <c r="I57" s="91" t="s">
        <v>222</v>
      </c>
      <c r="J57" s="91" t="s">
        <v>53</v>
      </c>
      <c r="K57" s="91" t="s">
        <v>1074</v>
      </c>
    </row>
    <row r="58" spans="1:11" x14ac:dyDescent="0.25">
      <c r="A58" s="57">
        <v>5</v>
      </c>
      <c r="B58" s="57" t="s">
        <v>467</v>
      </c>
      <c r="C58" s="57" t="s">
        <v>468</v>
      </c>
      <c r="D58" s="57" t="s">
        <v>0</v>
      </c>
      <c r="E58" s="57" t="s">
        <v>1</v>
      </c>
      <c r="F58" s="57" t="s">
        <v>773</v>
      </c>
      <c r="G58" s="57" t="s">
        <v>543</v>
      </c>
      <c r="H58" s="57" t="s">
        <v>473</v>
      </c>
      <c r="I58" s="57" t="s">
        <v>774</v>
      </c>
      <c r="J58" s="57" t="s">
        <v>475</v>
      </c>
      <c r="K58" s="57" t="s">
        <v>1202</v>
      </c>
    </row>
    <row r="59" spans="1:11" x14ac:dyDescent="0.25">
      <c r="A59" s="91">
        <v>75</v>
      </c>
      <c r="B59" s="91" t="s">
        <v>174</v>
      </c>
      <c r="C59" s="91" t="s">
        <v>175</v>
      </c>
      <c r="D59" s="91" t="s">
        <v>0</v>
      </c>
      <c r="E59" s="91" t="s">
        <v>1</v>
      </c>
      <c r="F59" s="91" t="s">
        <v>472</v>
      </c>
      <c r="G59" s="91" t="s">
        <v>1050</v>
      </c>
      <c r="H59" s="91" t="s">
        <v>473</v>
      </c>
      <c r="I59" s="91" t="s">
        <v>474</v>
      </c>
      <c r="J59" s="91" t="s">
        <v>475</v>
      </c>
      <c r="K59" s="91" t="s">
        <v>737</v>
      </c>
    </row>
    <row r="60" spans="1:11" x14ac:dyDescent="0.25">
      <c r="A60" s="91">
        <v>78</v>
      </c>
      <c r="B60" s="91" t="s">
        <v>54</v>
      </c>
      <c r="C60" s="91" t="s">
        <v>55</v>
      </c>
      <c r="D60" s="91" t="s">
        <v>0</v>
      </c>
      <c r="E60" s="91" t="s">
        <v>1</v>
      </c>
      <c r="F60" s="91" t="s">
        <v>480</v>
      </c>
      <c r="G60" s="91" t="s">
        <v>1050</v>
      </c>
      <c r="H60" s="91" t="s">
        <v>473</v>
      </c>
      <c r="I60" s="91" t="s">
        <v>481</v>
      </c>
      <c r="J60" s="91" t="s">
        <v>475</v>
      </c>
      <c r="K60" s="91" t="s">
        <v>744</v>
      </c>
    </row>
    <row r="61" spans="1:11" x14ac:dyDescent="0.25">
      <c r="A61" s="57">
        <v>1</v>
      </c>
      <c r="B61" s="57" t="s">
        <v>1194</v>
      </c>
      <c r="C61" s="57" t="s">
        <v>1195</v>
      </c>
      <c r="D61" s="57" t="s">
        <v>1196</v>
      </c>
      <c r="E61" s="57" t="s">
        <v>28</v>
      </c>
      <c r="F61" s="57" t="s">
        <v>1197</v>
      </c>
      <c r="G61" s="57" t="s">
        <v>960</v>
      </c>
      <c r="H61" s="57" t="s">
        <v>1013</v>
      </c>
      <c r="I61" s="57" t="s">
        <v>1198</v>
      </c>
      <c r="J61" s="57" t="s">
        <v>960</v>
      </c>
      <c r="K61" s="57" t="s">
        <v>1214</v>
      </c>
    </row>
    <row r="62" spans="1:11" x14ac:dyDescent="0.25">
      <c r="A62" s="57">
        <v>2</v>
      </c>
      <c r="B62" s="57" t="s">
        <v>15</v>
      </c>
      <c r="C62" s="57" t="s">
        <v>16</v>
      </c>
      <c r="D62" s="57" t="s">
        <v>17</v>
      </c>
      <c r="E62" s="57" t="s">
        <v>7</v>
      </c>
      <c r="F62" s="57" t="s">
        <v>1207</v>
      </c>
      <c r="G62" s="57" t="s">
        <v>960</v>
      </c>
      <c r="H62" s="57" t="s">
        <v>1013</v>
      </c>
      <c r="I62" s="57" t="s">
        <v>1208</v>
      </c>
      <c r="J62" s="57" t="s">
        <v>960</v>
      </c>
      <c r="K62" s="57" t="s">
        <v>1209</v>
      </c>
    </row>
    <row r="63" spans="1:11" x14ac:dyDescent="0.25">
      <c r="A63" s="57">
        <v>72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x14ac:dyDescent="0.25">
      <c r="A64" s="57">
        <v>73</v>
      </c>
      <c r="B64" s="57" t="s">
        <v>882</v>
      </c>
      <c r="C64" s="57" t="s">
        <v>97</v>
      </c>
      <c r="D64" s="57" t="s">
        <v>173</v>
      </c>
      <c r="E64" s="57" t="s">
        <v>43</v>
      </c>
      <c r="F64" s="57" t="s">
        <v>883</v>
      </c>
      <c r="G64" s="57" t="s">
        <v>960</v>
      </c>
      <c r="H64" s="57" t="s">
        <v>8</v>
      </c>
      <c r="I64" s="57" t="s">
        <v>884</v>
      </c>
      <c r="J64" s="57" t="s">
        <v>9</v>
      </c>
      <c r="K64" s="57" t="s">
        <v>885</v>
      </c>
    </row>
    <row r="65" spans="1:11" x14ac:dyDescent="0.25">
      <c r="A65" s="57">
        <v>74</v>
      </c>
      <c r="B65" s="57" t="s">
        <v>174</v>
      </c>
      <c r="C65" s="57" t="s">
        <v>175</v>
      </c>
      <c r="D65" s="57" t="s">
        <v>0</v>
      </c>
      <c r="E65" s="57" t="s">
        <v>1</v>
      </c>
      <c r="F65" s="57" t="s">
        <v>176</v>
      </c>
      <c r="G65" s="57" t="s">
        <v>960</v>
      </c>
      <c r="H65" s="57" t="s">
        <v>8</v>
      </c>
      <c r="I65" s="57" t="s">
        <v>177</v>
      </c>
      <c r="J65" s="57" t="s">
        <v>9</v>
      </c>
      <c r="K65" s="57" t="s">
        <v>736</v>
      </c>
    </row>
    <row r="66" spans="1:11" x14ac:dyDescent="0.25">
      <c r="A66" s="91">
        <v>4</v>
      </c>
      <c r="B66" s="91" t="s">
        <v>262</v>
      </c>
      <c r="C66" s="91" t="s">
        <v>399</v>
      </c>
      <c r="D66" s="91" t="s">
        <v>0</v>
      </c>
      <c r="E66" s="91" t="s">
        <v>1</v>
      </c>
      <c r="F66" s="91" t="s">
        <v>1103</v>
      </c>
      <c r="G66" s="91" t="s">
        <v>1136</v>
      </c>
      <c r="H66" s="91" t="s">
        <v>1013</v>
      </c>
      <c r="I66" s="91" t="s">
        <v>1104</v>
      </c>
      <c r="J66" s="91" t="s">
        <v>960</v>
      </c>
      <c r="K66" s="91" t="s">
        <v>1206</v>
      </c>
    </row>
    <row r="67" spans="1:11" x14ac:dyDescent="0.25">
      <c r="A67" s="91">
        <v>7</v>
      </c>
      <c r="B67" s="91" t="s">
        <v>196</v>
      </c>
      <c r="C67" s="91" t="s">
        <v>104</v>
      </c>
      <c r="D67" s="91" t="s">
        <v>197</v>
      </c>
      <c r="E67" s="91" t="s">
        <v>198</v>
      </c>
      <c r="F67" s="91" t="s">
        <v>1168</v>
      </c>
      <c r="G67" s="91" t="s">
        <v>1136</v>
      </c>
      <c r="H67" s="91" t="s">
        <v>1013</v>
      </c>
      <c r="I67" s="91" t="s">
        <v>1169</v>
      </c>
      <c r="J67" s="91" t="s">
        <v>960</v>
      </c>
      <c r="K67" s="91" t="s">
        <v>1170</v>
      </c>
    </row>
    <row r="68" spans="1:11" x14ac:dyDescent="0.25">
      <c r="A68" s="91">
        <v>8</v>
      </c>
      <c r="B68" s="91" t="s">
        <v>1176</v>
      </c>
      <c r="C68" s="91" t="s">
        <v>1177</v>
      </c>
      <c r="D68" s="91" t="s">
        <v>173</v>
      </c>
      <c r="E68" s="91" t="s">
        <v>43</v>
      </c>
      <c r="F68" s="91" t="s">
        <v>1178</v>
      </c>
      <c r="G68" s="91" t="s">
        <v>1136</v>
      </c>
      <c r="H68" s="91" t="s">
        <v>1013</v>
      </c>
      <c r="I68" s="91" t="s">
        <v>1179</v>
      </c>
      <c r="J68" s="91" t="s">
        <v>960</v>
      </c>
      <c r="K68" s="91" t="s">
        <v>1180</v>
      </c>
    </row>
    <row r="69" spans="1:11" x14ac:dyDescent="0.25">
      <c r="A69" s="91">
        <v>9</v>
      </c>
      <c r="B69" s="91" t="s">
        <v>1181</v>
      </c>
      <c r="C69" s="91" t="s">
        <v>1182</v>
      </c>
      <c r="D69" s="91" t="s">
        <v>1183</v>
      </c>
      <c r="E69" s="91" t="s">
        <v>48</v>
      </c>
      <c r="F69" s="91" t="s">
        <v>1184</v>
      </c>
      <c r="G69" s="91" t="s">
        <v>1136</v>
      </c>
      <c r="H69" s="91" t="s">
        <v>1013</v>
      </c>
      <c r="I69" s="91" t="s">
        <v>1185</v>
      </c>
      <c r="J69" s="91" t="s">
        <v>960</v>
      </c>
      <c r="K69" s="91" t="s">
        <v>1186</v>
      </c>
    </row>
    <row r="70" spans="1:11" x14ac:dyDescent="0.25">
      <c r="A70" s="91">
        <v>10</v>
      </c>
      <c r="B70" s="91" t="s">
        <v>1187</v>
      </c>
      <c r="C70" s="91" t="s">
        <v>1188</v>
      </c>
      <c r="D70" s="91" t="s">
        <v>1189</v>
      </c>
      <c r="E70" s="91" t="s">
        <v>43</v>
      </c>
      <c r="F70" s="91" t="s">
        <v>1190</v>
      </c>
      <c r="G70" s="91" t="s">
        <v>1136</v>
      </c>
      <c r="H70" s="91" t="s">
        <v>1013</v>
      </c>
      <c r="I70" s="91" t="s">
        <v>1191</v>
      </c>
      <c r="J70" s="91" t="s">
        <v>960</v>
      </c>
      <c r="K70" s="91" t="s">
        <v>1192</v>
      </c>
    </row>
    <row r="71" spans="1:11" x14ac:dyDescent="0.25">
      <c r="A71" s="91">
        <v>11</v>
      </c>
      <c r="B71" s="91" t="s">
        <v>64</v>
      </c>
      <c r="C71" s="91" t="s">
        <v>65</v>
      </c>
      <c r="D71" s="91" t="s">
        <v>66</v>
      </c>
      <c r="E71" s="91" t="s">
        <v>1</v>
      </c>
      <c r="F71" s="91" t="s">
        <v>1133</v>
      </c>
      <c r="G71" s="91" t="s">
        <v>1136</v>
      </c>
      <c r="H71" s="91" t="s">
        <v>1013</v>
      </c>
      <c r="I71" s="91" t="s">
        <v>1134</v>
      </c>
      <c r="J71" s="91" t="s">
        <v>960</v>
      </c>
      <c r="K71" s="91" t="s">
        <v>1135</v>
      </c>
    </row>
    <row r="72" spans="1:11" x14ac:dyDescent="0.25">
      <c r="A72" s="91">
        <v>12</v>
      </c>
      <c r="B72" s="91" t="s">
        <v>262</v>
      </c>
      <c r="C72" s="91" t="s">
        <v>1141</v>
      </c>
      <c r="D72" s="91" t="s">
        <v>1142</v>
      </c>
      <c r="E72" s="91" t="s">
        <v>1</v>
      </c>
      <c r="F72" s="91" t="s">
        <v>1143</v>
      </c>
      <c r="G72" s="91" t="s">
        <v>1136</v>
      </c>
      <c r="H72" s="91" t="s">
        <v>1013</v>
      </c>
      <c r="I72" s="91" t="s">
        <v>1144</v>
      </c>
      <c r="J72" s="91" t="s">
        <v>960</v>
      </c>
      <c r="K72" s="91" t="s">
        <v>1145</v>
      </c>
    </row>
    <row r="73" spans="1:11" x14ac:dyDescent="0.25">
      <c r="A73" s="91">
        <v>13</v>
      </c>
      <c r="B73" s="91" t="s">
        <v>1146</v>
      </c>
      <c r="C73" s="91" t="s">
        <v>1147</v>
      </c>
      <c r="D73" s="91" t="s">
        <v>1142</v>
      </c>
      <c r="E73" s="91" t="s">
        <v>1</v>
      </c>
      <c r="F73" s="91" t="s">
        <v>1148</v>
      </c>
      <c r="G73" s="91" t="s">
        <v>1136</v>
      </c>
      <c r="H73" s="91" t="s">
        <v>1013</v>
      </c>
      <c r="I73" s="91" t="s">
        <v>1149</v>
      </c>
      <c r="J73" s="91" t="s">
        <v>960</v>
      </c>
      <c r="K73" s="91" t="s">
        <v>1150</v>
      </c>
    </row>
    <row r="74" spans="1:11" x14ac:dyDescent="0.25">
      <c r="A74" s="91">
        <v>14</v>
      </c>
      <c r="B74" s="91" t="s">
        <v>1151</v>
      </c>
      <c r="C74" s="91" t="s">
        <v>1152</v>
      </c>
      <c r="D74" s="91" t="s">
        <v>1153</v>
      </c>
      <c r="E74" s="91" t="s">
        <v>48</v>
      </c>
      <c r="F74" s="91" t="s">
        <v>1154</v>
      </c>
      <c r="G74" s="91" t="s">
        <v>1136</v>
      </c>
      <c r="H74" s="91" t="s">
        <v>1013</v>
      </c>
      <c r="I74" s="91" t="s">
        <v>1155</v>
      </c>
      <c r="J74" s="91" t="s">
        <v>960</v>
      </c>
      <c r="K74" s="91" t="s">
        <v>1156</v>
      </c>
    </row>
    <row r="75" spans="1:11" x14ac:dyDescent="0.25">
      <c r="A75" s="91">
        <v>15</v>
      </c>
      <c r="B75" s="91" t="s">
        <v>530</v>
      </c>
      <c r="C75" s="91" t="s">
        <v>531</v>
      </c>
      <c r="D75" s="91" t="s">
        <v>36</v>
      </c>
      <c r="E75" s="91" t="s">
        <v>1</v>
      </c>
      <c r="F75" s="91" t="s">
        <v>1158</v>
      </c>
      <c r="G75" s="91" t="s">
        <v>1136</v>
      </c>
      <c r="H75" s="91" t="s">
        <v>1013</v>
      </c>
      <c r="I75" s="91" t="s">
        <v>1159</v>
      </c>
      <c r="J75" s="91" t="s">
        <v>960</v>
      </c>
      <c r="K75" s="91" t="s">
        <v>1160</v>
      </c>
    </row>
    <row r="76" spans="1:11" x14ac:dyDescent="0.25">
      <c r="A76" s="91">
        <v>16</v>
      </c>
      <c r="B76" s="91" t="s">
        <v>50</v>
      </c>
      <c r="C76" s="91" t="s">
        <v>51</v>
      </c>
      <c r="D76" s="91" t="s">
        <v>52</v>
      </c>
      <c r="E76" s="91" t="s">
        <v>43</v>
      </c>
      <c r="F76" s="91" t="s">
        <v>1085</v>
      </c>
      <c r="G76" s="91" t="s">
        <v>1136</v>
      </c>
      <c r="H76" s="91" t="s">
        <v>1013</v>
      </c>
      <c r="I76" s="91" t="s">
        <v>1086</v>
      </c>
      <c r="J76" s="91" t="s">
        <v>960</v>
      </c>
      <c r="K76" s="91" t="s">
        <v>1087</v>
      </c>
    </row>
    <row r="77" spans="1:11" x14ac:dyDescent="0.25">
      <c r="A77" s="91">
        <v>17</v>
      </c>
      <c r="B77" s="91" t="s">
        <v>1110</v>
      </c>
      <c r="C77" s="91" t="s">
        <v>408</v>
      </c>
      <c r="D77" s="91" t="s">
        <v>1111</v>
      </c>
      <c r="E77" s="91" t="s">
        <v>912</v>
      </c>
      <c r="F77" s="91" t="s">
        <v>1112</v>
      </c>
      <c r="G77" s="91" t="s">
        <v>1136</v>
      </c>
      <c r="H77" s="91" t="s">
        <v>1013</v>
      </c>
      <c r="I77" s="91" t="s">
        <v>1113</v>
      </c>
      <c r="J77" s="91" t="s">
        <v>960</v>
      </c>
      <c r="K77" s="91" t="s">
        <v>1114</v>
      </c>
    </row>
    <row r="78" spans="1:11" x14ac:dyDescent="0.25">
      <c r="A78" s="91">
        <v>18</v>
      </c>
      <c r="B78" s="91" t="s">
        <v>1115</v>
      </c>
      <c r="C78" s="91" t="s">
        <v>1116</v>
      </c>
      <c r="D78" s="91" t="s">
        <v>1117</v>
      </c>
      <c r="E78" s="91" t="s">
        <v>1</v>
      </c>
      <c r="F78" s="91" t="s">
        <v>1118</v>
      </c>
      <c r="G78" s="91" t="s">
        <v>1136</v>
      </c>
      <c r="H78" s="91" t="s">
        <v>1013</v>
      </c>
      <c r="I78" s="91" t="s">
        <v>1119</v>
      </c>
      <c r="J78" s="91" t="s">
        <v>960</v>
      </c>
      <c r="K78" s="91" t="s">
        <v>1120</v>
      </c>
    </row>
    <row r="79" spans="1:11" x14ac:dyDescent="0.25">
      <c r="A79" s="91">
        <v>27</v>
      </c>
      <c r="B79" s="91" t="s">
        <v>803</v>
      </c>
      <c r="C79" s="91" t="s">
        <v>804</v>
      </c>
      <c r="D79" s="91" t="s">
        <v>17</v>
      </c>
      <c r="E79" s="91" t="s">
        <v>7</v>
      </c>
      <c r="F79" s="91" t="s">
        <v>805</v>
      </c>
      <c r="G79" s="91" t="s">
        <v>1136</v>
      </c>
      <c r="H79" s="91" t="s">
        <v>5</v>
      </c>
      <c r="I79" s="91" t="s">
        <v>806</v>
      </c>
      <c r="J79" s="91" t="s">
        <v>6</v>
      </c>
      <c r="K79" s="91" t="s">
        <v>996</v>
      </c>
    </row>
    <row r="80" spans="1:11" x14ac:dyDescent="0.25">
      <c r="A80" s="91">
        <v>51</v>
      </c>
      <c r="B80" s="91" t="s">
        <v>15</v>
      </c>
      <c r="C80" s="91" t="s">
        <v>16</v>
      </c>
      <c r="D80" s="91" t="s">
        <v>17</v>
      </c>
      <c r="E80" s="91" t="s">
        <v>7</v>
      </c>
      <c r="F80" s="91" t="s">
        <v>18</v>
      </c>
      <c r="G80" s="91" t="s">
        <v>1136</v>
      </c>
      <c r="H80" s="91" t="s">
        <v>5</v>
      </c>
      <c r="I80" s="91" t="s">
        <v>19</v>
      </c>
      <c r="J80" s="91" t="s">
        <v>6</v>
      </c>
      <c r="K80" s="91" t="s">
        <v>685</v>
      </c>
    </row>
    <row r="81" spans="1:11" x14ac:dyDescent="0.25">
      <c r="A81" s="91">
        <v>61</v>
      </c>
      <c r="B81" s="91" t="s">
        <v>443</v>
      </c>
      <c r="C81" s="91" t="s">
        <v>444</v>
      </c>
      <c r="D81" s="91" t="s">
        <v>0</v>
      </c>
      <c r="E81" s="91" t="s">
        <v>1</v>
      </c>
      <c r="F81" s="91" t="s">
        <v>445</v>
      </c>
      <c r="G81" s="91" t="s">
        <v>1136</v>
      </c>
      <c r="H81" s="91" t="s">
        <v>5</v>
      </c>
      <c r="I81" s="91" t="s">
        <v>446</v>
      </c>
      <c r="J81" s="91" t="s">
        <v>6</v>
      </c>
      <c r="K81" s="91" t="s">
        <v>708</v>
      </c>
    </row>
    <row r="82" spans="1:11" x14ac:dyDescent="0.25">
      <c r="A82" s="91">
        <v>65</v>
      </c>
      <c r="B82" s="91" t="s">
        <v>54</v>
      </c>
      <c r="C82" s="91" t="s">
        <v>55</v>
      </c>
      <c r="D82" s="91" t="s">
        <v>0</v>
      </c>
      <c r="E82" s="91" t="s">
        <v>1</v>
      </c>
      <c r="F82" s="91" t="s">
        <v>56</v>
      </c>
      <c r="G82" s="91" t="s">
        <v>1136</v>
      </c>
      <c r="H82" s="91" t="s">
        <v>5</v>
      </c>
      <c r="I82" s="91" t="s">
        <v>57</v>
      </c>
      <c r="J82" s="91" t="s">
        <v>6</v>
      </c>
      <c r="K82" s="91" t="s">
        <v>717</v>
      </c>
    </row>
    <row r="83" spans="1:11" x14ac:dyDescent="0.25">
      <c r="A83" s="91">
        <v>66</v>
      </c>
      <c r="B83" s="91" t="s">
        <v>467</v>
      </c>
      <c r="C83" s="91" t="s">
        <v>468</v>
      </c>
      <c r="D83" s="91" t="s">
        <v>0</v>
      </c>
      <c r="E83" s="91" t="s">
        <v>1</v>
      </c>
      <c r="F83" s="91" t="s">
        <v>469</v>
      </c>
      <c r="G83" s="91" t="s">
        <v>1136</v>
      </c>
      <c r="H83" s="91" t="s">
        <v>5</v>
      </c>
      <c r="I83" s="91" t="s">
        <v>470</v>
      </c>
      <c r="J83" s="91" t="s">
        <v>6</v>
      </c>
      <c r="K83" s="91" t="s">
        <v>720</v>
      </c>
    </row>
    <row r="84" spans="1:11" x14ac:dyDescent="0.25">
      <c r="A84" s="91">
        <v>67</v>
      </c>
      <c r="B84" s="91" t="s">
        <v>50</v>
      </c>
      <c r="C84" s="91" t="s">
        <v>51</v>
      </c>
      <c r="D84" s="91" t="s">
        <v>52</v>
      </c>
      <c r="E84" s="91" t="s">
        <v>43</v>
      </c>
      <c r="F84" s="91" t="s">
        <v>94</v>
      </c>
      <c r="G84" s="91" t="s">
        <v>1136</v>
      </c>
      <c r="H84" s="91" t="s">
        <v>5</v>
      </c>
      <c r="I84" s="91" t="s">
        <v>95</v>
      </c>
      <c r="J84" s="91" t="s">
        <v>6</v>
      </c>
      <c r="K84" s="91" t="s">
        <v>724</v>
      </c>
    </row>
    <row r="85" spans="1:11" x14ac:dyDescent="0.25">
      <c r="A85" s="91">
        <v>76</v>
      </c>
      <c r="B85" s="91" t="s">
        <v>179</v>
      </c>
      <c r="C85" s="91" t="s">
        <v>180</v>
      </c>
      <c r="D85" s="91" t="s">
        <v>181</v>
      </c>
      <c r="E85" s="91" t="s">
        <v>43</v>
      </c>
      <c r="F85" s="91" t="s">
        <v>182</v>
      </c>
      <c r="G85" s="91" t="s">
        <v>1136</v>
      </c>
      <c r="H85" s="91" t="s">
        <v>8</v>
      </c>
      <c r="I85" s="91" t="s">
        <v>183</v>
      </c>
      <c r="J85" s="91" t="s">
        <v>9</v>
      </c>
      <c r="K85" s="91" t="s">
        <v>738</v>
      </c>
    </row>
  </sheetData>
  <sortState ref="A2:K85">
    <sortCondition ref="G2:G85"/>
    <sortCondition ref="H2:H85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42</v>
      </c>
      <c r="B2" s="90" t="s">
        <v>453</v>
      </c>
      <c r="C2" s="90" t="s">
        <v>454</v>
      </c>
      <c r="D2" s="90" t="s">
        <v>455</v>
      </c>
      <c r="E2" s="90" t="s">
        <v>456</v>
      </c>
      <c r="F2" s="90" t="s">
        <v>457</v>
      </c>
      <c r="G2" s="90" t="s">
        <v>666</v>
      </c>
      <c r="H2" s="90" t="s">
        <v>30</v>
      </c>
      <c r="I2" s="90" t="s">
        <v>458</v>
      </c>
      <c r="J2" s="90" t="s">
        <v>32</v>
      </c>
      <c r="K2" s="90" t="s">
        <v>763</v>
      </c>
    </row>
    <row r="3" spans="1:11" x14ac:dyDescent="0.25">
      <c r="A3">
        <v>75</v>
      </c>
      <c r="B3" s="90" t="s">
        <v>131</v>
      </c>
      <c r="C3" s="90" t="s">
        <v>132</v>
      </c>
      <c r="D3" s="90" t="s">
        <v>133</v>
      </c>
      <c r="E3" s="90" t="s">
        <v>28</v>
      </c>
      <c r="F3" s="90" t="s">
        <v>134</v>
      </c>
      <c r="G3" s="90" t="s">
        <v>666</v>
      </c>
      <c r="H3" s="90" t="s">
        <v>30</v>
      </c>
      <c r="I3" s="90" t="s">
        <v>135</v>
      </c>
      <c r="J3" s="90" t="s">
        <v>32</v>
      </c>
      <c r="K3" s="90" t="s">
        <v>731</v>
      </c>
    </row>
    <row r="4" spans="1:11" x14ac:dyDescent="0.25">
      <c r="A4">
        <v>76</v>
      </c>
      <c r="B4" s="90" t="s">
        <v>54</v>
      </c>
      <c r="C4" s="90" t="s">
        <v>55</v>
      </c>
      <c r="D4" s="90" t="s">
        <v>0</v>
      </c>
      <c r="E4" s="90" t="s">
        <v>1</v>
      </c>
      <c r="F4" s="90" t="s">
        <v>156</v>
      </c>
      <c r="G4" s="90" t="s">
        <v>666</v>
      </c>
      <c r="H4" s="90" t="s">
        <v>157</v>
      </c>
      <c r="I4" s="90" t="s">
        <v>158</v>
      </c>
      <c r="J4" s="90" t="s">
        <v>159</v>
      </c>
      <c r="K4" s="90" t="s">
        <v>734</v>
      </c>
    </row>
    <row r="5" spans="1:11" x14ac:dyDescent="0.25">
      <c r="A5" s="90">
        <v>32</v>
      </c>
      <c r="B5" s="90" t="s">
        <v>830</v>
      </c>
      <c r="C5" s="90" t="s">
        <v>624</v>
      </c>
      <c r="D5" s="90" t="s">
        <v>625</v>
      </c>
      <c r="E5" s="90" t="s">
        <v>48</v>
      </c>
      <c r="F5" s="90" t="s">
        <v>626</v>
      </c>
      <c r="G5" s="90" t="s">
        <v>666</v>
      </c>
      <c r="H5" s="90" t="s">
        <v>294</v>
      </c>
      <c r="I5" s="90" t="s">
        <v>627</v>
      </c>
      <c r="J5" s="90" t="s">
        <v>289</v>
      </c>
      <c r="K5" s="90" t="s">
        <v>987</v>
      </c>
    </row>
    <row r="6" spans="1:11" x14ac:dyDescent="0.25">
      <c r="A6" s="90">
        <v>45</v>
      </c>
      <c r="B6" s="90" t="s">
        <v>407</v>
      </c>
      <c r="C6" s="90" t="s">
        <v>408</v>
      </c>
      <c r="D6" s="90" t="s">
        <v>618</v>
      </c>
      <c r="E6" s="90" t="s">
        <v>619</v>
      </c>
      <c r="F6" s="90" t="s">
        <v>620</v>
      </c>
      <c r="G6" s="90" t="s">
        <v>666</v>
      </c>
      <c r="H6" s="90" t="s">
        <v>294</v>
      </c>
      <c r="I6" s="90" t="s">
        <v>621</v>
      </c>
      <c r="J6" s="90" t="s">
        <v>289</v>
      </c>
      <c r="K6" s="90" t="s">
        <v>658</v>
      </c>
    </row>
    <row r="7" spans="1:11" x14ac:dyDescent="0.25">
      <c r="A7" s="90">
        <v>60</v>
      </c>
      <c r="B7" s="90" t="s">
        <v>377</v>
      </c>
      <c r="C7" s="90" t="s">
        <v>378</v>
      </c>
      <c r="D7" s="90" t="s">
        <v>256</v>
      </c>
      <c r="E7" s="90" t="s">
        <v>1</v>
      </c>
      <c r="F7" s="90" t="s">
        <v>379</v>
      </c>
      <c r="G7" s="90" t="s">
        <v>666</v>
      </c>
      <c r="H7" s="90" t="s">
        <v>294</v>
      </c>
      <c r="I7" s="90" t="s">
        <v>380</v>
      </c>
      <c r="J7" s="90" t="s">
        <v>289</v>
      </c>
      <c r="K7" s="90" t="s">
        <v>695</v>
      </c>
    </row>
    <row r="8" spans="1:11" x14ac:dyDescent="0.25">
      <c r="A8" s="90">
        <v>57</v>
      </c>
      <c r="B8" s="90" t="s">
        <v>333</v>
      </c>
      <c r="C8" s="90" t="s">
        <v>334</v>
      </c>
      <c r="D8" s="90" t="s">
        <v>335</v>
      </c>
      <c r="E8" s="90" t="s">
        <v>48</v>
      </c>
      <c r="F8" s="90" t="s">
        <v>336</v>
      </c>
      <c r="G8" s="90" t="s">
        <v>666</v>
      </c>
      <c r="H8" s="90" t="s">
        <v>287</v>
      </c>
      <c r="I8" s="90" t="s">
        <v>337</v>
      </c>
      <c r="J8" s="90" t="s">
        <v>289</v>
      </c>
      <c r="K8" s="90" t="s">
        <v>686</v>
      </c>
    </row>
    <row r="9" spans="1:11" x14ac:dyDescent="0.25">
      <c r="A9" s="90">
        <v>61</v>
      </c>
      <c r="B9" s="90" t="s">
        <v>387</v>
      </c>
      <c r="C9" s="90" t="s">
        <v>279</v>
      </c>
      <c r="D9" s="90" t="s">
        <v>351</v>
      </c>
      <c r="E9" s="90" t="s">
        <v>48</v>
      </c>
      <c r="F9" s="90" t="s">
        <v>388</v>
      </c>
      <c r="G9" s="90" t="s">
        <v>666</v>
      </c>
      <c r="H9" s="90" t="s">
        <v>287</v>
      </c>
      <c r="I9" s="90" t="s">
        <v>389</v>
      </c>
      <c r="J9" s="90" t="s">
        <v>289</v>
      </c>
      <c r="K9" s="90" t="s">
        <v>696</v>
      </c>
    </row>
    <row r="10" spans="1:11" x14ac:dyDescent="0.25">
      <c r="A10" s="90">
        <v>37</v>
      </c>
      <c r="B10" s="90" t="s">
        <v>567</v>
      </c>
      <c r="C10" s="90" t="s">
        <v>561</v>
      </c>
      <c r="D10" s="90" t="s">
        <v>0</v>
      </c>
      <c r="E10" s="90" t="s">
        <v>1</v>
      </c>
      <c r="F10" s="90" t="s">
        <v>61</v>
      </c>
      <c r="G10" s="90" t="s">
        <v>666</v>
      </c>
      <c r="H10" s="90" t="s">
        <v>3</v>
      </c>
      <c r="I10" s="90" t="s">
        <v>62</v>
      </c>
      <c r="J10" s="90" t="s">
        <v>53</v>
      </c>
      <c r="K10" s="90" t="s">
        <v>919</v>
      </c>
    </row>
    <row r="11" spans="1:11" x14ac:dyDescent="0.25">
      <c r="A11" s="90">
        <v>88</v>
      </c>
      <c r="B11" s="90" t="s">
        <v>232</v>
      </c>
      <c r="C11" s="90" t="s">
        <v>233</v>
      </c>
      <c r="D11" s="90" t="s">
        <v>234</v>
      </c>
      <c r="E11" s="90" t="s">
        <v>1</v>
      </c>
      <c r="F11" s="90" t="s">
        <v>235</v>
      </c>
      <c r="G11" s="90" t="s">
        <v>666</v>
      </c>
      <c r="H11" s="90" t="s">
        <v>3</v>
      </c>
      <c r="I11" s="90" t="s">
        <v>236</v>
      </c>
      <c r="J11" s="90" t="s">
        <v>53</v>
      </c>
      <c r="K11" s="90" t="s">
        <v>750</v>
      </c>
    </row>
    <row r="12" spans="1:11" x14ac:dyDescent="0.25">
      <c r="A12" s="90">
        <v>24</v>
      </c>
      <c r="B12" s="90" t="s">
        <v>190</v>
      </c>
      <c r="C12" s="90" t="s">
        <v>191</v>
      </c>
      <c r="D12" s="90" t="s">
        <v>192</v>
      </c>
      <c r="E12" s="90" t="s">
        <v>28</v>
      </c>
      <c r="F12" s="90" t="s">
        <v>193</v>
      </c>
      <c r="G12" s="90" t="s">
        <v>1019</v>
      </c>
      <c r="H12" s="90" t="s">
        <v>30</v>
      </c>
      <c r="I12" s="90" t="s">
        <v>194</v>
      </c>
      <c r="J12" s="90" t="s">
        <v>32</v>
      </c>
      <c r="K12" s="90" t="s">
        <v>1081</v>
      </c>
    </row>
    <row r="13" spans="1:11" x14ac:dyDescent="0.25">
      <c r="A13" s="90">
        <v>26</v>
      </c>
      <c r="B13" s="90" t="s">
        <v>71</v>
      </c>
      <c r="C13" s="90" t="s">
        <v>72</v>
      </c>
      <c r="D13" s="90" t="s">
        <v>73</v>
      </c>
      <c r="E13" s="90" t="s">
        <v>28</v>
      </c>
      <c r="F13" s="90" t="s">
        <v>74</v>
      </c>
      <c r="G13" s="90" t="s">
        <v>1019</v>
      </c>
      <c r="H13" s="90" t="s">
        <v>30</v>
      </c>
      <c r="I13" s="90" t="s">
        <v>75</v>
      </c>
      <c r="J13" s="90" t="s">
        <v>32</v>
      </c>
      <c r="K13" s="90" t="s">
        <v>1058</v>
      </c>
    </row>
    <row r="14" spans="1:11" x14ac:dyDescent="0.25">
      <c r="A14" s="90">
        <v>34</v>
      </c>
      <c r="B14" s="90" t="s">
        <v>64</v>
      </c>
      <c r="C14" s="90" t="s">
        <v>65</v>
      </c>
      <c r="D14" s="90" t="s">
        <v>66</v>
      </c>
      <c r="E14" s="90" t="s">
        <v>1</v>
      </c>
      <c r="F14" s="90" t="s">
        <v>67</v>
      </c>
      <c r="G14" s="90" t="s">
        <v>1019</v>
      </c>
      <c r="H14" s="90" t="s">
        <v>30</v>
      </c>
      <c r="I14" s="90" t="s">
        <v>68</v>
      </c>
      <c r="J14" s="90" t="s">
        <v>32</v>
      </c>
      <c r="K14" s="90" t="s">
        <v>959</v>
      </c>
    </row>
    <row r="15" spans="1:11" x14ac:dyDescent="0.25">
      <c r="A15" s="90">
        <v>66</v>
      </c>
      <c r="B15" s="90" t="s">
        <v>15</v>
      </c>
      <c r="C15" s="90" t="s">
        <v>16</v>
      </c>
      <c r="D15" s="90" t="s">
        <v>17</v>
      </c>
      <c r="E15" s="90" t="s">
        <v>7</v>
      </c>
      <c r="F15" s="90" t="s">
        <v>77</v>
      </c>
      <c r="G15" s="90" t="s">
        <v>1019</v>
      </c>
      <c r="H15" s="90" t="s">
        <v>30</v>
      </c>
      <c r="I15" s="90" t="s">
        <v>78</v>
      </c>
      <c r="J15" s="90" t="s">
        <v>32</v>
      </c>
      <c r="K15" s="90" t="s">
        <v>705</v>
      </c>
    </row>
    <row r="16" spans="1:11" x14ac:dyDescent="0.25">
      <c r="A16" s="90">
        <v>68</v>
      </c>
      <c r="B16" s="90" t="s">
        <v>460</v>
      </c>
      <c r="C16" s="90" t="s">
        <v>461</v>
      </c>
      <c r="D16" s="90" t="s">
        <v>462</v>
      </c>
      <c r="E16" s="90" t="s">
        <v>1</v>
      </c>
      <c r="F16" s="90" t="s">
        <v>463</v>
      </c>
      <c r="G16" s="90" t="s">
        <v>1019</v>
      </c>
      <c r="H16" s="90" t="s">
        <v>30</v>
      </c>
      <c r="I16" s="90" t="s">
        <v>464</v>
      </c>
      <c r="J16" s="90" t="s">
        <v>32</v>
      </c>
      <c r="K16" s="90" t="s">
        <v>711</v>
      </c>
    </row>
    <row r="17" spans="1:11" x14ac:dyDescent="0.25">
      <c r="A17" s="90">
        <v>69</v>
      </c>
      <c r="B17" s="90" t="s">
        <v>165</v>
      </c>
      <c r="C17" s="90" t="s">
        <v>166</v>
      </c>
      <c r="D17" s="90" t="s">
        <v>27</v>
      </c>
      <c r="E17" s="90" t="s">
        <v>28</v>
      </c>
      <c r="F17" s="90" t="s">
        <v>167</v>
      </c>
      <c r="G17" s="90" t="s">
        <v>1019</v>
      </c>
      <c r="H17" s="90" t="s">
        <v>30</v>
      </c>
      <c r="I17" s="90" t="s">
        <v>168</v>
      </c>
      <c r="J17" s="90" t="s">
        <v>32</v>
      </c>
      <c r="K17" s="90" t="s">
        <v>712</v>
      </c>
    </row>
    <row r="18" spans="1:11" x14ac:dyDescent="0.25">
      <c r="A18" s="90">
        <v>70</v>
      </c>
      <c r="B18" s="90" t="s">
        <v>25</v>
      </c>
      <c r="C18" s="90" t="s">
        <v>26</v>
      </c>
      <c r="D18" s="90" t="s">
        <v>27</v>
      </c>
      <c r="E18" s="90" t="s">
        <v>28</v>
      </c>
      <c r="F18" s="90" t="s">
        <v>29</v>
      </c>
      <c r="G18" s="90" t="s">
        <v>1019</v>
      </c>
      <c r="H18" s="90" t="s">
        <v>30</v>
      </c>
      <c r="I18" s="90" t="s">
        <v>31</v>
      </c>
      <c r="J18" s="90" t="s">
        <v>32</v>
      </c>
      <c r="K18" s="90" t="s">
        <v>714</v>
      </c>
    </row>
    <row r="19" spans="1:11" x14ac:dyDescent="0.25">
      <c r="A19" s="90">
        <v>83</v>
      </c>
      <c r="B19" s="90" t="s">
        <v>467</v>
      </c>
      <c r="C19" s="90" t="s">
        <v>468</v>
      </c>
      <c r="D19" s="90" t="s">
        <v>0</v>
      </c>
      <c r="E19" s="90" t="s">
        <v>1</v>
      </c>
      <c r="F19" s="90" t="s">
        <v>477</v>
      </c>
      <c r="G19" s="90" t="s">
        <v>1019</v>
      </c>
      <c r="H19" s="90" t="s">
        <v>30</v>
      </c>
      <c r="I19" s="90" t="s">
        <v>478</v>
      </c>
      <c r="J19" s="90" t="s">
        <v>32</v>
      </c>
      <c r="K19" s="90" t="s">
        <v>740</v>
      </c>
    </row>
    <row r="20" spans="1:11" x14ac:dyDescent="0.25">
      <c r="A20" s="90">
        <v>38</v>
      </c>
      <c r="B20" s="90" t="s">
        <v>49</v>
      </c>
      <c r="C20" s="90" t="s">
        <v>97</v>
      </c>
      <c r="D20" s="90" t="s">
        <v>66</v>
      </c>
      <c r="E20" s="90" t="s">
        <v>1</v>
      </c>
      <c r="F20" s="90" t="s">
        <v>391</v>
      </c>
      <c r="G20" s="90" t="s">
        <v>1019</v>
      </c>
      <c r="H20" s="90" t="s">
        <v>294</v>
      </c>
      <c r="I20" s="90" t="s">
        <v>392</v>
      </c>
      <c r="J20" s="90" t="s">
        <v>289</v>
      </c>
      <c r="K20" s="90" t="s">
        <v>921</v>
      </c>
    </row>
    <row r="21" spans="1:11" x14ac:dyDescent="0.25">
      <c r="A21" s="90">
        <v>40</v>
      </c>
      <c r="B21" s="90" t="s">
        <v>845</v>
      </c>
      <c r="C21" s="90" t="s">
        <v>846</v>
      </c>
      <c r="D21" s="90" t="s">
        <v>27</v>
      </c>
      <c r="E21" s="90" t="s">
        <v>28</v>
      </c>
      <c r="F21" s="90" t="s">
        <v>847</v>
      </c>
      <c r="G21" s="90" t="s">
        <v>1019</v>
      </c>
      <c r="H21" s="90" t="s">
        <v>294</v>
      </c>
      <c r="I21" s="90" t="s">
        <v>848</v>
      </c>
      <c r="J21" s="90" t="s">
        <v>289</v>
      </c>
      <c r="K21" s="90" t="s">
        <v>849</v>
      </c>
    </row>
    <row r="22" spans="1:11" x14ac:dyDescent="0.25">
      <c r="A22" s="90">
        <v>43</v>
      </c>
      <c r="B22" s="90" t="s">
        <v>530</v>
      </c>
      <c r="C22" s="90" t="s">
        <v>531</v>
      </c>
      <c r="D22" s="90" t="s">
        <v>36</v>
      </c>
      <c r="E22" s="90" t="s">
        <v>1</v>
      </c>
      <c r="F22" s="90" t="s">
        <v>532</v>
      </c>
      <c r="G22" s="90" t="s">
        <v>1019</v>
      </c>
      <c r="H22" s="90" t="s">
        <v>294</v>
      </c>
      <c r="I22" s="90" t="s">
        <v>533</v>
      </c>
      <c r="J22" s="90" t="s">
        <v>516</v>
      </c>
      <c r="K22" s="90" t="s">
        <v>764</v>
      </c>
    </row>
    <row r="23" spans="1:11" x14ac:dyDescent="0.25">
      <c r="A23" s="90">
        <v>44</v>
      </c>
      <c r="B23" s="90" t="s">
        <v>651</v>
      </c>
      <c r="C23" s="90" t="s">
        <v>652</v>
      </c>
      <c r="D23" s="90" t="s">
        <v>653</v>
      </c>
      <c r="E23" s="90" t="s">
        <v>1</v>
      </c>
      <c r="F23" s="90" t="s">
        <v>654</v>
      </c>
      <c r="G23" s="90" t="s">
        <v>1019</v>
      </c>
      <c r="H23" s="90" t="s">
        <v>294</v>
      </c>
      <c r="I23" s="90" t="s">
        <v>655</v>
      </c>
      <c r="J23" s="90" t="s">
        <v>289</v>
      </c>
      <c r="K23" s="90" t="s">
        <v>656</v>
      </c>
    </row>
    <row r="24" spans="1:11" x14ac:dyDescent="0.25">
      <c r="A24" s="90">
        <v>47</v>
      </c>
      <c r="B24" s="90" t="s">
        <v>608</v>
      </c>
      <c r="C24" s="90" t="s">
        <v>378</v>
      </c>
      <c r="D24" s="90" t="s">
        <v>27</v>
      </c>
      <c r="E24" s="90" t="s">
        <v>28</v>
      </c>
      <c r="F24" s="90" t="s">
        <v>609</v>
      </c>
      <c r="G24" s="90" t="s">
        <v>1019</v>
      </c>
      <c r="H24" s="90" t="s">
        <v>294</v>
      </c>
      <c r="I24" s="90" t="s">
        <v>610</v>
      </c>
      <c r="J24" s="90" t="s">
        <v>289</v>
      </c>
      <c r="K24" s="90" t="s">
        <v>663</v>
      </c>
    </row>
    <row r="25" spans="1:11" x14ac:dyDescent="0.25">
      <c r="A25" s="90">
        <v>51</v>
      </c>
      <c r="B25" s="90"/>
      <c r="C25" s="90"/>
      <c r="D25" s="90"/>
      <c r="E25" s="90"/>
      <c r="F25" s="90" t="s">
        <v>540</v>
      </c>
      <c r="G25" s="90" t="s">
        <v>1019</v>
      </c>
      <c r="H25" s="90" t="s">
        <v>294</v>
      </c>
      <c r="I25" s="90" t="s">
        <v>541</v>
      </c>
      <c r="J25" s="90" t="s">
        <v>289</v>
      </c>
      <c r="K25" s="90" t="s">
        <v>677</v>
      </c>
    </row>
    <row r="26" spans="1:11" x14ac:dyDescent="0.25">
      <c r="A26" s="90">
        <v>52</v>
      </c>
      <c r="B26" s="90" t="s">
        <v>291</v>
      </c>
      <c r="C26" s="90" t="s">
        <v>292</v>
      </c>
      <c r="D26" s="90" t="s">
        <v>0</v>
      </c>
      <c r="E26" s="90" t="s">
        <v>1</v>
      </c>
      <c r="F26" s="90" t="s">
        <v>293</v>
      </c>
      <c r="G26" s="90" t="s">
        <v>1019</v>
      </c>
      <c r="H26" s="90" t="s">
        <v>294</v>
      </c>
      <c r="I26" s="90" t="s">
        <v>295</v>
      </c>
      <c r="J26" s="90" t="s">
        <v>289</v>
      </c>
      <c r="K26" s="90" t="s">
        <v>679</v>
      </c>
    </row>
    <row r="27" spans="1:11" x14ac:dyDescent="0.25">
      <c r="A27" s="90">
        <v>53</v>
      </c>
      <c r="B27" s="90" t="s">
        <v>297</v>
      </c>
      <c r="C27" s="90" t="s">
        <v>255</v>
      </c>
      <c r="D27" s="90" t="s">
        <v>0</v>
      </c>
      <c r="E27" s="90" t="s">
        <v>1</v>
      </c>
      <c r="F27" s="90" t="s">
        <v>298</v>
      </c>
      <c r="G27" s="90" t="s">
        <v>1019</v>
      </c>
      <c r="H27" s="90" t="s">
        <v>294</v>
      </c>
      <c r="I27" s="90" t="s">
        <v>299</v>
      </c>
      <c r="J27" s="90" t="s">
        <v>289</v>
      </c>
      <c r="K27" s="90" t="s">
        <v>680</v>
      </c>
    </row>
    <row r="28" spans="1:11" x14ac:dyDescent="0.25">
      <c r="A28" s="90">
        <v>54</v>
      </c>
      <c r="B28" s="90" t="s">
        <v>311</v>
      </c>
      <c r="C28" s="90" t="s">
        <v>312</v>
      </c>
      <c r="D28" s="90" t="s">
        <v>313</v>
      </c>
      <c r="E28" s="90" t="s">
        <v>43</v>
      </c>
      <c r="F28" s="90" t="s">
        <v>314</v>
      </c>
      <c r="G28" s="90" t="s">
        <v>1019</v>
      </c>
      <c r="H28" s="90" t="s">
        <v>294</v>
      </c>
      <c r="I28" s="90" t="s">
        <v>315</v>
      </c>
      <c r="J28" s="90" t="s">
        <v>289</v>
      </c>
      <c r="K28" s="90" t="s">
        <v>683</v>
      </c>
    </row>
    <row r="29" spans="1:11" x14ac:dyDescent="0.25">
      <c r="A29" s="90">
        <v>58</v>
      </c>
      <c r="B29" s="90" t="s">
        <v>355</v>
      </c>
      <c r="C29" s="90" t="s">
        <v>356</v>
      </c>
      <c r="D29" s="90" t="s">
        <v>0</v>
      </c>
      <c r="E29" s="90" t="s">
        <v>1</v>
      </c>
      <c r="F29" s="90" t="s">
        <v>357</v>
      </c>
      <c r="G29" s="90" t="s">
        <v>1019</v>
      </c>
      <c r="H29" s="90" t="s">
        <v>294</v>
      </c>
      <c r="I29" s="90" t="s">
        <v>358</v>
      </c>
      <c r="J29" s="90" t="s">
        <v>289</v>
      </c>
      <c r="K29" s="90" t="s">
        <v>690</v>
      </c>
    </row>
    <row r="30" spans="1:11" x14ac:dyDescent="0.25">
      <c r="A30" s="90">
        <v>63</v>
      </c>
      <c r="B30" s="90" t="s">
        <v>262</v>
      </c>
      <c r="C30" s="90" t="s">
        <v>399</v>
      </c>
      <c r="D30" s="90" t="s">
        <v>0</v>
      </c>
      <c r="E30" s="90" t="s">
        <v>1</v>
      </c>
      <c r="F30" s="90" t="s">
        <v>400</v>
      </c>
      <c r="G30" s="90" t="s">
        <v>1019</v>
      </c>
      <c r="H30" s="90" t="s">
        <v>294</v>
      </c>
      <c r="I30" s="90" t="s">
        <v>401</v>
      </c>
      <c r="J30" s="90" t="s">
        <v>289</v>
      </c>
      <c r="K30" s="90" t="s">
        <v>700</v>
      </c>
    </row>
    <row r="31" spans="1:11" x14ac:dyDescent="0.25">
      <c r="A31" s="90">
        <v>65</v>
      </c>
      <c r="B31" s="90" t="s">
        <v>431</v>
      </c>
      <c r="C31" s="90" t="s">
        <v>172</v>
      </c>
      <c r="D31" s="90" t="s">
        <v>432</v>
      </c>
      <c r="E31" s="90" t="s">
        <v>28</v>
      </c>
      <c r="F31" s="90" t="s">
        <v>433</v>
      </c>
      <c r="G31" s="90" t="s">
        <v>1019</v>
      </c>
      <c r="H31" s="90" t="s">
        <v>294</v>
      </c>
      <c r="I31" s="90" t="s">
        <v>434</v>
      </c>
      <c r="J31" s="90" t="s">
        <v>289</v>
      </c>
      <c r="K31" s="90" t="s">
        <v>704</v>
      </c>
    </row>
    <row r="32" spans="1:11" x14ac:dyDescent="0.25">
      <c r="A32" s="90">
        <v>36</v>
      </c>
      <c r="B32" s="90" t="s">
        <v>322</v>
      </c>
      <c r="C32" s="90" t="s">
        <v>323</v>
      </c>
      <c r="D32" s="90" t="s">
        <v>66</v>
      </c>
      <c r="E32" s="90" t="s">
        <v>1</v>
      </c>
      <c r="F32" s="90" t="s">
        <v>324</v>
      </c>
      <c r="G32" s="90" t="s">
        <v>1019</v>
      </c>
      <c r="H32" s="90" t="s">
        <v>287</v>
      </c>
      <c r="I32" s="90" t="s">
        <v>325</v>
      </c>
      <c r="J32" s="90" t="s">
        <v>289</v>
      </c>
      <c r="K32" s="90" t="s">
        <v>956</v>
      </c>
    </row>
    <row r="33" spans="1:11" x14ac:dyDescent="0.25">
      <c r="A33" s="90">
        <v>46</v>
      </c>
      <c r="B33" s="90" t="s">
        <v>425</v>
      </c>
      <c r="C33" s="90" t="s">
        <v>426</v>
      </c>
      <c r="D33" s="90" t="s">
        <v>427</v>
      </c>
      <c r="E33" s="90" t="s">
        <v>28</v>
      </c>
      <c r="F33" s="90" t="s">
        <v>428</v>
      </c>
      <c r="G33" s="90" t="s">
        <v>1019</v>
      </c>
      <c r="H33" s="90" t="s">
        <v>287</v>
      </c>
      <c r="I33" s="90" t="s">
        <v>429</v>
      </c>
      <c r="J33" s="90" t="s">
        <v>289</v>
      </c>
      <c r="K33" s="90" t="s">
        <v>659</v>
      </c>
    </row>
    <row r="34" spans="1:11" x14ac:dyDescent="0.25">
      <c r="A34" s="90">
        <v>48</v>
      </c>
      <c r="B34" s="90"/>
      <c r="C34" s="90"/>
      <c r="D34" s="90"/>
      <c r="E34" s="90"/>
      <c r="F34" s="90" t="s">
        <v>572</v>
      </c>
      <c r="G34" s="90" t="s">
        <v>1019</v>
      </c>
      <c r="H34" s="90" t="s">
        <v>287</v>
      </c>
      <c r="I34" s="90" t="s">
        <v>573</v>
      </c>
      <c r="J34" s="90" t="s">
        <v>289</v>
      </c>
      <c r="K34" s="90" t="s">
        <v>665</v>
      </c>
    </row>
    <row r="35" spans="1:11" x14ac:dyDescent="0.25">
      <c r="A35" s="90">
        <v>50</v>
      </c>
      <c r="B35" s="90" t="s">
        <v>566</v>
      </c>
      <c r="C35" s="90" t="s">
        <v>556</v>
      </c>
      <c r="D35" s="90" t="s">
        <v>0</v>
      </c>
      <c r="E35" s="90" t="s">
        <v>1</v>
      </c>
      <c r="F35" s="90" t="s">
        <v>557</v>
      </c>
      <c r="G35" s="90" t="s">
        <v>1019</v>
      </c>
      <c r="H35" s="90" t="s">
        <v>287</v>
      </c>
      <c r="I35" s="90" t="s">
        <v>558</v>
      </c>
      <c r="J35" s="90" t="s">
        <v>289</v>
      </c>
      <c r="K35" s="90" t="s">
        <v>673</v>
      </c>
    </row>
    <row r="36" spans="1:11" x14ac:dyDescent="0.25">
      <c r="A36" s="90">
        <v>55</v>
      </c>
      <c r="B36" s="90" t="s">
        <v>317</v>
      </c>
      <c r="C36" s="90" t="s">
        <v>279</v>
      </c>
      <c r="D36" s="90" t="s">
        <v>318</v>
      </c>
      <c r="E36" s="90" t="s">
        <v>28</v>
      </c>
      <c r="F36" s="90" t="s">
        <v>319</v>
      </c>
      <c r="G36" s="90" t="s">
        <v>1019</v>
      </c>
      <c r="H36" s="90" t="s">
        <v>287</v>
      </c>
      <c r="I36" s="90" t="s">
        <v>320</v>
      </c>
      <c r="J36" s="90" t="s">
        <v>289</v>
      </c>
      <c r="K36" s="90" t="s">
        <v>758</v>
      </c>
    </row>
    <row r="37" spans="1:11" x14ac:dyDescent="0.25">
      <c r="A37" s="90">
        <v>64</v>
      </c>
      <c r="B37" s="90" t="s">
        <v>403</v>
      </c>
      <c r="C37" s="90" t="s">
        <v>60</v>
      </c>
      <c r="D37" s="90" t="s">
        <v>27</v>
      </c>
      <c r="E37" s="90" t="s">
        <v>28</v>
      </c>
      <c r="F37" s="90" t="s">
        <v>404</v>
      </c>
      <c r="G37" s="90" t="s">
        <v>1019</v>
      </c>
      <c r="H37" s="90" t="s">
        <v>287</v>
      </c>
      <c r="I37" s="90" t="s">
        <v>405</v>
      </c>
      <c r="J37" s="90" t="s">
        <v>289</v>
      </c>
      <c r="K37" s="90" t="s">
        <v>701</v>
      </c>
    </row>
    <row r="38" spans="1:11" x14ac:dyDescent="0.25">
      <c r="A38" s="90">
        <v>2</v>
      </c>
      <c r="B38" s="90" t="s">
        <v>117</v>
      </c>
      <c r="C38" s="90" t="s">
        <v>1210</v>
      </c>
      <c r="D38" s="90" t="s">
        <v>648</v>
      </c>
      <c r="E38" s="90" t="s">
        <v>1</v>
      </c>
      <c r="F38" s="90" t="s">
        <v>1211</v>
      </c>
      <c r="G38" s="90" t="s">
        <v>1019</v>
      </c>
      <c r="H38" s="90" t="s">
        <v>3</v>
      </c>
      <c r="I38" s="90" t="s">
        <v>1212</v>
      </c>
      <c r="J38" s="90" t="s">
        <v>53</v>
      </c>
      <c r="K38" s="90" t="s">
        <v>1213</v>
      </c>
    </row>
    <row r="39" spans="1:11" x14ac:dyDescent="0.25">
      <c r="A39" s="90">
        <v>6</v>
      </c>
      <c r="B39" s="90" t="s">
        <v>116</v>
      </c>
      <c r="C39" s="90" t="s">
        <v>117</v>
      </c>
      <c r="D39" s="90" t="s">
        <v>648</v>
      </c>
      <c r="E39" s="90" t="s">
        <v>1</v>
      </c>
      <c r="F39" s="90" t="s">
        <v>118</v>
      </c>
      <c r="G39" s="90" t="s">
        <v>1019</v>
      </c>
      <c r="H39" s="90" t="s">
        <v>3</v>
      </c>
      <c r="I39" s="90" t="s">
        <v>119</v>
      </c>
      <c r="J39" s="90" t="s">
        <v>53</v>
      </c>
      <c r="K39" s="90" t="s">
        <v>1167</v>
      </c>
    </row>
    <row r="40" spans="1:11" x14ac:dyDescent="0.25">
      <c r="A40" s="90">
        <v>22</v>
      </c>
      <c r="B40" s="90" t="s">
        <v>50</v>
      </c>
      <c r="C40" s="90" t="s">
        <v>51</v>
      </c>
      <c r="D40" s="90" t="s">
        <v>52</v>
      </c>
      <c r="E40" s="90" t="s">
        <v>43</v>
      </c>
      <c r="F40" s="90" t="s">
        <v>246</v>
      </c>
      <c r="G40" s="90" t="s">
        <v>1019</v>
      </c>
      <c r="H40" s="90" t="s">
        <v>3</v>
      </c>
      <c r="I40" s="90" t="s">
        <v>247</v>
      </c>
      <c r="J40" s="90" t="s">
        <v>125</v>
      </c>
      <c r="K40" s="90" t="s">
        <v>1127</v>
      </c>
    </row>
    <row r="41" spans="1:11" x14ac:dyDescent="0.25">
      <c r="A41" s="90">
        <v>25</v>
      </c>
      <c r="B41" s="90" t="s">
        <v>262</v>
      </c>
      <c r="C41" s="90" t="s">
        <v>263</v>
      </c>
      <c r="D41" s="90" t="s">
        <v>264</v>
      </c>
      <c r="E41" s="90" t="s">
        <v>1</v>
      </c>
      <c r="F41" s="90" t="s">
        <v>265</v>
      </c>
      <c r="G41" s="90" t="s">
        <v>1019</v>
      </c>
      <c r="H41" s="90" t="s">
        <v>3</v>
      </c>
      <c r="I41" s="90" t="s">
        <v>266</v>
      </c>
      <c r="J41" s="90" t="s">
        <v>53</v>
      </c>
      <c r="K41" s="90" t="s">
        <v>1057</v>
      </c>
    </row>
    <row r="42" spans="1:11" x14ac:dyDescent="0.25">
      <c r="A42" s="90">
        <v>27</v>
      </c>
      <c r="B42" s="90" t="s">
        <v>273</v>
      </c>
      <c r="C42" s="90" t="s">
        <v>274</v>
      </c>
      <c r="D42" s="90" t="s">
        <v>0</v>
      </c>
      <c r="E42" s="90" t="s">
        <v>1</v>
      </c>
      <c r="F42" s="90" t="s">
        <v>275</v>
      </c>
      <c r="G42" s="90" t="s">
        <v>1019</v>
      </c>
      <c r="H42" s="90" t="s">
        <v>3</v>
      </c>
      <c r="I42" s="90" t="s">
        <v>276</v>
      </c>
      <c r="J42" s="90" t="s">
        <v>53</v>
      </c>
      <c r="K42" s="90" t="s">
        <v>1069</v>
      </c>
    </row>
    <row r="43" spans="1:11" x14ac:dyDescent="0.25">
      <c r="A43" s="90">
        <v>28</v>
      </c>
      <c r="B43" s="90" t="s">
        <v>102</v>
      </c>
      <c r="C43" s="90" t="s">
        <v>141</v>
      </c>
      <c r="D43" s="90" t="s">
        <v>42</v>
      </c>
      <c r="E43" s="90" t="s">
        <v>43</v>
      </c>
      <c r="F43" s="90" t="s">
        <v>142</v>
      </c>
      <c r="G43" s="90" t="s">
        <v>1019</v>
      </c>
      <c r="H43" s="90" t="s">
        <v>3</v>
      </c>
      <c r="I43" s="90" t="s">
        <v>143</v>
      </c>
      <c r="J43" s="90" t="s">
        <v>53</v>
      </c>
      <c r="K43" s="90" t="s">
        <v>1070</v>
      </c>
    </row>
    <row r="44" spans="1:11" x14ac:dyDescent="0.25">
      <c r="A44" s="90">
        <v>30</v>
      </c>
      <c r="B44" s="90" t="s">
        <v>145</v>
      </c>
      <c r="C44" s="90" t="s">
        <v>97</v>
      </c>
      <c r="D44" s="90" t="s">
        <v>1046</v>
      </c>
      <c r="E44" s="90" t="s">
        <v>1</v>
      </c>
      <c r="F44" s="90" t="s">
        <v>147</v>
      </c>
      <c r="G44" s="90" t="s">
        <v>1019</v>
      </c>
      <c r="H44" s="90" t="s">
        <v>3</v>
      </c>
      <c r="I44" s="90" t="s">
        <v>148</v>
      </c>
      <c r="J44" s="90" t="s">
        <v>53</v>
      </c>
      <c r="K44" s="90" t="s">
        <v>1047</v>
      </c>
    </row>
    <row r="45" spans="1:11" x14ac:dyDescent="0.25">
      <c r="A45" s="90">
        <v>33</v>
      </c>
      <c r="B45" s="90" t="s">
        <v>982</v>
      </c>
      <c r="C45" s="90" t="s">
        <v>292</v>
      </c>
      <c r="D45" s="90" t="s">
        <v>462</v>
      </c>
      <c r="E45" s="90" t="s">
        <v>1</v>
      </c>
      <c r="F45" s="90" t="s">
        <v>422</v>
      </c>
      <c r="G45" s="90" t="s">
        <v>1019</v>
      </c>
      <c r="H45" s="90" t="s">
        <v>3</v>
      </c>
      <c r="I45" s="90" t="s">
        <v>423</v>
      </c>
      <c r="J45" s="90" t="s">
        <v>2</v>
      </c>
      <c r="K45" s="90" t="s">
        <v>983</v>
      </c>
    </row>
    <row r="46" spans="1:11" x14ac:dyDescent="0.25">
      <c r="A46" s="90">
        <v>35</v>
      </c>
      <c r="B46" s="90" t="s">
        <v>242</v>
      </c>
      <c r="C46" s="90" t="s">
        <v>243</v>
      </c>
      <c r="D46" s="90" t="s">
        <v>957</v>
      </c>
      <c r="E46" s="90" t="s">
        <v>43</v>
      </c>
      <c r="F46" s="90" t="s">
        <v>244</v>
      </c>
      <c r="G46" s="90" t="s">
        <v>1019</v>
      </c>
      <c r="H46" s="90" t="s">
        <v>3</v>
      </c>
      <c r="I46" s="90" t="s">
        <v>245</v>
      </c>
      <c r="J46" s="90" t="s">
        <v>125</v>
      </c>
      <c r="K46" s="90" t="s">
        <v>958</v>
      </c>
    </row>
    <row r="47" spans="1:11" x14ac:dyDescent="0.25">
      <c r="A47" s="90">
        <v>39</v>
      </c>
      <c r="B47" s="90" t="s">
        <v>361</v>
      </c>
      <c r="C47" s="90" t="s">
        <v>362</v>
      </c>
      <c r="D47" s="90" t="s">
        <v>0</v>
      </c>
      <c r="E47" s="90" t="s">
        <v>1</v>
      </c>
      <c r="F47" s="90" t="s">
        <v>886</v>
      </c>
      <c r="G47" s="90" t="s">
        <v>1019</v>
      </c>
      <c r="H47" s="90" t="s">
        <v>3</v>
      </c>
      <c r="I47" s="90" t="s">
        <v>861</v>
      </c>
      <c r="J47" s="90" t="s">
        <v>516</v>
      </c>
      <c r="K47" s="90" t="s">
        <v>896</v>
      </c>
    </row>
    <row r="48" spans="1:11" x14ac:dyDescent="0.25">
      <c r="A48" s="90">
        <v>59</v>
      </c>
      <c r="B48" s="90" t="s">
        <v>238</v>
      </c>
      <c r="C48" s="90" t="s">
        <v>239</v>
      </c>
      <c r="D48" s="90" t="s">
        <v>0</v>
      </c>
      <c r="E48" s="90" t="s">
        <v>1</v>
      </c>
      <c r="F48" s="90" t="s">
        <v>240</v>
      </c>
      <c r="G48" s="90" t="s">
        <v>1019</v>
      </c>
      <c r="H48" s="90" t="s">
        <v>3</v>
      </c>
      <c r="I48" s="90" t="s">
        <v>241</v>
      </c>
      <c r="J48" s="90" t="s">
        <v>53</v>
      </c>
      <c r="K48" s="90" t="s">
        <v>691</v>
      </c>
    </row>
    <row r="49" spans="1:11" x14ac:dyDescent="0.25">
      <c r="A49" s="90">
        <v>62</v>
      </c>
      <c r="B49" s="90" t="s">
        <v>137</v>
      </c>
      <c r="C49" s="90" t="s">
        <v>138</v>
      </c>
      <c r="D49" s="90" t="s">
        <v>0</v>
      </c>
      <c r="E49" s="90" t="s">
        <v>1</v>
      </c>
      <c r="F49" s="90" t="s">
        <v>139</v>
      </c>
      <c r="G49" s="90" t="s">
        <v>1019</v>
      </c>
      <c r="H49" s="90" t="s">
        <v>3</v>
      </c>
      <c r="I49" s="90" t="s">
        <v>140</v>
      </c>
      <c r="J49" s="90" t="s">
        <v>53</v>
      </c>
      <c r="K49" s="90" t="s">
        <v>699</v>
      </c>
    </row>
    <row r="50" spans="1:11" x14ac:dyDescent="0.25">
      <c r="A50" s="90">
        <v>73</v>
      </c>
      <c r="B50" s="90" t="s">
        <v>110</v>
      </c>
      <c r="C50" s="90" t="s">
        <v>111</v>
      </c>
      <c r="D50" s="90" t="s">
        <v>112</v>
      </c>
      <c r="E50" s="90" t="s">
        <v>43</v>
      </c>
      <c r="F50" s="90" t="s">
        <v>113</v>
      </c>
      <c r="G50" s="90" t="s">
        <v>1019</v>
      </c>
      <c r="H50" s="90" t="s">
        <v>3</v>
      </c>
      <c r="I50" s="90" t="s">
        <v>114</v>
      </c>
      <c r="J50" s="90" t="s">
        <v>53</v>
      </c>
      <c r="K50" s="90" t="s">
        <v>727</v>
      </c>
    </row>
    <row r="51" spans="1:11" x14ac:dyDescent="0.25">
      <c r="A51" s="90">
        <v>74</v>
      </c>
      <c r="B51" s="90" t="s">
        <v>120</v>
      </c>
      <c r="C51" s="90" t="s">
        <v>121</v>
      </c>
      <c r="D51" s="90" t="s">
        <v>122</v>
      </c>
      <c r="E51" s="90" t="s">
        <v>43</v>
      </c>
      <c r="F51" s="90" t="s">
        <v>123</v>
      </c>
      <c r="G51" s="90" t="s">
        <v>1019</v>
      </c>
      <c r="H51" s="90" t="s">
        <v>3</v>
      </c>
      <c r="I51" s="90" t="s">
        <v>124</v>
      </c>
      <c r="J51" s="90" t="s">
        <v>125</v>
      </c>
      <c r="K51" s="90" t="s">
        <v>728</v>
      </c>
    </row>
    <row r="52" spans="1:11" x14ac:dyDescent="0.25">
      <c r="A52" s="90">
        <v>85</v>
      </c>
      <c r="B52" s="90" t="s">
        <v>206</v>
      </c>
      <c r="C52" s="90" t="s">
        <v>207</v>
      </c>
      <c r="D52" s="90" t="s">
        <v>173</v>
      </c>
      <c r="E52" s="90" t="s">
        <v>43</v>
      </c>
      <c r="F52" s="90" t="s">
        <v>208</v>
      </c>
      <c r="G52" s="90" t="s">
        <v>1019</v>
      </c>
      <c r="H52" s="90" t="s">
        <v>3</v>
      </c>
      <c r="I52" s="90" t="s">
        <v>209</v>
      </c>
      <c r="J52" s="90" t="s">
        <v>53</v>
      </c>
      <c r="K52" s="90" t="s">
        <v>745</v>
      </c>
    </row>
    <row r="53" spans="1:11" x14ac:dyDescent="0.25">
      <c r="A53" s="90">
        <v>86</v>
      </c>
      <c r="B53" s="90" t="s">
        <v>224</v>
      </c>
      <c r="C53" s="90" t="s">
        <v>225</v>
      </c>
      <c r="D53" s="90" t="s">
        <v>0</v>
      </c>
      <c r="E53" s="90" t="s">
        <v>1</v>
      </c>
      <c r="F53" s="90" t="s">
        <v>226</v>
      </c>
      <c r="G53" s="90" t="s">
        <v>1019</v>
      </c>
      <c r="H53" s="90" t="s">
        <v>3</v>
      </c>
      <c r="I53" s="90" t="s">
        <v>227</v>
      </c>
      <c r="J53" s="90" t="s">
        <v>53</v>
      </c>
      <c r="K53" s="90" t="s">
        <v>748</v>
      </c>
    </row>
    <row r="54" spans="1:11" x14ac:dyDescent="0.25">
      <c r="A54" s="90">
        <v>87</v>
      </c>
      <c r="B54" s="90" t="s">
        <v>54</v>
      </c>
      <c r="C54" s="90" t="s">
        <v>55</v>
      </c>
      <c r="D54" s="90" t="s">
        <v>0</v>
      </c>
      <c r="E54" s="90" t="s">
        <v>1</v>
      </c>
      <c r="F54" s="90" t="s">
        <v>229</v>
      </c>
      <c r="G54" s="90" t="s">
        <v>1019</v>
      </c>
      <c r="H54" s="90" t="s">
        <v>3</v>
      </c>
      <c r="I54" s="90" t="s">
        <v>230</v>
      </c>
      <c r="J54" s="90" t="s">
        <v>53</v>
      </c>
      <c r="K54" s="90" t="s">
        <v>749</v>
      </c>
    </row>
    <row r="55" spans="1:11" x14ac:dyDescent="0.25">
      <c r="A55" s="90">
        <v>89</v>
      </c>
      <c r="B55" s="90" t="s">
        <v>268</v>
      </c>
      <c r="C55" s="90" t="s">
        <v>269</v>
      </c>
      <c r="D55" s="90" t="s">
        <v>66</v>
      </c>
      <c r="E55" s="90" t="s">
        <v>1</v>
      </c>
      <c r="F55" s="90" t="s">
        <v>270</v>
      </c>
      <c r="G55" s="90" t="s">
        <v>1019</v>
      </c>
      <c r="H55" s="90" t="s">
        <v>3</v>
      </c>
      <c r="I55" s="90" t="s">
        <v>271</v>
      </c>
      <c r="J55" s="90" t="s">
        <v>53</v>
      </c>
      <c r="K55" s="90" t="s">
        <v>754</v>
      </c>
    </row>
    <row r="56" spans="1:11" x14ac:dyDescent="0.25">
      <c r="A56" s="90">
        <v>90</v>
      </c>
      <c r="B56" s="90" t="s">
        <v>278</v>
      </c>
      <c r="C56" s="90" t="s">
        <v>279</v>
      </c>
      <c r="D56" s="90" t="s">
        <v>66</v>
      </c>
      <c r="E56" s="90" t="s">
        <v>1</v>
      </c>
      <c r="F56" s="90" t="s">
        <v>280</v>
      </c>
      <c r="G56" s="90" t="s">
        <v>1019</v>
      </c>
      <c r="H56" s="90" t="s">
        <v>3</v>
      </c>
      <c r="I56" s="90" t="s">
        <v>281</v>
      </c>
      <c r="J56" s="90" t="s">
        <v>53</v>
      </c>
      <c r="K56" s="90" t="s">
        <v>756</v>
      </c>
    </row>
    <row r="57" spans="1:11" x14ac:dyDescent="0.25">
      <c r="A57" s="90">
        <v>49</v>
      </c>
      <c r="B57" s="90" t="s">
        <v>590</v>
      </c>
      <c r="C57" s="90" t="s">
        <v>591</v>
      </c>
      <c r="D57" s="90" t="s">
        <v>592</v>
      </c>
      <c r="E57" s="90" t="s">
        <v>43</v>
      </c>
      <c r="F57" s="90" t="s">
        <v>593</v>
      </c>
      <c r="G57" s="90" t="s">
        <v>1131</v>
      </c>
      <c r="H57" s="90" t="s">
        <v>30</v>
      </c>
      <c r="I57" s="90" t="s">
        <v>594</v>
      </c>
      <c r="J57" s="90" t="s">
        <v>32</v>
      </c>
      <c r="K57" s="90" t="s">
        <v>669</v>
      </c>
    </row>
    <row r="58" spans="1:11" x14ac:dyDescent="0.25">
      <c r="A58" s="90">
        <v>23</v>
      </c>
      <c r="B58" s="90" t="s">
        <v>1072</v>
      </c>
      <c r="C58" s="90" t="s">
        <v>1073</v>
      </c>
      <c r="D58" s="90" t="s">
        <v>122</v>
      </c>
      <c r="E58" s="90" t="s">
        <v>43</v>
      </c>
      <c r="F58" s="90" t="s">
        <v>221</v>
      </c>
      <c r="G58" s="90" t="s">
        <v>1131</v>
      </c>
      <c r="H58" s="90" t="s">
        <v>3</v>
      </c>
      <c r="I58" s="90" t="s">
        <v>222</v>
      </c>
      <c r="J58" s="90" t="s">
        <v>53</v>
      </c>
      <c r="K58" s="90" t="s">
        <v>1074</v>
      </c>
    </row>
    <row r="59" spans="1:11" x14ac:dyDescent="0.25">
      <c r="A59" s="57">
        <v>5</v>
      </c>
      <c r="B59" s="57" t="s">
        <v>467</v>
      </c>
      <c r="C59" s="57" t="s">
        <v>468</v>
      </c>
      <c r="D59" s="57" t="s">
        <v>0</v>
      </c>
      <c r="E59" s="57" t="s">
        <v>1</v>
      </c>
      <c r="F59" s="57" t="s">
        <v>773</v>
      </c>
      <c r="G59" s="57" t="s">
        <v>543</v>
      </c>
      <c r="H59" s="57" t="s">
        <v>473</v>
      </c>
      <c r="I59" s="57" t="s">
        <v>774</v>
      </c>
      <c r="J59" s="57" t="s">
        <v>475</v>
      </c>
      <c r="K59" s="57" t="s">
        <v>1202</v>
      </c>
    </row>
    <row r="60" spans="1:11" x14ac:dyDescent="0.25">
      <c r="A60" s="90">
        <v>29</v>
      </c>
      <c r="B60" s="90" t="s">
        <v>766</v>
      </c>
      <c r="C60" s="90" t="s">
        <v>767</v>
      </c>
      <c r="D60" s="90" t="s">
        <v>577</v>
      </c>
      <c r="E60" s="90" t="s">
        <v>7</v>
      </c>
      <c r="F60" s="90" t="s">
        <v>1040</v>
      </c>
      <c r="G60" s="90" t="s">
        <v>1050</v>
      </c>
      <c r="H60" s="90" t="s">
        <v>781</v>
      </c>
      <c r="I60" s="90" t="s">
        <v>1042</v>
      </c>
      <c r="J60" s="90" t="s">
        <v>1043</v>
      </c>
      <c r="K60" s="90" t="s">
        <v>1044</v>
      </c>
    </row>
    <row r="61" spans="1:11" x14ac:dyDescent="0.25">
      <c r="A61" s="90">
        <v>81</v>
      </c>
      <c r="B61" s="90" t="s">
        <v>174</v>
      </c>
      <c r="C61" s="90" t="s">
        <v>175</v>
      </c>
      <c r="D61" s="90" t="s">
        <v>0</v>
      </c>
      <c r="E61" s="90" t="s">
        <v>1</v>
      </c>
      <c r="F61" s="90" t="s">
        <v>472</v>
      </c>
      <c r="G61" s="90" t="s">
        <v>1050</v>
      </c>
      <c r="H61" s="90" t="s">
        <v>473</v>
      </c>
      <c r="I61" s="90" t="s">
        <v>474</v>
      </c>
      <c r="J61" s="90" t="s">
        <v>475</v>
      </c>
      <c r="K61" s="90" t="s">
        <v>737</v>
      </c>
    </row>
    <row r="62" spans="1:11" x14ac:dyDescent="0.25">
      <c r="A62" s="90">
        <v>84</v>
      </c>
      <c r="B62" s="90" t="s">
        <v>54</v>
      </c>
      <c r="C62" s="90" t="s">
        <v>55</v>
      </c>
      <c r="D62" s="90" t="s">
        <v>0</v>
      </c>
      <c r="E62" s="90" t="s">
        <v>1</v>
      </c>
      <c r="F62" s="90" t="s">
        <v>480</v>
      </c>
      <c r="G62" s="90" t="s">
        <v>1050</v>
      </c>
      <c r="H62" s="90" t="s">
        <v>473</v>
      </c>
      <c r="I62" s="90" t="s">
        <v>481</v>
      </c>
      <c r="J62" s="90" t="s">
        <v>475</v>
      </c>
      <c r="K62" s="90" t="s">
        <v>744</v>
      </c>
    </row>
    <row r="63" spans="1:11" x14ac:dyDescent="0.25">
      <c r="A63" s="57">
        <v>1</v>
      </c>
      <c r="B63" s="57" t="s">
        <v>15</v>
      </c>
      <c r="C63" s="57" t="s">
        <v>16</v>
      </c>
      <c r="D63" s="57" t="s">
        <v>17</v>
      </c>
      <c r="E63" s="57" t="s">
        <v>7</v>
      </c>
      <c r="F63" s="57" t="s">
        <v>1207</v>
      </c>
      <c r="G63" s="57" t="s">
        <v>960</v>
      </c>
      <c r="H63" s="57" t="s">
        <v>1013</v>
      </c>
      <c r="I63" s="57" t="s">
        <v>1208</v>
      </c>
      <c r="J63" s="57" t="s">
        <v>960</v>
      </c>
      <c r="K63" s="57" t="s">
        <v>1209</v>
      </c>
    </row>
    <row r="64" spans="1:11" x14ac:dyDescent="0.25">
      <c r="A64" s="57">
        <v>77</v>
      </c>
      <c r="B64" s="57" t="s">
        <v>797</v>
      </c>
      <c r="C64" s="57" t="s">
        <v>798</v>
      </c>
      <c r="D64" s="57" t="s">
        <v>799</v>
      </c>
      <c r="E64" s="57" t="s">
        <v>1</v>
      </c>
      <c r="F64" s="57" t="s">
        <v>800</v>
      </c>
      <c r="G64" s="57" t="s">
        <v>960</v>
      </c>
      <c r="H64" s="57" t="s">
        <v>8</v>
      </c>
      <c r="I64" s="57" t="s">
        <v>801</v>
      </c>
      <c r="J64" s="57" t="s">
        <v>9</v>
      </c>
      <c r="K64" s="57" t="s">
        <v>802</v>
      </c>
    </row>
    <row r="65" spans="1:11" x14ac:dyDescent="0.25">
      <c r="A65" s="57">
        <v>79</v>
      </c>
      <c r="B65" s="57" t="s">
        <v>882</v>
      </c>
      <c r="C65" s="57" t="s">
        <v>97</v>
      </c>
      <c r="D65" s="57" t="s">
        <v>173</v>
      </c>
      <c r="E65" s="57" t="s">
        <v>43</v>
      </c>
      <c r="F65" s="57" t="s">
        <v>883</v>
      </c>
      <c r="G65" s="57" t="s">
        <v>960</v>
      </c>
      <c r="H65" s="57" t="s">
        <v>8</v>
      </c>
      <c r="I65" s="57" t="s">
        <v>884</v>
      </c>
      <c r="J65" s="57" t="s">
        <v>9</v>
      </c>
      <c r="K65" s="57" t="s">
        <v>885</v>
      </c>
    </row>
    <row r="66" spans="1:11" x14ac:dyDescent="0.25">
      <c r="A66" s="57">
        <v>80</v>
      </c>
      <c r="B66" s="57" t="s">
        <v>174</v>
      </c>
      <c r="C66" s="57" t="s">
        <v>175</v>
      </c>
      <c r="D66" s="57" t="s">
        <v>0</v>
      </c>
      <c r="E66" s="57" t="s">
        <v>1</v>
      </c>
      <c r="F66" s="57" t="s">
        <v>176</v>
      </c>
      <c r="G66" s="57" t="s">
        <v>960</v>
      </c>
      <c r="H66" s="57" t="s">
        <v>8</v>
      </c>
      <c r="I66" s="57" t="s">
        <v>177</v>
      </c>
      <c r="J66" s="57" t="s">
        <v>9</v>
      </c>
      <c r="K66" s="57" t="s">
        <v>736</v>
      </c>
    </row>
    <row r="67" spans="1:11" x14ac:dyDescent="0.25">
      <c r="A67" s="90">
        <v>3</v>
      </c>
      <c r="B67" s="90" t="s">
        <v>262</v>
      </c>
      <c r="C67" s="90" t="s">
        <v>399</v>
      </c>
      <c r="D67" s="90" t="s">
        <v>0</v>
      </c>
      <c r="E67" s="90" t="s">
        <v>1</v>
      </c>
      <c r="F67" s="90" t="s">
        <v>1103</v>
      </c>
      <c r="G67" s="90" t="s">
        <v>1136</v>
      </c>
      <c r="H67" s="90" t="s">
        <v>1013</v>
      </c>
      <c r="I67" s="90" t="s">
        <v>1104</v>
      </c>
      <c r="J67" s="90" t="s">
        <v>960</v>
      </c>
      <c r="K67" s="90" t="s">
        <v>1206</v>
      </c>
    </row>
    <row r="68" spans="1:11" x14ac:dyDescent="0.25">
      <c r="A68" s="90">
        <v>4</v>
      </c>
      <c r="B68" s="90" t="s">
        <v>530</v>
      </c>
      <c r="C68" s="90" t="s">
        <v>531</v>
      </c>
      <c r="D68" s="90" t="s">
        <v>36</v>
      </c>
      <c r="E68" s="90" t="s">
        <v>1</v>
      </c>
      <c r="F68" s="90" t="s">
        <v>1082</v>
      </c>
      <c r="G68" s="90" t="s">
        <v>1136</v>
      </c>
      <c r="H68" s="90" t="s">
        <v>1013</v>
      </c>
      <c r="I68" s="90" t="s">
        <v>1083</v>
      </c>
      <c r="J68" s="90" t="s">
        <v>960</v>
      </c>
      <c r="K68" s="90" t="s">
        <v>1201</v>
      </c>
    </row>
    <row r="69" spans="1:11" x14ac:dyDescent="0.25">
      <c r="A69" s="90">
        <v>7</v>
      </c>
      <c r="B69" s="90" t="s">
        <v>196</v>
      </c>
      <c r="C69" s="90" t="s">
        <v>104</v>
      </c>
      <c r="D69" s="90" t="s">
        <v>197</v>
      </c>
      <c r="E69" s="90" t="s">
        <v>198</v>
      </c>
      <c r="F69" s="90" t="s">
        <v>1168</v>
      </c>
      <c r="G69" s="90" t="s">
        <v>1136</v>
      </c>
      <c r="H69" s="90" t="s">
        <v>1013</v>
      </c>
      <c r="I69" s="90" t="s">
        <v>1169</v>
      </c>
      <c r="J69" s="90" t="s">
        <v>960</v>
      </c>
      <c r="K69" s="90" t="s">
        <v>1170</v>
      </c>
    </row>
    <row r="70" spans="1:11" x14ac:dyDescent="0.25">
      <c r="A70" s="90">
        <v>8</v>
      </c>
      <c r="B70" s="90" t="s">
        <v>1176</v>
      </c>
      <c r="C70" s="90" t="s">
        <v>1177</v>
      </c>
      <c r="D70" s="90" t="s">
        <v>173</v>
      </c>
      <c r="E70" s="90" t="s">
        <v>43</v>
      </c>
      <c r="F70" s="90" t="s">
        <v>1178</v>
      </c>
      <c r="G70" s="90" t="s">
        <v>1136</v>
      </c>
      <c r="H70" s="90" t="s">
        <v>1013</v>
      </c>
      <c r="I70" s="90" t="s">
        <v>1179</v>
      </c>
      <c r="J70" s="90" t="s">
        <v>960</v>
      </c>
      <c r="K70" s="90" t="s">
        <v>1180</v>
      </c>
    </row>
    <row r="71" spans="1:11" x14ac:dyDescent="0.25">
      <c r="A71" s="90">
        <v>9</v>
      </c>
      <c r="B71" s="90" t="s">
        <v>1181</v>
      </c>
      <c r="C71" s="90" t="s">
        <v>1182</v>
      </c>
      <c r="D71" s="90" t="s">
        <v>1183</v>
      </c>
      <c r="E71" s="90" t="s">
        <v>48</v>
      </c>
      <c r="F71" s="90" t="s">
        <v>1184</v>
      </c>
      <c r="G71" s="90" t="s">
        <v>1136</v>
      </c>
      <c r="H71" s="90" t="s">
        <v>1013</v>
      </c>
      <c r="I71" s="90" t="s">
        <v>1185</v>
      </c>
      <c r="J71" s="90" t="s">
        <v>960</v>
      </c>
      <c r="K71" s="90" t="s">
        <v>1186</v>
      </c>
    </row>
    <row r="72" spans="1:11" x14ac:dyDescent="0.25">
      <c r="A72" s="90">
        <v>10</v>
      </c>
      <c r="B72" s="90" t="s">
        <v>1187</v>
      </c>
      <c r="C72" s="90" t="s">
        <v>1188</v>
      </c>
      <c r="D72" s="90" t="s">
        <v>1189</v>
      </c>
      <c r="E72" s="90" t="s">
        <v>43</v>
      </c>
      <c r="F72" s="90" t="s">
        <v>1190</v>
      </c>
      <c r="G72" s="90" t="s">
        <v>1136</v>
      </c>
      <c r="H72" s="90" t="s">
        <v>1013</v>
      </c>
      <c r="I72" s="90" t="s">
        <v>1191</v>
      </c>
      <c r="J72" s="90" t="s">
        <v>960</v>
      </c>
      <c r="K72" s="90" t="s">
        <v>1192</v>
      </c>
    </row>
    <row r="73" spans="1:11" x14ac:dyDescent="0.25">
      <c r="A73" s="90">
        <v>11</v>
      </c>
      <c r="B73" s="90" t="s">
        <v>64</v>
      </c>
      <c r="C73" s="90" t="s">
        <v>65</v>
      </c>
      <c r="D73" s="90" t="s">
        <v>66</v>
      </c>
      <c r="E73" s="90" t="s">
        <v>1</v>
      </c>
      <c r="F73" s="90" t="s">
        <v>1133</v>
      </c>
      <c r="G73" s="90" t="s">
        <v>1136</v>
      </c>
      <c r="H73" s="90" t="s">
        <v>1013</v>
      </c>
      <c r="I73" s="90" t="s">
        <v>1134</v>
      </c>
      <c r="J73" s="90" t="s">
        <v>960</v>
      </c>
      <c r="K73" s="90" t="s">
        <v>1135</v>
      </c>
    </row>
    <row r="74" spans="1:11" x14ac:dyDescent="0.25">
      <c r="A74" s="90">
        <v>12</v>
      </c>
      <c r="B74" s="90" t="s">
        <v>262</v>
      </c>
      <c r="C74" s="90" t="s">
        <v>1141</v>
      </c>
      <c r="D74" s="90" t="s">
        <v>1142</v>
      </c>
      <c r="E74" s="90" t="s">
        <v>1</v>
      </c>
      <c r="F74" s="90" t="s">
        <v>1143</v>
      </c>
      <c r="G74" s="90" t="s">
        <v>1136</v>
      </c>
      <c r="H74" s="90" t="s">
        <v>1013</v>
      </c>
      <c r="I74" s="90" t="s">
        <v>1144</v>
      </c>
      <c r="J74" s="90" t="s">
        <v>960</v>
      </c>
      <c r="K74" s="90" t="s">
        <v>1145</v>
      </c>
    </row>
    <row r="75" spans="1:11" x14ac:dyDescent="0.25">
      <c r="A75" s="90">
        <v>13</v>
      </c>
      <c r="B75" s="90" t="s">
        <v>1146</v>
      </c>
      <c r="C75" s="90" t="s">
        <v>1147</v>
      </c>
      <c r="D75" s="90" t="s">
        <v>1142</v>
      </c>
      <c r="E75" s="90" t="s">
        <v>1</v>
      </c>
      <c r="F75" s="90" t="s">
        <v>1148</v>
      </c>
      <c r="G75" s="90" t="s">
        <v>1136</v>
      </c>
      <c r="H75" s="90" t="s">
        <v>1013</v>
      </c>
      <c r="I75" s="90" t="s">
        <v>1149</v>
      </c>
      <c r="J75" s="90" t="s">
        <v>960</v>
      </c>
      <c r="K75" s="90" t="s">
        <v>1150</v>
      </c>
    </row>
    <row r="76" spans="1:11" x14ac:dyDescent="0.25">
      <c r="A76" s="90">
        <v>14</v>
      </c>
      <c r="B76" s="90" t="s">
        <v>1151</v>
      </c>
      <c r="C76" s="90" t="s">
        <v>1152</v>
      </c>
      <c r="D76" s="90" t="s">
        <v>1153</v>
      </c>
      <c r="E76" s="90" t="s">
        <v>48</v>
      </c>
      <c r="F76" s="90" t="s">
        <v>1154</v>
      </c>
      <c r="G76" s="90" t="s">
        <v>1136</v>
      </c>
      <c r="H76" s="90" t="s">
        <v>1013</v>
      </c>
      <c r="I76" s="90" t="s">
        <v>1155</v>
      </c>
      <c r="J76" s="90" t="s">
        <v>960</v>
      </c>
      <c r="K76" s="90" t="s">
        <v>1156</v>
      </c>
    </row>
    <row r="77" spans="1:11" x14ac:dyDescent="0.25">
      <c r="A77" s="90">
        <v>15</v>
      </c>
      <c r="B77" s="90" t="s">
        <v>530</v>
      </c>
      <c r="C77" s="90" t="s">
        <v>531</v>
      </c>
      <c r="D77" s="90" t="s">
        <v>36</v>
      </c>
      <c r="E77" s="90" t="s">
        <v>1</v>
      </c>
      <c r="F77" s="90" t="s">
        <v>1158</v>
      </c>
      <c r="G77" s="90" t="s">
        <v>1136</v>
      </c>
      <c r="H77" s="90" t="s">
        <v>1013</v>
      </c>
      <c r="I77" s="90" t="s">
        <v>1159</v>
      </c>
      <c r="J77" s="90" t="s">
        <v>960</v>
      </c>
      <c r="K77" s="90" t="s">
        <v>1160</v>
      </c>
    </row>
    <row r="78" spans="1:11" x14ac:dyDescent="0.25">
      <c r="A78" s="90">
        <v>16</v>
      </c>
      <c r="B78" s="90" t="s">
        <v>50</v>
      </c>
      <c r="C78" s="90" t="s">
        <v>51</v>
      </c>
      <c r="D78" s="90" t="s">
        <v>52</v>
      </c>
      <c r="E78" s="90" t="s">
        <v>43</v>
      </c>
      <c r="F78" s="90" t="s">
        <v>1085</v>
      </c>
      <c r="G78" s="90" t="s">
        <v>1136</v>
      </c>
      <c r="H78" s="90" t="s">
        <v>1013</v>
      </c>
      <c r="I78" s="90" t="s">
        <v>1086</v>
      </c>
      <c r="J78" s="90" t="s">
        <v>960</v>
      </c>
      <c r="K78" s="90" t="s">
        <v>1087</v>
      </c>
    </row>
    <row r="79" spans="1:11" x14ac:dyDescent="0.25">
      <c r="A79" s="90">
        <v>17</v>
      </c>
      <c r="B79" s="90" t="s">
        <v>1094</v>
      </c>
      <c r="C79" s="90" t="s">
        <v>1095</v>
      </c>
      <c r="D79" s="90" t="s">
        <v>173</v>
      </c>
      <c r="E79" s="90" t="s">
        <v>43</v>
      </c>
      <c r="F79" s="90" t="s">
        <v>1096</v>
      </c>
      <c r="G79" s="90" t="s">
        <v>1136</v>
      </c>
      <c r="H79" s="90" t="s">
        <v>1013</v>
      </c>
      <c r="I79" s="90" t="s">
        <v>1097</v>
      </c>
      <c r="J79" s="90" t="s">
        <v>960</v>
      </c>
      <c r="K79" s="90" t="s">
        <v>1098</v>
      </c>
    </row>
    <row r="80" spans="1:11" x14ac:dyDescent="0.25">
      <c r="A80" s="90">
        <v>18</v>
      </c>
      <c r="B80" s="90" t="s">
        <v>196</v>
      </c>
      <c r="C80" s="90" t="s">
        <v>104</v>
      </c>
      <c r="D80" s="90" t="s">
        <v>197</v>
      </c>
      <c r="E80" s="90" t="s">
        <v>198</v>
      </c>
      <c r="F80" s="90" t="s">
        <v>1107</v>
      </c>
      <c r="G80" s="90" t="s">
        <v>1136</v>
      </c>
      <c r="H80" s="90" t="s">
        <v>1013</v>
      </c>
      <c r="I80" s="90" t="s">
        <v>1108</v>
      </c>
      <c r="J80" s="90" t="s">
        <v>960</v>
      </c>
      <c r="K80" s="90" t="s">
        <v>1109</v>
      </c>
    </row>
    <row r="81" spans="1:11" x14ac:dyDescent="0.25">
      <c r="A81" s="90">
        <v>19</v>
      </c>
      <c r="B81" s="90" t="s">
        <v>1110</v>
      </c>
      <c r="C81" s="90" t="s">
        <v>408</v>
      </c>
      <c r="D81" s="90" t="s">
        <v>1111</v>
      </c>
      <c r="E81" s="90" t="s">
        <v>912</v>
      </c>
      <c r="F81" s="90" t="s">
        <v>1112</v>
      </c>
      <c r="G81" s="90" t="s">
        <v>1136</v>
      </c>
      <c r="H81" s="90" t="s">
        <v>1013</v>
      </c>
      <c r="I81" s="90" t="s">
        <v>1113</v>
      </c>
      <c r="J81" s="90" t="s">
        <v>960</v>
      </c>
      <c r="K81" s="90" t="s">
        <v>1114</v>
      </c>
    </row>
    <row r="82" spans="1:11" x14ac:dyDescent="0.25">
      <c r="A82" s="90">
        <v>20</v>
      </c>
      <c r="B82" s="90" t="s">
        <v>1115</v>
      </c>
      <c r="C82" s="90" t="s">
        <v>1116</v>
      </c>
      <c r="D82" s="90" t="s">
        <v>1117</v>
      </c>
      <c r="E82" s="90" t="s">
        <v>1</v>
      </c>
      <c r="F82" s="90" t="s">
        <v>1118</v>
      </c>
      <c r="G82" s="90" t="s">
        <v>1136</v>
      </c>
      <c r="H82" s="90" t="s">
        <v>1013</v>
      </c>
      <c r="I82" s="90" t="s">
        <v>1119</v>
      </c>
      <c r="J82" s="90" t="s">
        <v>960</v>
      </c>
      <c r="K82" s="90" t="s">
        <v>1120</v>
      </c>
    </row>
    <row r="83" spans="1:11" x14ac:dyDescent="0.25">
      <c r="A83" s="90">
        <v>21</v>
      </c>
      <c r="B83" s="90" t="s">
        <v>174</v>
      </c>
      <c r="C83" s="90" t="s">
        <v>175</v>
      </c>
      <c r="D83" s="90" t="s">
        <v>0</v>
      </c>
      <c r="E83" s="90" t="s">
        <v>1</v>
      </c>
      <c r="F83" s="90" t="s">
        <v>1124</v>
      </c>
      <c r="G83" s="90" t="s">
        <v>1136</v>
      </c>
      <c r="H83" s="90" t="s">
        <v>1013</v>
      </c>
      <c r="I83" s="90" t="s">
        <v>1125</v>
      </c>
      <c r="J83" s="90" t="s">
        <v>960</v>
      </c>
      <c r="K83" s="90" t="s">
        <v>1126</v>
      </c>
    </row>
    <row r="84" spans="1:11" x14ac:dyDescent="0.25">
      <c r="A84" s="90">
        <v>31</v>
      </c>
      <c r="B84" s="90" t="s">
        <v>803</v>
      </c>
      <c r="C84" s="90" t="s">
        <v>804</v>
      </c>
      <c r="D84" s="90" t="s">
        <v>17</v>
      </c>
      <c r="E84" s="90" t="s">
        <v>7</v>
      </c>
      <c r="F84" s="90" t="s">
        <v>805</v>
      </c>
      <c r="G84" s="90" t="s">
        <v>1136</v>
      </c>
      <c r="H84" s="90" t="s">
        <v>5</v>
      </c>
      <c r="I84" s="90" t="s">
        <v>806</v>
      </c>
      <c r="J84" s="90" t="s">
        <v>6</v>
      </c>
      <c r="K84" s="90" t="s">
        <v>996</v>
      </c>
    </row>
    <row r="85" spans="1:11" x14ac:dyDescent="0.25">
      <c r="A85" s="90">
        <v>56</v>
      </c>
      <c r="B85" s="90" t="s">
        <v>15</v>
      </c>
      <c r="C85" s="90" t="s">
        <v>16</v>
      </c>
      <c r="D85" s="90" t="s">
        <v>17</v>
      </c>
      <c r="E85" s="90" t="s">
        <v>7</v>
      </c>
      <c r="F85" s="90" t="s">
        <v>18</v>
      </c>
      <c r="G85" s="90" t="s">
        <v>1136</v>
      </c>
      <c r="H85" s="90" t="s">
        <v>5</v>
      </c>
      <c r="I85" s="90" t="s">
        <v>19</v>
      </c>
      <c r="J85" s="90" t="s">
        <v>6</v>
      </c>
      <c r="K85" s="90" t="s">
        <v>685</v>
      </c>
    </row>
    <row r="86" spans="1:11" x14ac:dyDescent="0.25">
      <c r="A86" s="90">
        <v>67</v>
      </c>
      <c r="B86" s="90" t="s">
        <v>443</v>
      </c>
      <c r="C86" s="90" t="s">
        <v>444</v>
      </c>
      <c r="D86" s="90" t="s">
        <v>0</v>
      </c>
      <c r="E86" s="90" t="s">
        <v>1</v>
      </c>
      <c r="F86" s="90" t="s">
        <v>445</v>
      </c>
      <c r="G86" s="90" t="s">
        <v>1136</v>
      </c>
      <c r="H86" s="90" t="s">
        <v>5</v>
      </c>
      <c r="I86" s="90" t="s">
        <v>446</v>
      </c>
      <c r="J86" s="90" t="s">
        <v>6</v>
      </c>
      <c r="K86" s="90" t="s">
        <v>708</v>
      </c>
    </row>
    <row r="87" spans="1:11" x14ac:dyDescent="0.25">
      <c r="A87" s="90">
        <v>71</v>
      </c>
      <c r="B87" s="90" t="s">
        <v>54</v>
      </c>
      <c r="C87" s="90" t="s">
        <v>55</v>
      </c>
      <c r="D87" s="90" t="s">
        <v>0</v>
      </c>
      <c r="E87" s="90" t="s">
        <v>1</v>
      </c>
      <c r="F87" s="90" t="s">
        <v>56</v>
      </c>
      <c r="G87" s="90" t="s">
        <v>1136</v>
      </c>
      <c r="H87" s="90" t="s">
        <v>5</v>
      </c>
      <c r="I87" s="90" t="s">
        <v>57</v>
      </c>
      <c r="J87" s="90" t="s">
        <v>6</v>
      </c>
      <c r="K87" s="90" t="s">
        <v>717</v>
      </c>
    </row>
    <row r="88" spans="1:11" x14ac:dyDescent="0.25">
      <c r="A88" s="90">
        <v>72</v>
      </c>
      <c r="B88" s="90" t="s">
        <v>50</v>
      </c>
      <c r="C88" s="90" t="s">
        <v>51</v>
      </c>
      <c r="D88" s="90" t="s">
        <v>52</v>
      </c>
      <c r="E88" s="90" t="s">
        <v>43</v>
      </c>
      <c r="F88" s="90" t="s">
        <v>94</v>
      </c>
      <c r="G88" s="90" t="s">
        <v>1136</v>
      </c>
      <c r="H88" s="90" t="s">
        <v>5</v>
      </c>
      <c r="I88" s="90" t="s">
        <v>95</v>
      </c>
      <c r="J88" s="90" t="s">
        <v>6</v>
      </c>
      <c r="K88" s="90" t="s">
        <v>724</v>
      </c>
    </row>
    <row r="89" spans="1:11" x14ac:dyDescent="0.25">
      <c r="A89" s="90">
        <v>41</v>
      </c>
      <c r="B89" s="90" t="s">
        <v>544</v>
      </c>
      <c r="C89" s="90" t="s">
        <v>545</v>
      </c>
      <c r="D89" s="90" t="s">
        <v>546</v>
      </c>
      <c r="E89" s="90" t="s">
        <v>1</v>
      </c>
      <c r="F89" s="90" t="s">
        <v>547</v>
      </c>
      <c r="G89" s="90" t="s">
        <v>1136</v>
      </c>
      <c r="H89" s="90" t="s">
        <v>8</v>
      </c>
      <c r="I89" s="90" t="s">
        <v>548</v>
      </c>
      <c r="J89" s="90" t="s">
        <v>9</v>
      </c>
      <c r="K89" s="90" t="s">
        <v>783</v>
      </c>
    </row>
    <row r="90" spans="1:11" x14ac:dyDescent="0.25">
      <c r="A90" s="90">
        <v>78</v>
      </c>
      <c r="B90" s="90" t="s">
        <v>101</v>
      </c>
      <c r="C90" s="90" t="s">
        <v>102</v>
      </c>
      <c r="D90" s="90" t="s">
        <v>103</v>
      </c>
      <c r="E90" s="90" t="s">
        <v>43</v>
      </c>
      <c r="F90" s="90" t="s">
        <v>169</v>
      </c>
      <c r="G90" s="90" t="s">
        <v>1136</v>
      </c>
      <c r="H90" s="90" t="s">
        <v>8</v>
      </c>
      <c r="I90" s="90" t="s">
        <v>170</v>
      </c>
      <c r="J90" s="90" t="s">
        <v>9</v>
      </c>
      <c r="K90" s="90" t="s">
        <v>735</v>
      </c>
    </row>
    <row r="91" spans="1:11" x14ac:dyDescent="0.25">
      <c r="A91" s="90">
        <v>82</v>
      </c>
      <c r="B91" s="90" t="s">
        <v>179</v>
      </c>
      <c r="C91" s="90" t="s">
        <v>180</v>
      </c>
      <c r="D91" s="90" t="s">
        <v>181</v>
      </c>
      <c r="E91" s="90" t="s">
        <v>43</v>
      </c>
      <c r="F91" s="90" t="s">
        <v>182</v>
      </c>
      <c r="G91" s="90" t="s">
        <v>1136</v>
      </c>
      <c r="H91" s="90" t="s">
        <v>8</v>
      </c>
      <c r="I91" s="90" t="s">
        <v>183</v>
      </c>
      <c r="J91" s="90" t="s">
        <v>9</v>
      </c>
      <c r="K91" s="90" t="s">
        <v>738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89" t="s">
        <v>453</v>
      </c>
      <c r="C2" s="89" t="s">
        <v>454</v>
      </c>
      <c r="D2" s="89" t="s">
        <v>455</v>
      </c>
      <c r="E2" s="89" t="s">
        <v>456</v>
      </c>
      <c r="F2" s="89" t="s">
        <v>457</v>
      </c>
      <c r="G2" s="89" t="s">
        <v>666</v>
      </c>
      <c r="H2" s="89" t="s">
        <v>30</v>
      </c>
      <c r="I2" s="89" t="s">
        <v>458</v>
      </c>
      <c r="J2" s="89" t="s">
        <v>32</v>
      </c>
      <c r="K2" s="89" t="s">
        <v>763</v>
      </c>
    </row>
    <row r="3" spans="1:11" x14ac:dyDescent="0.25">
      <c r="A3">
        <v>74</v>
      </c>
      <c r="B3" s="89" t="s">
        <v>131</v>
      </c>
      <c r="C3" s="89" t="s">
        <v>132</v>
      </c>
      <c r="D3" s="89" t="s">
        <v>133</v>
      </c>
      <c r="E3" s="89" t="s">
        <v>28</v>
      </c>
      <c r="F3" s="89" t="s">
        <v>134</v>
      </c>
      <c r="G3" s="89" t="s">
        <v>666</v>
      </c>
      <c r="H3" s="89" t="s">
        <v>30</v>
      </c>
      <c r="I3" s="89" t="s">
        <v>135</v>
      </c>
      <c r="J3" s="89" t="s">
        <v>32</v>
      </c>
      <c r="K3" s="89" t="s">
        <v>731</v>
      </c>
    </row>
    <row r="4" spans="1:11" x14ac:dyDescent="0.25">
      <c r="A4">
        <v>75</v>
      </c>
      <c r="B4" s="89" t="s">
        <v>54</v>
      </c>
      <c r="C4" s="89" t="s">
        <v>55</v>
      </c>
      <c r="D4" s="89" t="s">
        <v>0</v>
      </c>
      <c r="E4" s="89" t="s">
        <v>1</v>
      </c>
      <c r="F4" s="89" t="s">
        <v>156</v>
      </c>
      <c r="G4" s="89" t="s">
        <v>666</v>
      </c>
      <c r="H4" s="89" t="s">
        <v>157</v>
      </c>
      <c r="I4" s="89" t="s">
        <v>158</v>
      </c>
      <c r="J4" s="89" t="s">
        <v>159</v>
      </c>
      <c r="K4" s="89" t="s">
        <v>734</v>
      </c>
    </row>
    <row r="5" spans="1:11" x14ac:dyDescent="0.25">
      <c r="A5" s="89">
        <v>30</v>
      </c>
      <c r="B5" s="89" t="s">
        <v>830</v>
      </c>
      <c r="C5" s="89" t="s">
        <v>624</v>
      </c>
      <c r="D5" s="89" t="s">
        <v>625</v>
      </c>
      <c r="E5" s="89" t="s">
        <v>48</v>
      </c>
      <c r="F5" s="89" t="s">
        <v>626</v>
      </c>
      <c r="G5" s="89" t="s">
        <v>666</v>
      </c>
      <c r="H5" s="89" t="s">
        <v>294</v>
      </c>
      <c r="I5" s="89" t="s">
        <v>627</v>
      </c>
      <c r="J5" s="89" t="s">
        <v>289</v>
      </c>
      <c r="K5" s="89" t="s">
        <v>987</v>
      </c>
    </row>
    <row r="6" spans="1:11" x14ac:dyDescent="0.25">
      <c r="A6" s="89">
        <v>43</v>
      </c>
      <c r="B6" s="89" t="s">
        <v>407</v>
      </c>
      <c r="C6" s="89" t="s">
        <v>408</v>
      </c>
      <c r="D6" s="89" t="s">
        <v>618</v>
      </c>
      <c r="E6" s="89" t="s">
        <v>619</v>
      </c>
      <c r="F6" s="89" t="s">
        <v>620</v>
      </c>
      <c r="G6" s="89" t="s">
        <v>666</v>
      </c>
      <c r="H6" s="89" t="s">
        <v>294</v>
      </c>
      <c r="I6" s="89" t="s">
        <v>621</v>
      </c>
      <c r="J6" s="89" t="s">
        <v>289</v>
      </c>
      <c r="K6" s="89" t="s">
        <v>658</v>
      </c>
    </row>
    <row r="7" spans="1:11" x14ac:dyDescent="0.25">
      <c r="A7" s="89">
        <v>59</v>
      </c>
      <c r="B7" s="89" t="s">
        <v>377</v>
      </c>
      <c r="C7" s="89" t="s">
        <v>378</v>
      </c>
      <c r="D7" s="89" t="s">
        <v>256</v>
      </c>
      <c r="E7" s="89" t="s">
        <v>1</v>
      </c>
      <c r="F7" s="89" t="s">
        <v>379</v>
      </c>
      <c r="G7" s="89" t="s">
        <v>666</v>
      </c>
      <c r="H7" s="89" t="s">
        <v>294</v>
      </c>
      <c r="I7" s="89" t="s">
        <v>380</v>
      </c>
      <c r="J7" s="89" t="s">
        <v>289</v>
      </c>
      <c r="K7" s="89" t="s">
        <v>695</v>
      </c>
    </row>
    <row r="8" spans="1:11" x14ac:dyDescent="0.25">
      <c r="A8" s="89">
        <v>55</v>
      </c>
      <c r="B8" s="89" t="s">
        <v>333</v>
      </c>
      <c r="C8" s="89" t="s">
        <v>334</v>
      </c>
      <c r="D8" s="89" t="s">
        <v>335</v>
      </c>
      <c r="E8" s="89" t="s">
        <v>48</v>
      </c>
      <c r="F8" s="89" t="s">
        <v>336</v>
      </c>
      <c r="G8" s="89" t="s">
        <v>666</v>
      </c>
      <c r="H8" s="89" t="s">
        <v>287</v>
      </c>
      <c r="I8" s="89" t="s">
        <v>337</v>
      </c>
      <c r="J8" s="89" t="s">
        <v>289</v>
      </c>
      <c r="K8" s="89" t="s">
        <v>686</v>
      </c>
    </row>
    <row r="9" spans="1:11" x14ac:dyDescent="0.25">
      <c r="A9" s="89">
        <v>60</v>
      </c>
      <c r="B9" s="89" t="s">
        <v>387</v>
      </c>
      <c r="C9" s="89" t="s">
        <v>279</v>
      </c>
      <c r="D9" s="89" t="s">
        <v>351</v>
      </c>
      <c r="E9" s="89" t="s">
        <v>48</v>
      </c>
      <c r="F9" s="89" t="s">
        <v>388</v>
      </c>
      <c r="G9" s="89" t="s">
        <v>666</v>
      </c>
      <c r="H9" s="89" t="s">
        <v>287</v>
      </c>
      <c r="I9" s="89" t="s">
        <v>389</v>
      </c>
      <c r="J9" s="89" t="s">
        <v>289</v>
      </c>
      <c r="K9" s="89" t="s">
        <v>696</v>
      </c>
    </row>
    <row r="10" spans="1:11" x14ac:dyDescent="0.25">
      <c r="A10" s="89">
        <v>35</v>
      </c>
      <c r="B10" s="89" t="s">
        <v>567</v>
      </c>
      <c r="C10" s="89" t="s">
        <v>561</v>
      </c>
      <c r="D10" s="89" t="s">
        <v>0</v>
      </c>
      <c r="E10" s="89" t="s">
        <v>1</v>
      </c>
      <c r="F10" s="89" t="s">
        <v>61</v>
      </c>
      <c r="G10" s="89" t="s">
        <v>666</v>
      </c>
      <c r="H10" s="89" t="s">
        <v>3</v>
      </c>
      <c r="I10" s="89" t="s">
        <v>62</v>
      </c>
      <c r="J10" s="89" t="s">
        <v>53</v>
      </c>
      <c r="K10" s="89" t="s">
        <v>919</v>
      </c>
    </row>
    <row r="11" spans="1:11" x14ac:dyDescent="0.25">
      <c r="A11" s="89">
        <v>87</v>
      </c>
      <c r="B11" s="89" t="s">
        <v>232</v>
      </c>
      <c r="C11" s="89" t="s">
        <v>233</v>
      </c>
      <c r="D11" s="89" t="s">
        <v>234</v>
      </c>
      <c r="E11" s="89" t="s">
        <v>1</v>
      </c>
      <c r="F11" s="89" t="s">
        <v>235</v>
      </c>
      <c r="G11" s="89" t="s">
        <v>666</v>
      </c>
      <c r="H11" s="89" t="s">
        <v>3</v>
      </c>
      <c r="I11" s="89" t="s">
        <v>236</v>
      </c>
      <c r="J11" s="89" t="s">
        <v>53</v>
      </c>
      <c r="K11" s="89" t="s">
        <v>750</v>
      </c>
    </row>
    <row r="12" spans="1:11" x14ac:dyDescent="0.25">
      <c r="A12" s="89">
        <v>23</v>
      </c>
      <c r="B12" s="89" t="s">
        <v>190</v>
      </c>
      <c r="C12" s="89" t="s">
        <v>191</v>
      </c>
      <c r="D12" s="89" t="s">
        <v>192</v>
      </c>
      <c r="E12" s="89" t="s">
        <v>28</v>
      </c>
      <c r="F12" s="89" t="s">
        <v>193</v>
      </c>
      <c r="G12" s="89" t="s">
        <v>1019</v>
      </c>
      <c r="H12" s="89" t="s">
        <v>30</v>
      </c>
      <c r="I12" s="89" t="s">
        <v>194</v>
      </c>
      <c r="J12" s="89" t="s">
        <v>32</v>
      </c>
      <c r="K12" s="89" t="s">
        <v>1081</v>
      </c>
    </row>
    <row r="13" spans="1:11" x14ac:dyDescent="0.25">
      <c r="A13" s="89">
        <v>25</v>
      </c>
      <c r="B13" s="89" t="s">
        <v>71</v>
      </c>
      <c r="C13" s="89" t="s">
        <v>72</v>
      </c>
      <c r="D13" s="89" t="s">
        <v>73</v>
      </c>
      <c r="E13" s="89" t="s">
        <v>28</v>
      </c>
      <c r="F13" s="89" t="s">
        <v>74</v>
      </c>
      <c r="G13" s="89" t="s">
        <v>1019</v>
      </c>
      <c r="H13" s="89" t="s">
        <v>30</v>
      </c>
      <c r="I13" s="89" t="s">
        <v>75</v>
      </c>
      <c r="J13" s="89" t="s">
        <v>32</v>
      </c>
      <c r="K13" s="89" t="s">
        <v>1058</v>
      </c>
    </row>
    <row r="14" spans="1:11" x14ac:dyDescent="0.25">
      <c r="A14" s="89">
        <v>32</v>
      </c>
      <c r="B14" s="89" t="s">
        <v>64</v>
      </c>
      <c r="C14" s="89" t="s">
        <v>65</v>
      </c>
      <c r="D14" s="89" t="s">
        <v>66</v>
      </c>
      <c r="E14" s="89" t="s">
        <v>1</v>
      </c>
      <c r="F14" s="89" t="s">
        <v>67</v>
      </c>
      <c r="G14" s="89" t="s">
        <v>1019</v>
      </c>
      <c r="H14" s="89" t="s">
        <v>30</v>
      </c>
      <c r="I14" s="89" t="s">
        <v>68</v>
      </c>
      <c r="J14" s="89" t="s">
        <v>32</v>
      </c>
      <c r="K14" s="89" t="s">
        <v>959</v>
      </c>
    </row>
    <row r="15" spans="1:11" x14ac:dyDescent="0.25">
      <c r="A15" s="89">
        <v>65</v>
      </c>
      <c r="B15" s="89" t="s">
        <v>15</v>
      </c>
      <c r="C15" s="89" t="s">
        <v>16</v>
      </c>
      <c r="D15" s="89" t="s">
        <v>17</v>
      </c>
      <c r="E15" s="89" t="s">
        <v>7</v>
      </c>
      <c r="F15" s="89" t="s">
        <v>77</v>
      </c>
      <c r="G15" s="89" t="s">
        <v>1019</v>
      </c>
      <c r="H15" s="89" t="s">
        <v>30</v>
      </c>
      <c r="I15" s="89" t="s">
        <v>78</v>
      </c>
      <c r="J15" s="89" t="s">
        <v>32</v>
      </c>
      <c r="K15" s="89" t="s">
        <v>705</v>
      </c>
    </row>
    <row r="16" spans="1:11" x14ac:dyDescent="0.25">
      <c r="A16" s="89">
        <v>67</v>
      </c>
      <c r="B16" s="89" t="s">
        <v>460</v>
      </c>
      <c r="C16" s="89" t="s">
        <v>461</v>
      </c>
      <c r="D16" s="89" t="s">
        <v>462</v>
      </c>
      <c r="E16" s="89" t="s">
        <v>1</v>
      </c>
      <c r="F16" s="89" t="s">
        <v>463</v>
      </c>
      <c r="G16" s="89" t="s">
        <v>1019</v>
      </c>
      <c r="H16" s="89" t="s">
        <v>30</v>
      </c>
      <c r="I16" s="89" t="s">
        <v>464</v>
      </c>
      <c r="J16" s="89" t="s">
        <v>32</v>
      </c>
      <c r="K16" s="89" t="s">
        <v>711</v>
      </c>
    </row>
    <row r="17" spans="1:11" x14ac:dyDescent="0.25">
      <c r="A17" s="89">
        <v>68</v>
      </c>
      <c r="B17" s="89" t="s">
        <v>165</v>
      </c>
      <c r="C17" s="89" t="s">
        <v>166</v>
      </c>
      <c r="D17" s="89" t="s">
        <v>27</v>
      </c>
      <c r="E17" s="89" t="s">
        <v>28</v>
      </c>
      <c r="F17" s="89" t="s">
        <v>167</v>
      </c>
      <c r="G17" s="89" t="s">
        <v>1019</v>
      </c>
      <c r="H17" s="89" t="s">
        <v>30</v>
      </c>
      <c r="I17" s="89" t="s">
        <v>168</v>
      </c>
      <c r="J17" s="89" t="s">
        <v>32</v>
      </c>
      <c r="K17" s="89" t="s">
        <v>712</v>
      </c>
    </row>
    <row r="18" spans="1:11" x14ac:dyDescent="0.25">
      <c r="A18" s="89">
        <v>69</v>
      </c>
      <c r="B18" s="89" t="s">
        <v>25</v>
      </c>
      <c r="C18" s="89" t="s">
        <v>26</v>
      </c>
      <c r="D18" s="89" t="s">
        <v>27</v>
      </c>
      <c r="E18" s="89" t="s">
        <v>28</v>
      </c>
      <c r="F18" s="89" t="s">
        <v>29</v>
      </c>
      <c r="G18" s="89" t="s">
        <v>1019</v>
      </c>
      <c r="H18" s="89" t="s">
        <v>30</v>
      </c>
      <c r="I18" s="89" t="s">
        <v>31</v>
      </c>
      <c r="J18" s="89" t="s">
        <v>32</v>
      </c>
      <c r="K18" s="89" t="s">
        <v>714</v>
      </c>
    </row>
    <row r="19" spans="1:11" x14ac:dyDescent="0.25">
      <c r="A19" s="89">
        <v>82</v>
      </c>
      <c r="B19" s="89" t="s">
        <v>467</v>
      </c>
      <c r="C19" s="89" t="s">
        <v>468</v>
      </c>
      <c r="D19" s="89" t="s">
        <v>0</v>
      </c>
      <c r="E19" s="89" t="s">
        <v>1</v>
      </c>
      <c r="F19" s="89" t="s">
        <v>477</v>
      </c>
      <c r="G19" s="89" t="s">
        <v>1019</v>
      </c>
      <c r="H19" s="89" t="s">
        <v>30</v>
      </c>
      <c r="I19" s="89" t="s">
        <v>478</v>
      </c>
      <c r="J19" s="89" t="s">
        <v>32</v>
      </c>
      <c r="K19" s="89" t="s">
        <v>740</v>
      </c>
    </row>
    <row r="20" spans="1:11" x14ac:dyDescent="0.25">
      <c r="A20" s="89">
        <v>36</v>
      </c>
      <c r="B20" s="89" t="s">
        <v>49</v>
      </c>
      <c r="C20" s="89" t="s">
        <v>97</v>
      </c>
      <c r="D20" s="89" t="s">
        <v>66</v>
      </c>
      <c r="E20" s="89" t="s">
        <v>1</v>
      </c>
      <c r="F20" s="89" t="s">
        <v>391</v>
      </c>
      <c r="G20" s="89" t="s">
        <v>1019</v>
      </c>
      <c r="H20" s="89" t="s">
        <v>294</v>
      </c>
      <c r="I20" s="89" t="s">
        <v>392</v>
      </c>
      <c r="J20" s="89" t="s">
        <v>289</v>
      </c>
      <c r="K20" s="89" t="s">
        <v>921</v>
      </c>
    </row>
    <row r="21" spans="1:11" x14ac:dyDescent="0.25">
      <c r="A21" s="89">
        <v>38</v>
      </c>
      <c r="B21" s="89" t="s">
        <v>845</v>
      </c>
      <c r="C21" s="89" t="s">
        <v>846</v>
      </c>
      <c r="D21" s="89" t="s">
        <v>27</v>
      </c>
      <c r="E21" s="89" t="s">
        <v>28</v>
      </c>
      <c r="F21" s="89" t="s">
        <v>847</v>
      </c>
      <c r="G21" s="89" t="s">
        <v>1019</v>
      </c>
      <c r="H21" s="89" t="s">
        <v>294</v>
      </c>
      <c r="I21" s="89" t="s">
        <v>848</v>
      </c>
      <c r="J21" s="89" t="s">
        <v>289</v>
      </c>
      <c r="K21" s="89" t="s">
        <v>849</v>
      </c>
    </row>
    <row r="22" spans="1:11" x14ac:dyDescent="0.25">
      <c r="A22" s="89">
        <v>41</v>
      </c>
      <c r="B22" s="89" t="s">
        <v>530</v>
      </c>
      <c r="C22" s="89" t="s">
        <v>531</v>
      </c>
      <c r="D22" s="89" t="s">
        <v>36</v>
      </c>
      <c r="E22" s="89" t="s">
        <v>1</v>
      </c>
      <c r="F22" s="89" t="s">
        <v>532</v>
      </c>
      <c r="G22" s="89" t="s">
        <v>1019</v>
      </c>
      <c r="H22" s="89" t="s">
        <v>294</v>
      </c>
      <c r="I22" s="89" t="s">
        <v>533</v>
      </c>
      <c r="J22" s="89" t="s">
        <v>516</v>
      </c>
      <c r="K22" s="89" t="s">
        <v>764</v>
      </c>
    </row>
    <row r="23" spans="1:11" x14ac:dyDescent="0.25">
      <c r="A23" s="89">
        <v>42</v>
      </c>
      <c r="B23" s="89" t="s">
        <v>651</v>
      </c>
      <c r="C23" s="89" t="s">
        <v>652</v>
      </c>
      <c r="D23" s="89" t="s">
        <v>653</v>
      </c>
      <c r="E23" s="89" t="s">
        <v>1</v>
      </c>
      <c r="F23" s="89" t="s">
        <v>654</v>
      </c>
      <c r="G23" s="89" t="s">
        <v>1019</v>
      </c>
      <c r="H23" s="89" t="s">
        <v>294</v>
      </c>
      <c r="I23" s="89" t="s">
        <v>655</v>
      </c>
      <c r="J23" s="89" t="s">
        <v>289</v>
      </c>
      <c r="K23" s="89" t="s">
        <v>656</v>
      </c>
    </row>
    <row r="24" spans="1:11" x14ac:dyDescent="0.25">
      <c r="A24" s="89">
        <v>45</v>
      </c>
      <c r="B24" s="89" t="s">
        <v>608</v>
      </c>
      <c r="C24" s="89" t="s">
        <v>378</v>
      </c>
      <c r="D24" s="89" t="s">
        <v>27</v>
      </c>
      <c r="E24" s="89" t="s">
        <v>28</v>
      </c>
      <c r="F24" s="89" t="s">
        <v>609</v>
      </c>
      <c r="G24" s="89" t="s">
        <v>1019</v>
      </c>
      <c r="H24" s="89" t="s">
        <v>294</v>
      </c>
      <c r="I24" s="89" t="s">
        <v>610</v>
      </c>
      <c r="J24" s="89" t="s">
        <v>289</v>
      </c>
      <c r="K24" s="89" t="s">
        <v>663</v>
      </c>
    </row>
    <row r="25" spans="1:11" x14ac:dyDescent="0.25">
      <c r="A25" s="89">
        <v>49</v>
      </c>
      <c r="B25" s="89"/>
      <c r="C25" s="89"/>
      <c r="D25" s="89"/>
      <c r="E25" s="89"/>
      <c r="F25" s="89" t="s">
        <v>540</v>
      </c>
      <c r="G25" s="89" t="s">
        <v>1019</v>
      </c>
      <c r="H25" s="89" t="s">
        <v>294</v>
      </c>
      <c r="I25" s="89" t="s">
        <v>541</v>
      </c>
      <c r="J25" s="89" t="s">
        <v>289</v>
      </c>
      <c r="K25" s="89" t="s">
        <v>677</v>
      </c>
    </row>
    <row r="26" spans="1:11" x14ac:dyDescent="0.25">
      <c r="A26" s="89">
        <v>50</v>
      </c>
      <c r="B26" s="89" t="s">
        <v>291</v>
      </c>
      <c r="C26" s="89" t="s">
        <v>292</v>
      </c>
      <c r="D26" s="89" t="s">
        <v>0</v>
      </c>
      <c r="E26" s="89" t="s">
        <v>1</v>
      </c>
      <c r="F26" s="89" t="s">
        <v>293</v>
      </c>
      <c r="G26" s="89" t="s">
        <v>1019</v>
      </c>
      <c r="H26" s="89" t="s">
        <v>294</v>
      </c>
      <c r="I26" s="89" t="s">
        <v>295</v>
      </c>
      <c r="J26" s="89" t="s">
        <v>289</v>
      </c>
      <c r="K26" s="89" t="s">
        <v>679</v>
      </c>
    </row>
    <row r="27" spans="1:11" x14ac:dyDescent="0.25">
      <c r="A27" s="89">
        <v>51</v>
      </c>
      <c r="B27" s="89" t="s">
        <v>297</v>
      </c>
      <c r="C27" s="89" t="s">
        <v>255</v>
      </c>
      <c r="D27" s="89" t="s">
        <v>0</v>
      </c>
      <c r="E27" s="89" t="s">
        <v>1</v>
      </c>
      <c r="F27" s="89" t="s">
        <v>298</v>
      </c>
      <c r="G27" s="89" t="s">
        <v>1019</v>
      </c>
      <c r="H27" s="89" t="s">
        <v>294</v>
      </c>
      <c r="I27" s="89" t="s">
        <v>299</v>
      </c>
      <c r="J27" s="89" t="s">
        <v>289</v>
      </c>
      <c r="K27" s="89" t="s">
        <v>680</v>
      </c>
    </row>
    <row r="28" spans="1:11" x14ac:dyDescent="0.25">
      <c r="A28" s="89">
        <v>52</v>
      </c>
      <c r="B28" s="89" t="s">
        <v>311</v>
      </c>
      <c r="C28" s="89" t="s">
        <v>312</v>
      </c>
      <c r="D28" s="89" t="s">
        <v>313</v>
      </c>
      <c r="E28" s="89" t="s">
        <v>43</v>
      </c>
      <c r="F28" s="89" t="s">
        <v>314</v>
      </c>
      <c r="G28" s="89" t="s">
        <v>1019</v>
      </c>
      <c r="H28" s="89" t="s">
        <v>294</v>
      </c>
      <c r="I28" s="89" t="s">
        <v>315</v>
      </c>
      <c r="J28" s="89" t="s">
        <v>289</v>
      </c>
      <c r="K28" s="89" t="s">
        <v>683</v>
      </c>
    </row>
    <row r="29" spans="1:11" x14ac:dyDescent="0.25">
      <c r="A29" s="89">
        <v>56</v>
      </c>
      <c r="B29" s="89" t="s">
        <v>355</v>
      </c>
      <c r="C29" s="89" t="s">
        <v>356</v>
      </c>
      <c r="D29" s="89" t="s">
        <v>0</v>
      </c>
      <c r="E29" s="89" t="s">
        <v>1</v>
      </c>
      <c r="F29" s="89" t="s">
        <v>357</v>
      </c>
      <c r="G29" s="89" t="s">
        <v>1019</v>
      </c>
      <c r="H29" s="89" t="s">
        <v>294</v>
      </c>
      <c r="I29" s="89" t="s">
        <v>358</v>
      </c>
      <c r="J29" s="89" t="s">
        <v>289</v>
      </c>
      <c r="K29" s="89" t="s">
        <v>690</v>
      </c>
    </row>
    <row r="30" spans="1:11" x14ac:dyDescent="0.25">
      <c r="A30" s="89">
        <v>58</v>
      </c>
      <c r="B30" s="89" t="s">
        <v>366</v>
      </c>
      <c r="C30" s="89" t="s">
        <v>367</v>
      </c>
      <c r="D30" s="89" t="s">
        <v>368</v>
      </c>
      <c r="E30" s="89" t="s">
        <v>43</v>
      </c>
      <c r="F30" s="89" t="s">
        <v>369</v>
      </c>
      <c r="G30" s="89" t="s">
        <v>1019</v>
      </c>
      <c r="H30" s="89" t="s">
        <v>294</v>
      </c>
      <c r="I30" s="89" t="s">
        <v>370</v>
      </c>
      <c r="J30" s="89" t="s">
        <v>289</v>
      </c>
      <c r="K30" s="89" t="s">
        <v>693</v>
      </c>
    </row>
    <row r="31" spans="1:11" x14ac:dyDescent="0.25">
      <c r="A31" s="89">
        <v>62</v>
      </c>
      <c r="B31" s="89" t="s">
        <v>262</v>
      </c>
      <c r="C31" s="89" t="s">
        <v>399</v>
      </c>
      <c r="D31" s="89" t="s">
        <v>0</v>
      </c>
      <c r="E31" s="89" t="s">
        <v>1</v>
      </c>
      <c r="F31" s="89" t="s">
        <v>400</v>
      </c>
      <c r="G31" s="89" t="s">
        <v>1019</v>
      </c>
      <c r="H31" s="89" t="s">
        <v>294</v>
      </c>
      <c r="I31" s="89" t="s">
        <v>401</v>
      </c>
      <c r="J31" s="89" t="s">
        <v>289</v>
      </c>
      <c r="K31" s="89" t="s">
        <v>700</v>
      </c>
    </row>
    <row r="32" spans="1:11" x14ac:dyDescent="0.25">
      <c r="A32" s="89">
        <v>64</v>
      </c>
      <c r="B32" s="89" t="s">
        <v>431</v>
      </c>
      <c r="C32" s="89" t="s">
        <v>172</v>
      </c>
      <c r="D32" s="89" t="s">
        <v>432</v>
      </c>
      <c r="E32" s="89" t="s">
        <v>28</v>
      </c>
      <c r="F32" s="89" t="s">
        <v>433</v>
      </c>
      <c r="G32" s="89" t="s">
        <v>1019</v>
      </c>
      <c r="H32" s="89" t="s">
        <v>294</v>
      </c>
      <c r="I32" s="89" t="s">
        <v>434</v>
      </c>
      <c r="J32" s="89" t="s">
        <v>289</v>
      </c>
      <c r="K32" s="89" t="s">
        <v>704</v>
      </c>
    </row>
    <row r="33" spans="1:11" x14ac:dyDescent="0.25">
      <c r="A33" s="89">
        <v>34</v>
      </c>
      <c r="B33" s="89" t="s">
        <v>322</v>
      </c>
      <c r="C33" s="89" t="s">
        <v>323</v>
      </c>
      <c r="D33" s="89" t="s">
        <v>66</v>
      </c>
      <c r="E33" s="89" t="s">
        <v>1</v>
      </c>
      <c r="F33" s="89" t="s">
        <v>324</v>
      </c>
      <c r="G33" s="89" t="s">
        <v>1019</v>
      </c>
      <c r="H33" s="89" t="s">
        <v>287</v>
      </c>
      <c r="I33" s="89" t="s">
        <v>325</v>
      </c>
      <c r="J33" s="89" t="s">
        <v>289</v>
      </c>
      <c r="K33" s="89" t="s">
        <v>956</v>
      </c>
    </row>
    <row r="34" spans="1:11" x14ac:dyDescent="0.25">
      <c r="A34" s="89">
        <v>44</v>
      </c>
      <c r="B34" s="89" t="s">
        <v>425</v>
      </c>
      <c r="C34" s="89" t="s">
        <v>426</v>
      </c>
      <c r="D34" s="89" t="s">
        <v>427</v>
      </c>
      <c r="E34" s="89" t="s">
        <v>28</v>
      </c>
      <c r="F34" s="89" t="s">
        <v>428</v>
      </c>
      <c r="G34" s="89" t="s">
        <v>1019</v>
      </c>
      <c r="H34" s="89" t="s">
        <v>287</v>
      </c>
      <c r="I34" s="89" t="s">
        <v>429</v>
      </c>
      <c r="J34" s="89" t="s">
        <v>289</v>
      </c>
      <c r="K34" s="89" t="s">
        <v>659</v>
      </c>
    </row>
    <row r="35" spans="1:11" x14ac:dyDescent="0.25">
      <c r="A35" s="89">
        <v>46</v>
      </c>
      <c r="B35" s="89"/>
      <c r="C35" s="89"/>
      <c r="D35" s="89"/>
      <c r="E35" s="89"/>
      <c r="F35" s="89" t="s">
        <v>572</v>
      </c>
      <c r="G35" s="89" t="s">
        <v>1019</v>
      </c>
      <c r="H35" s="89" t="s">
        <v>287</v>
      </c>
      <c r="I35" s="89" t="s">
        <v>573</v>
      </c>
      <c r="J35" s="89" t="s">
        <v>289</v>
      </c>
      <c r="K35" s="89" t="s">
        <v>665</v>
      </c>
    </row>
    <row r="36" spans="1:11" x14ac:dyDescent="0.25">
      <c r="A36" s="89">
        <v>48</v>
      </c>
      <c r="B36" s="89" t="s">
        <v>566</v>
      </c>
      <c r="C36" s="89" t="s">
        <v>556</v>
      </c>
      <c r="D36" s="89" t="s">
        <v>0</v>
      </c>
      <c r="E36" s="89" t="s">
        <v>1</v>
      </c>
      <c r="F36" s="89" t="s">
        <v>557</v>
      </c>
      <c r="G36" s="89" t="s">
        <v>1019</v>
      </c>
      <c r="H36" s="89" t="s">
        <v>287</v>
      </c>
      <c r="I36" s="89" t="s">
        <v>558</v>
      </c>
      <c r="J36" s="89" t="s">
        <v>289</v>
      </c>
      <c r="K36" s="89" t="s">
        <v>673</v>
      </c>
    </row>
    <row r="37" spans="1:11" x14ac:dyDescent="0.25">
      <c r="A37" s="89">
        <v>53</v>
      </c>
      <c r="B37" s="89" t="s">
        <v>317</v>
      </c>
      <c r="C37" s="89" t="s">
        <v>279</v>
      </c>
      <c r="D37" s="89" t="s">
        <v>318</v>
      </c>
      <c r="E37" s="89" t="s">
        <v>28</v>
      </c>
      <c r="F37" s="89" t="s">
        <v>319</v>
      </c>
      <c r="G37" s="89" t="s">
        <v>1019</v>
      </c>
      <c r="H37" s="89" t="s">
        <v>287</v>
      </c>
      <c r="I37" s="89" t="s">
        <v>320</v>
      </c>
      <c r="J37" s="89" t="s">
        <v>289</v>
      </c>
      <c r="K37" s="89" t="s">
        <v>758</v>
      </c>
    </row>
    <row r="38" spans="1:11" x14ac:dyDescent="0.25">
      <c r="A38" s="89">
        <v>63</v>
      </c>
      <c r="B38" s="89" t="s">
        <v>403</v>
      </c>
      <c r="C38" s="89" t="s">
        <v>60</v>
      </c>
      <c r="D38" s="89" t="s">
        <v>27</v>
      </c>
      <c r="E38" s="89" t="s">
        <v>28</v>
      </c>
      <c r="F38" s="89" t="s">
        <v>404</v>
      </c>
      <c r="G38" s="89" t="s">
        <v>1019</v>
      </c>
      <c r="H38" s="89" t="s">
        <v>287</v>
      </c>
      <c r="I38" s="89" t="s">
        <v>405</v>
      </c>
      <c r="J38" s="89" t="s">
        <v>289</v>
      </c>
      <c r="K38" s="89" t="s">
        <v>701</v>
      </c>
    </row>
    <row r="39" spans="1:11" x14ac:dyDescent="0.25">
      <c r="A39" s="89">
        <v>4</v>
      </c>
      <c r="B39" s="89" t="s">
        <v>116</v>
      </c>
      <c r="C39" s="89" t="s">
        <v>117</v>
      </c>
      <c r="D39" s="89" t="s">
        <v>648</v>
      </c>
      <c r="E39" s="89" t="s">
        <v>1</v>
      </c>
      <c r="F39" s="89" t="s">
        <v>118</v>
      </c>
      <c r="G39" s="89" t="s">
        <v>1019</v>
      </c>
      <c r="H39" s="89" t="s">
        <v>3</v>
      </c>
      <c r="I39" s="89" t="s">
        <v>119</v>
      </c>
      <c r="J39" s="89" t="s">
        <v>53</v>
      </c>
      <c r="K39" s="89" t="s">
        <v>1167</v>
      </c>
    </row>
    <row r="40" spans="1:11" x14ac:dyDescent="0.25">
      <c r="A40" s="89">
        <v>21</v>
      </c>
      <c r="B40" s="89" t="s">
        <v>50</v>
      </c>
      <c r="C40" s="89" t="s">
        <v>51</v>
      </c>
      <c r="D40" s="89" t="s">
        <v>52</v>
      </c>
      <c r="E40" s="89" t="s">
        <v>43</v>
      </c>
      <c r="F40" s="89" t="s">
        <v>246</v>
      </c>
      <c r="G40" s="89" t="s">
        <v>1019</v>
      </c>
      <c r="H40" s="89" t="s">
        <v>3</v>
      </c>
      <c r="I40" s="89" t="s">
        <v>247</v>
      </c>
      <c r="J40" s="89" t="s">
        <v>125</v>
      </c>
      <c r="K40" s="89" t="s">
        <v>1127</v>
      </c>
    </row>
    <row r="41" spans="1:11" x14ac:dyDescent="0.25">
      <c r="A41" s="89">
        <v>24</v>
      </c>
      <c r="B41" s="89" t="s">
        <v>262</v>
      </c>
      <c r="C41" s="89" t="s">
        <v>263</v>
      </c>
      <c r="D41" s="89" t="s">
        <v>264</v>
      </c>
      <c r="E41" s="89" t="s">
        <v>1</v>
      </c>
      <c r="F41" s="89" t="s">
        <v>265</v>
      </c>
      <c r="G41" s="89" t="s">
        <v>1019</v>
      </c>
      <c r="H41" s="89" t="s">
        <v>3</v>
      </c>
      <c r="I41" s="89" t="s">
        <v>266</v>
      </c>
      <c r="J41" s="89" t="s">
        <v>53</v>
      </c>
      <c r="K41" s="89" t="s">
        <v>1057</v>
      </c>
    </row>
    <row r="42" spans="1:11" x14ac:dyDescent="0.25">
      <c r="A42" s="89">
        <v>26</v>
      </c>
      <c r="B42" s="89" t="s">
        <v>273</v>
      </c>
      <c r="C42" s="89" t="s">
        <v>274</v>
      </c>
      <c r="D42" s="89" t="s">
        <v>0</v>
      </c>
      <c r="E42" s="89" t="s">
        <v>1</v>
      </c>
      <c r="F42" s="89" t="s">
        <v>275</v>
      </c>
      <c r="G42" s="89" t="s">
        <v>1019</v>
      </c>
      <c r="H42" s="89" t="s">
        <v>3</v>
      </c>
      <c r="I42" s="89" t="s">
        <v>276</v>
      </c>
      <c r="J42" s="89" t="s">
        <v>53</v>
      </c>
      <c r="K42" s="89" t="s">
        <v>1069</v>
      </c>
    </row>
    <row r="43" spans="1:11" x14ac:dyDescent="0.25">
      <c r="A43" s="89">
        <v>27</v>
      </c>
      <c r="B43" s="89" t="s">
        <v>102</v>
      </c>
      <c r="C43" s="89" t="s">
        <v>141</v>
      </c>
      <c r="D43" s="89" t="s">
        <v>42</v>
      </c>
      <c r="E43" s="89" t="s">
        <v>43</v>
      </c>
      <c r="F43" s="89" t="s">
        <v>142</v>
      </c>
      <c r="G43" s="89" t="s">
        <v>1019</v>
      </c>
      <c r="H43" s="89" t="s">
        <v>3</v>
      </c>
      <c r="I43" s="89" t="s">
        <v>143</v>
      </c>
      <c r="J43" s="89" t="s">
        <v>53</v>
      </c>
      <c r="K43" s="89" t="s">
        <v>1070</v>
      </c>
    </row>
    <row r="44" spans="1:11" x14ac:dyDescent="0.25">
      <c r="A44" s="89">
        <v>28</v>
      </c>
      <c r="B44" s="89" t="s">
        <v>145</v>
      </c>
      <c r="C44" s="89" t="s">
        <v>97</v>
      </c>
      <c r="D44" s="89" t="s">
        <v>1046</v>
      </c>
      <c r="E44" s="89" t="s">
        <v>1</v>
      </c>
      <c r="F44" s="89" t="s">
        <v>147</v>
      </c>
      <c r="G44" s="89" t="s">
        <v>1019</v>
      </c>
      <c r="H44" s="89" t="s">
        <v>3</v>
      </c>
      <c r="I44" s="89" t="s">
        <v>148</v>
      </c>
      <c r="J44" s="89" t="s">
        <v>53</v>
      </c>
      <c r="K44" s="89" t="s">
        <v>1047</v>
      </c>
    </row>
    <row r="45" spans="1:11" x14ac:dyDescent="0.25">
      <c r="A45" s="89">
        <v>31</v>
      </c>
      <c r="B45" s="89" t="s">
        <v>982</v>
      </c>
      <c r="C45" s="89" t="s">
        <v>292</v>
      </c>
      <c r="D45" s="89" t="s">
        <v>462</v>
      </c>
      <c r="E45" s="89" t="s">
        <v>1</v>
      </c>
      <c r="F45" s="89" t="s">
        <v>422</v>
      </c>
      <c r="G45" s="89" t="s">
        <v>1019</v>
      </c>
      <c r="H45" s="89" t="s">
        <v>3</v>
      </c>
      <c r="I45" s="89" t="s">
        <v>423</v>
      </c>
      <c r="J45" s="89" t="s">
        <v>2</v>
      </c>
      <c r="K45" s="89" t="s">
        <v>983</v>
      </c>
    </row>
    <row r="46" spans="1:11" x14ac:dyDescent="0.25">
      <c r="A46" s="89">
        <v>33</v>
      </c>
      <c r="B46" s="89" t="s">
        <v>242</v>
      </c>
      <c r="C46" s="89" t="s">
        <v>243</v>
      </c>
      <c r="D46" s="89" t="s">
        <v>957</v>
      </c>
      <c r="E46" s="89" t="s">
        <v>43</v>
      </c>
      <c r="F46" s="89" t="s">
        <v>244</v>
      </c>
      <c r="G46" s="89" t="s">
        <v>1019</v>
      </c>
      <c r="H46" s="89" t="s">
        <v>3</v>
      </c>
      <c r="I46" s="89" t="s">
        <v>245</v>
      </c>
      <c r="J46" s="89" t="s">
        <v>125</v>
      </c>
      <c r="K46" s="89" t="s">
        <v>958</v>
      </c>
    </row>
    <row r="47" spans="1:11" x14ac:dyDescent="0.25">
      <c r="A47" s="89">
        <v>37</v>
      </c>
      <c r="B47" s="89" t="s">
        <v>361</v>
      </c>
      <c r="C47" s="89" t="s">
        <v>362</v>
      </c>
      <c r="D47" s="89" t="s">
        <v>0</v>
      </c>
      <c r="E47" s="89" t="s">
        <v>1</v>
      </c>
      <c r="F47" s="89" t="s">
        <v>886</v>
      </c>
      <c r="G47" s="89" t="s">
        <v>1019</v>
      </c>
      <c r="H47" s="89" t="s">
        <v>3</v>
      </c>
      <c r="I47" s="89" t="s">
        <v>861</v>
      </c>
      <c r="J47" s="89" t="s">
        <v>516</v>
      </c>
      <c r="K47" s="89" t="s">
        <v>896</v>
      </c>
    </row>
    <row r="48" spans="1:11" x14ac:dyDescent="0.25">
      <c r="A48" s="89">
        <v>57</v>
      </c>
      <c r="B48" s="89" t="s">
        <v>238</v>
      </c>
      <c r="C48" s="89" t="s">
        <v>239</v>
      </c>
      <c r="D48" s="89" t="s">
        <v>0</v>
      </c>
      <c r="E48" s="89" t="s">
        <v>1</v>
      </c>
      <c r="F48" s="89" t="s">
        <v>240</v>
      </c>
      <c r="G48" s="89" t="s">
        <v>1019</v>
      </c>
      <c r="H48" s="89" t="s">
        <v>3</v>
      </c>
      <c r="I48" s="89" t="s">
        <v>241</v>
      </c>
      <c r="J48" s="89" t="s">
        <v>53</v>
      </c>
      <c r="K48" s="89" t="s">
        <v>691</v>
      </c>
    </row>
    <row r="49" spans="1:11" x14ac:dyDescent="0.25">
      <c r="A49" s="89">
        <v>61</v>
      </c>
      <c r="B49" s="89" t="s">
        <v>137</v>
      </c>
      <c r="C49" s="89" t="s">
        <v>138</v>
      </c>
      <c r="D49" s="89" t="s">
        <v>0</v>
      </c>
      <c r="E49" s="89" t="s">
        <v>1</v>
      </c>
      <c r="F49" s="89" t="s">
        <v>139</v>
      </c>
      <c r="G49" s="89" t="s">
        <v>1019</v>
      </c>
      <c r="H49" s="89" t="s">
        <v>3</v>
      </c>
      <c r="I49" s="89" t="s">
        <v>140</v>
      </c>
      <c r="J49" s="89" t="s">
        <v>53</v>
      </c>
      <c r="K49" s="89" t="s">
        <v>699</v>
      </c>
    </row>
    <row r="50" spans="1:11" x14ac:dyDescent="0.25">
      <c r="A50" s="89">
        <v>72</v>
      </c>
      <c r="B50" s="89" t="s">
        <v>110</v>
      </c>
      <c r="C50" s="89" t="s">
        <v>111</v>
      </c>
      <c r="D50" s="89" t="s">
        <v>112</v>
      </c>
      <c r="E50" s="89" t="s">
        <v>43</v>
      </c>
      <c r="F50" s="89" t="s">
        <v>113</v>
      </c>
      <c r="G50" s="89" t="s">
        <v>1019</v>
      </c>
      <c r="H50" s="89" t="s">
        <v>3</v>
      </c>
      <c r="I50" s="89" t="s">
        <v>114</v>
      </c>
      <c r="J50" s="89" t="s">
        <v>53</v>
      </c>
      <c r="K50" s="89" t="s">
        <v>727</v>
      </c>
    </row>
    <row r="51" spans="1:11" x14ac:dyDescent="0.25">
      <c r="A51" s="89">
        <v>73</v>
      </c>
      <c r="B51" s="89" t="s">
        <v>120</v>
      </c>
      <c r="C51" s="89" t="s">
        <v>121</v>
      </c>
      <c r="D51" s="89" t="s">
        <v>122</v>
      </c>
      <c r="E51" s="89" t="s">
        <v>43</v>
      </c>
      <c r="F51" s="89" t="s">
        <v>123</v>
      </c>
      <c r="G51" s="89" t="s">
        <v>1019</v>
      </c>
      <c r="H51" s="89" t="s">
        <v>3</v>
      </c>
      <c r="I51" s="89" t="s">
        <v>124</v>
      </c>
      <c r="J51" s="89" t="s">
        <v>125</v>
      </c>
      <c r="K51" s="89" t="s">
        <v>728</v>
      </c>
    </row>
    <row r="52" spans="1:11" x14ac:dyDescent="0.25">
      <c r="A52" s="89">
        <v>84</v>
      </c>
      <c r="B52" s="89" t="s">
        <v>206</v>
      </c>
      <c r="C52" s="89" t="s">
        <v>207</v>
      </c>
      <c r="D52" s="89" t="s">
        <v>173</v>
      </c>
      <c r="E52" s="89" t="s">
        <v>43</v>
      </c>
      <c r="F52" s="89" t="s">
        <v>208</v>
      </c>
      <c r="G52" s="89" t="s">
        <v>1019</v>
      </c>
      <c r="H52" s="89" t="s">
        <v>3</v>
      </c>
      <c r="I52" s="89" t="s">
        <v>209</v>
      </c>
      <c r="J52" s="89" t="s">
        <v>53</v>
      </c>
      <c r="K52" s="89" t="s">
        <v>745</v>
      </c>
    </row>
    <row r="53" spans="1:11" x14ac:dyDescent="0.25">
      <c r="A53" s="89">
        <v>85</v>
      </c>
      <c r="B53" s="89" t="s">
        <v>224</v>
      </c>
      <c r="C53" s="89" t="s">
        <v>225</v>
      </c>
      <c r="D53" s="89" t="s">
        <v>0</v>
      </c>
      <c r="E53" s="89" t="s">
        <v>1</v>
      </c>
      <c r="F53" s="89" t="s">
        <v>226</v>
      </c>
      <c r="G53" s="89" t="s">
        <v>1019</v>
      </c>
      <c r="H53" s="89" t="s">
        <v>3</v>
      </c>
      <c r="I53" s="89" t="s">
        <v>227</v>
      </c>
      <c r="J53" s="89" t="s">
        <v>53</v>
      </c>
      <c r="K53" s="89" t="s">
        <v>748</v>
      </c>
    </row>
    <row r="54" spans="1:11" x14ac:dyDescent="0.25">
      <c r="A54" s="89">
        <v>86</v>
      </c>
      <c r="B54" s="89" t="s">
        <v>54</v>
      </c>
      <c r="C54" s="89" t="s">
        <v>55</v>
      </c>
      <c r="D54" s="89" t="s">
        <v>0</v>
      </c>
      <c r="E54" s="89" t="s">
        <v>1</v>
      </c>
      <c r="F54" s="89" t="s">
        <v>229</v>
      </c>
      <c r="G54" s="89" t="s">
        <v>1019</v>
      </c>
      <c r="H54" s="89" t="s">
        <v>3</v>
      </c>
      <c r="I54" s="89" t="s">
        <v>230</v>
      </c>
      <c r="J54" s="89" t="s">
        <v>53</v>
      </c>
      <c r="K54" s="89" t="s">
        <v>749</v>
      </c>
    </row>
    <row r="55" spans="1:11" x14ac:dyDescent="0.25">
      <c r="A55" s="89">
        <v>88</v>
      </c>
      <c r="B55" s="89" t="s">
        <v>268</v>
      </c>
      <c r="C55" s="89" t="s">
        <v>269</v>
      </c>
      <c r="D55" s="89" t="s">
        <v>66</v>
      </c>
      <c r="E55" s="89" t="s">
        <v>1</v>
      </c>
      <c r="F55" s="89" t="s">
        <v>270</v>
      </c>
      <c r="G55" s="89" t="s">
        <v>1019</v>
      </c>
      <c r="H55" s="89" t="s">
        <v>3</v>
      </c>
      <c r="I55" s="89" t="s">
        <v>271</v>
      </c>
      <c r="J55" s="89" t="s">
        <v>53</v>
      </c>
      <c r="K55" s="89" t="s">
        <v>754</v>
      </c>
    </row>
    <row r="56" spans="1:11" x14ac:dyDescent="0.25">
      <c r="A56" s="89">
        <v>89</v>
      </c>
      <c r="B56" s="89" t="s">
        <v>278</v>
      </c>
      <c r="C56" s="89" t="s">
        <v>279</v>
      </c>
      <c r="D56" s="89" t="s">
        <v>66</v>
      </c>
      <c r="E56" s="89" t="s">
        <v>1</v>
      </c>
      <c r="F56" s="89" t="s">
        <v>280</v>
      </c>
      <c r="G56" s="89" t="s">
        <v>1019</v>
      </c>
      <c r="H56" s="89" t="s">
        <v>3</v>
      </c>
      <c r="I56" s="89" t="s">
        <v>281</v>
      </c>
      <c r="J56" s="89" t="s">
        <v>53</v>
      </c>
      <c r="K56" s="89" t="s">
        <v>756</v>
      </c>
    </row>
    <row r="57" spans="1:11" x14ac:dyDescent="0.25">
      <c r="A57" s="89">
        <v>47</v>
      </c>
      <c r="B57" s="89" t="s">
        <v>590</v>
      </c>
      <c r="C57" s="89" t="s">
        <v>591</v>
      </c>
      <c r="D57" s="89" t="s">
        <v>592</v>
      </c>
      <c r="E57" s="89" t="s">
        <v>43</v>
      </c>
      <c r="F57" s="89" t="s">
        <v>593</v>
      </c>
      <c r="G57" s="89" t="s">
        <v>1131</v>
      </c>
      <c r="H57" s="89" t="s">
        <v>30</v>
      </c>
      <c r="I57" s="89" t="s">
        <v>594</v>
      </c>
      <c r="J57" s="89" t="s">
        <v>32</v>
      </c>
      <c r="K57" s="89" t="s">
        <v>669</v>
      </c>
    </row>
    <row r="58" spans="1:11" x14ac:dyDescent="0.25">
      <c r="A58" s="89">
        <v>22</v>
      </c>
      <c r="B58" s="89" t="s">
        <v>1072</v>
      </c>
      <c r="C58" s="89" t="s">
        <v>1073</v>
      </c>
      <c r="D58" s="89" t="s">
        <v>122</v>
      </c>
      <c r="E58" s="89" t="s">
        <v>43</v>
      </c>
      <c r="F58" s="89" t="s">
        <v>221</v>
      </c>
      <c r="G58" s="89" t="s">
        <v>1131</v>
      </c>
      <c r="H58" s="89" t="s">
        <v>3</v>
      </c>
      <c r="I58" s="89" t="s">
        <v>222</v>
      </c>
      <c r="J58" s="89" t="s">
        <v>53</v>
      </c>
      <c r="K58" s="89" t="s">
        <v>1074</v>
      </c>
    </row>
    <row r="59" spans="1:11" x14ac:dyDescent="0.25">
      <c r="A59" s="57">
        <v>3</v>
      </c>
      <c r="B59" s="57" t="s">
        <v>467</v>
      </c>
      <c r="C59" s="57" t="s">
        <v>468</v>
      </c>
      <c r="D59" s="57" t="s">
        <v>0</v>
      </c>
      <c r="E59" s="57" t="s">
        <v>1</v>
      </c>
      <c r="F59" s="57" t="s">
        <v>773</v>
      </c>
      <c r="G59" s="57" t="s">
        <v>543</v>
      </c>
      <c r="H59" s="57" t="s">
        <v>473</v>
      </c>
      <c r="I59" s="57" t="s">
        <v>774</v>
      </c>
      <c r="J59" s="57" t="s">
        <v>475</v>
      </c>
      <c r="K59" s="57" t="s">
        <v>1202</v>
      </c>
    </row>
    <row r="60" spans="1:11" x14ac:dyDescent="0.25">
      <c r="A60" s="89">
        <v>80</v>
      </c>
      <c r="B60" s="89" t="s">
        <v>174</v>
      </c>
      <c r="C60" s="89" t="s">
        <v>175</v>
      </c>
      <c r="D60" s="89" t="s">
        <v>0</v>
      </c>
      <c r="E60" s="89" t="s">
        <v>1</v>
      </c>
      <c r="F60" s="89" t="s">
        <v>472</v>
      </c>
      <c r="G60" s="89" t="s">
        <v>1050</v>
      </c>
      <c r="H60" s="89" t="s">
        <v>473</v>
      </c>
      <c r="I60" s="89" t="s">
        <v>474</v>
      </c>
      <c r="J60" s="89" t="s">
        <v>475</v>
      </c>
      <c r="K60" s="89" t="s">
        <v>737</v>
      </c>
    </row>
    <row r="61" spans="1:11" x14ac:dyDescent="0.25">
      <c r="A61" s="89">
        <v>83</v>
      </c>
      <c r="B61" s="89" t="s">
        <v>54</v>
      </c>
      <c r="C61" s="89" t="s">
        <v>55</v>
      </c>
      <c r="D61" s="89" t="s">
        <v>0</v>
      </c>
      <c r="E61" s="89" t="s">
        <v>1</v>
      </c>
      <c r="F61" s="89" t="s">
        <v>480</v>
      </c>
      <c r="G61" s="89" t="s">
        <v>1050</v>
      </c>
      <c r="H61" s="89" t="s">
        <v>473</v>
      </c>
      <c r="I61" s="89" t="s">
        <v>481</v>
      </c>
      <c r="J61" s="89" t="s">
        <v>475</v>
      </c>
      <c r="K61" s="89" t="s">
        <v>744</v>
      </c>
    </row>
    <row r="62" spans="1:11" x14ac:dyDescent="0.25">
      <c r="A62" s="57">
        <v>77</v>
      </c>
      <c r="B62" s="57" t="s">
        <v>797</v>
      </c>
      <c r="C62" s="57" t="s">
        <v>798</v>
      </c>
      <c r="D62" s="57" t="s">
        <v>799</v>
      </c>
      <c r="E62" s="57" t="s">
        <v>1</v>
      </c>
      <c r="F62" s="57" t="s">
        <v>800</v>
      </c>
      <c r="G62" s="57" t="s">
        <v>960</v>
      </c>
      <c r="H62" s="57" t="s">
        <v>8</v>
      </c>
      <c r="I62" s="57" t="s">
        <v>801</v>
      </c>
      <c r="J62" s="57" t="s">
        <v>9</v>
      </c>
      <c r="K62" s="57" t="s">
        <v>802</v>
      </c>
    </row>
    <row r="63" spans="1:11" x14ac:dyDescent="0.25">
      <c r="A63" s="57">
        <v>79</v>
      </c>
      <c r="B63" s="57" t="s">
        <v>174</v>
      </c>
      <c r="C63" s="57" t="s">
        <v>175</v>
      </c>
      <c r="D63" s="57" t="s">
        <v>0</v>
      </c>
      <c r="E63" s="57" t="s">
        <v>1</v>
      </c>
      <c r="F63" s="57" t="s">
        <v>176</v>
      </c>
      <c r="G63" s="57" t="s">
        <v>960</v>
      </c>
      <c r="H63" s="57" t="s">
        <v>8</v>
      </c>
      <c r="I63" s="57" t="s">
        <v>177</v>
      </c>
      <c r="J63" s="57" t="s">
        <v>9</v>
      </c>
      <c r="K63" s="57" t="s">
        <v>736</v>
      </c>
    </row>
    <row r="64" spans="1:11" x14ac:dyDescent="0.25">
      <c r="A64" s="89">
        <v>1</v>
      </c>
      <c r="B64" s="89" t="s">
        <v>262</v>
      </c>
      <c r="C64" s="89" t="s">
        <v>399</v>
      </c>
      <c r="D64" s="89" t="s">
        <v>0</v>
      </c>
      <c r="E64" s="89" t="s">
        <v>1</v>
      </c>
      <c r="F64" s="89" t="s">
        <v>1103</v>
      </c>
      <c r="G64" s="89" t="s">
        <v>1136</v>
      </c>
      <c r="H64" s="89" t="s">
        <v>1013</v>
      </c>
      <c r="I64" s="89" t="s">
        <v>1104</v>
      </c>
      <c r="J64" s="89" t="s">
        <v>960</v>
      </c>
      <c r="K64" s="89" t="s">
        <v>1206</v>
      </c>
    </row>
    <row r="65" spans="1:11" x14ac:dyDescent="0.25">
      <c r="A65" s="89">
        <v>2</v>
      </c>
      <c r="B65" s="89" t="s">
        <v>530</v>
      </c>
      <c r="C65" s="89" t="s">
        <v>531</v>
      </c>
      <c r="D65" s="89" t="s">
        <v>36</v>
      </c>
      <c r="E65" s="89" t="s">
        <v>1</v>
      </c>
      <c r="F65" s="89" t="s">
        <v>1082</v>
      </c>
      <c r="G65" s="89" t="s">
        <v>1136</v>
      </c>
      <c r="H65" s="89" t="s">
        <v>1013</v>
      </c>
      <c r="I65" s="89" t="s">
        <v>1083</v>
      </c>
      <c r="J65" s="89" t="s">
        <v>960</v>
      </c>
      <c r="K65" s="89" t="s">
        <v>1201</v>
      </c>
    </row>
    <row r="66" spans="1:11" x14ac:dyDescent="0.25">
      <c r="A66" s="89">
        <v>5</v>
      </c>
      <c r="B66" s="89" t="s">
        <v>196</v>
      </c>
      <c r="C66" s="89" t="s">
        <v>104</v>
      </c>
      <c r="D66" s="89" t="s">
        <v>197</v>
      </c>
      <c r="E66" s="89" t="s">
        <v>198</v>
      </c>
      <c r="F66" s="89" t="s">
        <v>1168</v>
      </c>
      <c r="G66" s="89" t="s">
        <v>1136</v>
      </c>
      <c r="H66" s="89" t="s">
        <v>1013</v>
      </c>
      <c r="I66" s="89" t="s">
        <v>1169</v>
      </c>
      <c r="J66" s="89" t="s">
        <v>960</v>
      </c>
      <c r="K66" s="89" t="s">
        <v>1170</v>
      </c>
    </row>
    <row r="67" spans="1:11" x14ac:dyDescent="0.25">
      <c r="A67" s="89">
        <v>6</v>
      </c>
      <c r="B67" s="89" t="s">
        <v>1176</v>
      </c>
      <c r="C67" s="89" t="s">
        <v>1177</v>
      </c>
      <c r="D67" s="89" t="s">
        <v>173</v>
      </c>
      <c r="E67" s="89" t="s">
        <v>43</v>
      </c>
      <c r="F67" s="89" t="s">
        <v>1178</v>
      </c>
      <c r="G67" s="89" t="s">
        <v>1136</v>
      </c>
      <c r="H67" s="89" t="s">
        <v>1013</v>
      </c>
      <c r="I67" s="89" t="s">
        <v>1179</v>
      </c>
      <c r="J67" s="89" t="s">
        <v>960</v>
      </c>
      <c r="K67" s="89" t="s">
        <v>1180</v>
      </c>
    </row>
    <row r="68" spans="1:11" x14ac:dyDescent="0.25">
      <c r="A68" s="89">
        <v>7</v>
      </c>
      <c r="B68" s="89" t="s">
        <v>1181</v>
      </c>
      <c r="C68" s="89" t="s">
        <v>1182</v>
      </c>
      <c r="D68" s="89" t="s">
        <v>1183</v>
      </c>
      <c r="E68" s="89" t="s">
        <v>48</v>
      </c>
      <c r="F68" s="89" t="s">
        <v>1184</v>
      </c>
      <c r="G68" s="89" t="s">
        <v>1136</v>
      </c>
      <c r="H68" s="89" t="s">
        <v>1013</v>
      </c>
      <c r="I68" s="89" t="s">
        <v>1185</v>
      </c>
      <c r="J68" s="89" t="s">
        <v>960</v>
      </c>
      <c r="K68" s="89" t="s">
        <v>1186</v>
      </c>
    </row>
    <row r="69" spans="1:11" x14ac:dyDescent="0.25">
      <c r="A69" s="89">
        <v>8</v>
      </c>
      <c r="B69" s="89" t="s">
        <v>1187</v>
      </c>
      <c r="C69" s="89" t="s">
        <v>1188</v>
      </c>
      <c r="D69" s="89" t="s">
        <v>1189</v>
      </c>
      <c r="E69" s="89" t="s">
        <v>43</v>
      </c>
      <c r="F69" s="89" t="s">
        <v>1190</v>
      </c>
      <c r="G69" s="89" t="s">
        <v>1136</v>
      </c>
      <c r="H69" s="89" t="s">
        <v>1013</v>
      </c>
      <c r="I69" s="89" t="s">
        <v>1191</v>
      </c>
      <c r="J69" s="89" t="s">
        <v>960</v>
      </c>
      <c r="K69" s="89" t="s">
        <v>1192</v>
      </c>
    </row>
    <row r="70" spans="1:11" x14ac:dyDescent="0.25">
      <c r="A70" s="89">
        <v>9</v>
      </c>
      <c r="B70" s="89" t="s">
        <v>64</v>
      </c>
      <c r="C70" s="89" t="s">
        <v>65</v>
      </c>
      <c r="D70" s="89" t="s">
        <v>66</v>
      </c>
      <c r="E70" s="89" t="s">
        <v>1</v>
      </c>
      <c r="F70" s="89" t="s">
        <v>1133</v>
      </c>
      <c r="G70" s="89" t="s">
        <v>1136</v>
      </c>
      <c r="H70" s="89" t="s">
        <v>1013</v>
      </c>
      <c r="I70" s="89" t="s">
        <v>1134</v>
      </c>
      <c r="J70" s="89" t="s">
        <v>960</v>
      </c>
      <c r="K70" s="89" t="s">
        <v>1135</v>
      </c>
    </row>
    <row r="71" spans="1:11" x14ac:dyDescent="0.25">
      <c r="A71" s="89">
        <v>11</v>
      </c>
      <c r="B71" s="89" t="s">
        <v>262</v>
      </c>
      <c r="C71" s="89" t="s">
        <v>1141</v>
      </c>
      <c r="D71" s="89" t="s">
        <v>1142</v>
      </c>
      <c r="E71" s="89" t="s">
        <v>1</v>
      </c>
      <c r="F71" s="89" t="s">
        <v>1143</v>
      </c>
      <c r="G71" s="89" t="s">
        <v>1136</v>
      </c>
      <c r="H71" s="89" t="s">
        <v>1013</v>
      </c>
      <c r="I71" s="89" t="s">
        <v>1144</v>
      </c>
      <c r="J71" s="89" t="s">
        <v>960</v>
      </c>
      <c r="K71" s="89" t="s">
        <v>1145</v>
      </c>
    </row>
    <row r="72" spans="1:11" x14ac:dyDescent="0.25">
      <c r="A72" s="89">
        <v>12</v>
      </c>
      <c r="B72" s="89" t="s">
        <v>1146</v>
      </c>
      <c r="C72" s="89" t="s">
        <v>1147</v>
      </c>
      <c r="D72" s="89" t="s">
        <v>1142</v>
      </c>
      <c r="E72" s="89" t="s">
        <v>1</v>
      </c>
      <c r="F72" s="89" t="s">
        <v>1148</v>
      </c>
      <c r="G72" s="89" t="s">
        <v>1136</v>
      </c>
      <c r="H72" s="89" t="s">
        <v>1013</v>
      </c>
      <c r="I72" s="89" t="s">
        <v>1149</v>
      </c>
      <c r="J72" s="89" t="s">
        <v>960</v>
      </c>
      <c r="K72" s="89" t="s">
        <v>1150</v>
      </c>
    </row>
    <row r="73" spans="1:11" x14ac:dyDescent="0.25">
      <c r="A73" s="89">
        <v>13</v>
      </c>
      <c r="B73" s="89" t="s">
        <v>1151</v>
      </c>
      <c r="C73" s="89" t="s">
        <v>1152</v>
      </c>
      <c r="D73" s="89" t="s">
        <v>1153</v>
      </c>
      <c r="E73" s="89" t="s">
        <v>48</v>
      </c>
      <c r="F73" s="89" t="s">
        <v>1154</v>
      </c>
      <c r="G73" s="89" t="s">
        <v>1136</v>
      </c>
      <c r="H73" s="89" t="s">
        <v>1013</v>
      </c>
      <c r="I73" s="89" t="s">
        <v>1155</v>
      </c>
      <c r="J73" s="89" t="s">
        <v>960</v>
      </c>
      <c r="K73" s="89" t="s">
        <v>1156</v>
      </c>
    </row>
    <row r="74" spans="1:11" x14ac:dyDescent="0.25">
      <c r="A74" s="89">
        <v>14</v>
      </c>
      <c r="B74" s="89" t="s">
        <v>530</v>
      </c>
      <c r="C74" s="89" t="s">
        <v>531</v>
      </c>
      <c r="D74" s="89" t="s">
        <v>36</v>
      </c>
      <c r="E74" s="89" t="s">
        <v>1</v>
      </c>
      <c r="F74" s="89" t="s">
        <v>1158</v>
      </c>
      <c r="G74" s="89" t="s">
        <v>1136</v>
      </c>
      <c r="H74" s="89" t="s">
        <v>1013</v>
      </c>
      <c r="I74" s="89" t="s">
        <v>1159</v>
      </c>
      <c r="J74" s="89" t="s">
        <v>960</v>
      </c>
      <c r="K74" s="89" t="s">
        <v>1160</v>
      </c>
    </row>
    <row r="75" spans="1:11" x14ac:dyDescent="0.25">
      <c r="A75" s="89">
        <v>15</v>
      </c>
      <c r="B75" s="89" t="s">
        <v>50</v>
      </c>
      <c r="C75" s="89" t="s">
        <v>51</v>
      </c>
      <c r="D75" s="89" t="s">
        <v>52</v>
      </c>
      <c r="E75" s="89" t="s">
        <v>43</v>
      </c>
      <c r="F75" s="89" t="s">
        <v>1085</v>
      </c>
      <c r="G75" s="89" t="s">
        <v>1136</v>
      </c>
      <c r="H75" s="89" t="s">
        <v>1013</v>
      </c>
      <c r="I75" s="89" t="s">
        <v>1086</v>
      </c>
      <c r="J75" s="89" t="s">
        <v>960</v>
      </c>
      <c r="K75" s="89" t="s">
        <v>1087</v>
      </c>
    </row>
    <row r="76" spans="1:11" x14ac:dyDescent="0.25">
      <c r="A76" s="89">
        <v>16</v>
      </c>
      <c r="B76" s="89" t="s">
        <v>1094</v>
      </c>
      <c r="C76" s="89" t="s">
        <v>1095</v>
      </c>
      <c r="D76" s="89" t="s">
        <v>173</v>
      </c>
      <c r="E76" s="89" t="s">
        <v>43</v>
      </c>
      <c r="F76" s="89" t="s">
        <v>1096</v>
      </c>
      <c r="G76" s="89" t="s">
        <v>1136</v>
      </c>
      <c r="H76" s="89" t="s">
        <v>1013</v>
      </c>
      <c r="I76" s="89" t="s">
        <v>1097</v>
      </c>
      <c r="J76" s="89" t="s">
        <v>960</v>
      </c>
      <c r="K76" s="89" t="s">
        <v>1098</v>
      </c>
    </row>
    <row r="77" spans="1:11" x14ac:dyDescent="0.25">
      <c r="A77" s="89">
        <v>17</v>
      </c>
      <c r="B77" s="89" t="s">
        <v>196</v>
      </c>
      <c r="C77" s="89" t="s">
        <v>104</v>
      </c>
      <c r="D77" s="89" t="s">
        <v>197</v>
      </c>
      <c r="E77" s="89" t="s">
        <v>198</v>
      </c>
      <c r="F77" s="89" t="s">
        <v>1107</v>
      </c>
      <c r="G77" s="89" t="s">
        <v>1136</v>
      </c>
      <c r="H77" s="89" t="s">
        <v>1013</v>
      </c>
      <c r="I77" s="89" t="s">
        <v>1108</v>
      </c>
      <c r="J77" s="89" t="s">
        <v>960</v>
      </c>
      <c r="K77" s="89" t="s">
        <v>1109</v>
      </c>
    </row>
    <row r="78" spans="1:11" x14ac:dyDescent="0.25">
      <c r="A78" s="89">
        <v>18</v>
      </c>
      <c r="B78" s="89" t="s">
        <v>1110</v>
      </c>
      <c r="C78" s="89" t="s">
        <v>408</v>
      </c>
      <c r="D78" s="89" t="s">
        <v>1111</v>
      </c>
      <c r="E78" s="89" t="s">
        <v>912</v>
      </c>
      <c r="F78" s="89" t="s">
        <v>1112</v>
      </c>
      <c r="G78" s="89" t="s">
        <v>1136</v>
      </c>
      <c r="H78" s="89" t="s">
        <v>1013</v>
      </c>
      <c r="I78" s="89" t="s">
        <v>1113</v>
      </c>
      <c r="J78" s="89" t="s">
        <v>960</v>
      </c>
      <c r="K78" s="89" t="s">
        <v>1114</v>
      </c>
    </row>
    <row r="79" spans="1:11" x14ac:dyDescent="0.25">
      <c r="A79" s="89">
        <v>19</v>
      </c>
      <c r="B79" s="89" t="s">
        <v>1115</v>
      </c>
      <c r="C79" s="89" t="s">
        <v>1116</v>
      </c>
      <c r="D79" s="89" t="s">
        <v>1117</v>
      </c>
      <c r="E79" s="89" t="s">
        <v>1</v>
      </c>
      <c r="F79" s="89" t="s">
        <v>1118</v>
      </c>
      <c r="G79" s="89" t="s">
        <v>1136</v>
      </c>
      <c r="H79" s="89" t="s">
        <v>1013</v>
      </c>
      <c r="I79" s="89" t="s">
        <v>1119</v>
      </c>
      <c r="J79" s="89" t="s">
        <v>960</v>
      </c>
      <c r="K79" s="89" t="s">
        <v>1120</v>
      </c>
    </row>
    <row r="80" spans="1:11" x14ac:dyDescent="0.25">
      <c r="A80" s="89">
        <v>20</v>
      </c>
      <c r="B80" s="89" t="s">
        <v>174</v>
      </c>
      <c r="C80" s="89" t="s">
        <v>175</v>
      </c>
      <c r="D80" s="89" t="s">
        <v>0</v>
      </c>
      <c r="E80" s="89" t="s">
        <v>1</v>
      </c>
      <c r="F80" s="89" t="s">
        <v>1124</v>
      </c>
      <c r="G80" s="89" t="s">
        <v>1136</v>
      </c>
      <c r="H80" s="89" t="s">
        <v>1013</v>
      </c>
      <c r="I80" s="89" t="s">
        <v>1125</v>
      </c>
      <c r="J80" s="89" t="s">
        <v>960</v>
      </c>
      <c r="K80" s="89" t="s">
        <v>1126</v>
      </c>
    </row>
    <row r="81" spans="1:11" x14ac:dyDescent="0.25">
      <c r="A81" s="89">
        <v>10</v>
      </c>
      <c r="B81" s="89" t="s">
        <v>262</v>
      </c>
      <c r="C81" s="89" t="s">
        <v>421</v>
      </c>
      <c r="D81" s="89" t="s">
        <v>0</v>
      </c>
      <c r="E81" s="89" t="s">
        <v>1</v>
      </c>
      <c r="F81" s="89" t="s">
        <v>1138</v>
      </c>
      <c r="G81" s="89" t="s">
        <v>1136</v>
      </c>
      <c r="H81" s="89" t="s">
        <v>5</v>
      </c>
      <c r="I81" s="89" t="s">
        <v>1139</v>
      </c>
      <c r="J81" s="89" t="s">
        <v>960</v>
      </c>
      <c r="K81" s="89" t="s">
        <v>1140</v>
      </c>
    </row>
    <row r="82" spans="1:11" x14ac:dyDescent="0.25">
      <c r="A82" s="89">
        <v>29</v>
      </c>
      <c r="B82" s="89" t="s">
        <v>803</v>
      </c>
      <c r="C82" s="89" t="s">
        <v>804</v>
      </c>
      <c r="D82" s="89" t="s">
        <v>17</v>
      </c>
      <c r="E82" s="89" t="s">
        <v>7</v>
      </c>
      <c r="F82" s="89" t="s">
        <v>805</v>
      </c>
      <c r="G82" s="89" t="s">
        <v>1136</v>
      </c>
      <c r="H82" s="89" t="s">
        <v>5</v>
      </c>
      <c r="I82" s="89" t="s">
        <v>806</v>
      </c>
      <c r="J82" s="89" t="s">
        <v>6</v>
      </c>
      <c r="K82" s="89" t="s">
        <v>996</v>
      </c>
    </row>
    <row r="83" spans="1:11" x14ac:dyDescent="0.25">
      <c r="A83" s="89">
        <v>54</v>
      </c>
      <c r="B83" s="89" t="s">
        <v>15</v>
      </c>
      <c r="C83" s="89" t="s">
        <v>16</v>
      </c>
      <c r="D83" s="89" t="s">
        <v>17</v>
      </c>
      <c r="E83" s="89" t="s">
        <v>7</v>
      </c>
      <c r="F83" s="89" t="s">
        <v>18</v>
      </c>
      <c r="G83" s="89" t="s">
        <v>1136</v>
      </c>
      <c r="H83" s="89" t="s">
        <v>5</v>
      </c>
      <c r="I83" s="89" t="s">
        <v>19</v>
      </c>
      <c r="J83" s="89" t="s">
        <v>6</v>
      </c>
      <c r="K83" s="89" t="s">
        <v>685</v>
      </c>
    </row>
    <row r="84" spans="1:11" x14ac:dyDescent="0.25">
      <c r="A84" s="89">
        <v>66</v>
      </c>
      <c r="B84" s="89" t="s">
        <v>443</v>
      </c>
      <c r="C84" s="89" t="s">
        <v>444</v>
      </c>
      <c r="D84" s="89" t="s">
        <v>0</v>
      </c>
      <c r="E84" s="89" t="s">
        <v>1</v>
      </c>
      <c r="F84" s="89" t="s">
        <v>445</v>
      </c>
      <c r="G84" s="89" t="s">
        <v>1136</v>
      </c>
      <c r="H84" s="89" t="s">
        <v>5</v>
      </c>
      <c r="I84" s="89" t="s">
        <v>446</v>
      </c>
      <c r="J84" s="89" t="s">
        <v>6</v>
      </c>
      <c r="K84" s="89" t="s">
        <v>708</v>
      </c>
    </row>
    <row r="85" spans="1:11" x14ac:dyDescent="0.25">
      <c r="A85" s="89">
        <v>70</v>
      </c>
      <c r="B85" s="89" t="s">
        <v>54</v>
      </c>
      <c r="C85" s="89" t="s">
        <v>55</v>
      </c>
      <c r="D85" s="89" t="s">
        <v>0</v>
      </c>
      <c r="E85" s="89" t="s">
        <v>1</v>
      </c>
      <c r="F85" s="89" t="s">
        <v>56</v>
      </c>
      <c r="G85" s="89" t="s">
        <v>1136</v>
      </c>
      <c r="H85" s="89" t="s">
        <v>5</v>
      </c>
      <c r="I85" s="89" t="s">
        <v>57</v>
      </c>
      <c r="J85" s="89" t="s">
        <v>6</v>
      </c>
      <c r="K85" s="89" t="s">
        <v>717</v>
      </c>
    </row>
    <row r="86" spans="1:11" x14ac:dyDescent="0.25">
      <c r="A86" s="89">
        <v>71</v>
      </c>
      <c r="B86" s="89" t="s">
        <v>50</v>
      </c>
      <c r="C86" s="89" t="s">
        <v>51</v>
      </c>
      <c r="D86" s="89" t="s">
        <v>52</v>
      </c>
      <c r="E86" s="89" t="s">
        <v>43</v>
      </c>
      <c r="F86" s="89" t="s">
        <v>94</v>
      </c>
      <c r="G86" s="89" t="s">
        <v>1136</v>
      </c>
      <c r="H86" s="89" t="s">
        <v>5</v>
      </c>
      <c r="I86" s="89" t="s">
        <v>95</v>
      </c>
      <c r="J86" s="89" t="s">
        <v>6</v>
      </c>
      <c r="K86" s="89" t="s">
        <v>724</v>
      </c>
    </row>
    <row r="87" spans="1:11" x14ac:dyDescent="0.25">
      <c r="A87" s="89">
        <v>39</v>
      </c>
      <c r="B87" s="89" t="s">
        <v>544</v>
      </c>
      <c r="C87" s="89" t="s">
        <v>545</v>
      </c>
      <c r="D87" s="89" t="s">
        <v>546</v>
      </c>
      <c r="E87" s="89" t="s">
        <v>1</v>
      </c>
      <c r="F87" s="89" t="s">
        <v>547</v>
      </c>
      <c r="G87" s="89" t="s">
        <v>1136</v>
      </c>
      <c r="H87" s="89" t="s">
        <v>8</v>
      </c>
      <c r="I87" s="89" t="s">
        <v>548</v>
      </c>
      <c r="J87" s="89" t="s">
        <v>9</v>
      </c>
      <c r="K87" s="89" t="s">
        <v>783</v>
      </c>
    </row>
    <row r="88" spans="1:11" x14ac:dyDescent="0.25">
      <c r="A88" s="89">
        <v>76</v>
      </c>
      <c r="B88" s="89" t="s">
        <v>875</v>
      </c>
      <c r="C88" s="89" t="s">
        <v>876</v>
      </c>
      <c r="D88" s="89" t="s">
        <v>877</v>
      </c>
      <c r="E88" s="89" t="s">
        <v>878</v>
      </c>
      <c r="F88" s="89" t="s">
        <v>879</v>
      </c>
      <c r="G88" s="89" t="s">
        <v>1136</v>
      </c>
      <c r="H88" s="89" t="s">
        <v>8</v>
      </c>
      <c r="I88" s="89" t="s">
        <v>880</v>
      </c>
      <c r="J88" s="89" t="s">
        <v>9</v>
      </c>
      <c r="K88" s="89" t="s">
        <v>881</v>
      </c>
    </row>
    <row r="89" spans="1:11" x14ac:dyDescent="0.25">
      <c r="A89" s="89">
        <v>78</v>
      </c>
      <c r="B89" s="89" t="s">
        <v>101</v>
      </c>
      <c r="C89" s="89" t="s">
        <v>102</v>
      </c>
      <c r="D89" s="89" t="s">
        <v>103</v>
      </c>
      <c r="E89" s="89" t="s">
        <v>43</v>
      </c>
      <c r="F89" s="89" t="s">
        <v>169</v>
      </c>
      <c r="G89" s="89" t="s">
        <v>1136</v>
      </c>
      <c r="H89" s="89" t="s">
        <v>8</v>
      </c>
      <c r="I89" s="89" t="s">
        <v>170</v>
      </c>
      <c r="J89" s="89" t="s">
        <v>9</v>
      </c>
      <c r="K89" s="89" t="s">
        <v>735</v>
      </c>
    </row>
    <row r="90" spans="1:11" x14ac:dyDescent="0.25">
      <c r="A90" s="89">
        <v>81</v>
      </c>
      <c r="B90" s="89" t="s">
        <v>179</v>
      </c>
      <c r="C90" s="89" t="s">
        <v>180</v>
      </c>
      <c r="D90" s="89" t="s">
        <v>181</v>
      </c>
      <c r="E90" s="89" t="s">
        <v>43</v>
      </c>
      <c r="F90" s="89" t="s">
        <v>182</v>
      </c>
      <c r="G90" s="89" t="s">
        <v>1136</v>
      </c>
      <c r="H90" s="89" t="s">
        <v>8</v>
      </c>
      <c r="I90" s="89" t="s">
        <v>183</v>
      </c>
      <c r="J90" s="89" t="s">
        <v>9</v>
      </c>
      <c r="K90" s="89" t="s">
        <v>738</v>
      </c>
    </row>
  </sheetData>
  <sortState ref="A2:K90">
    <sortCondition ref="G2:G90"/>
    <sortCondition ref="H2:H90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88" t="s">
        <v>453</v>
      </c>
      <c r="C2" s="88" t="s">
        <v>454</v>
      </c>
      <c r="D2" s="88" t="s">
        <v>455</v>
      </c>
      <c r="E2" s="88" t="s">
        <v>456</v>
      </c>
      <c r="F2" s="88" t="s">
        <v>457</v>
      </c>
      <c r="G2" s="88" t="s">
        <v>666</v>
      </c>
      <c r="H2" s="88" t="s">
        <v>30</v>
      </c>
      <c r="I2" s="88" t="s">
        <v>458</v>
      </c>
      <c r="J2" s="88" t="s">
        <v>32</v>
      </c>
      <c r="K2" s="88" t="s">
        <v>763</v>
      </c>
    </row>
    <row r="3" spans="1:11" x14ac:dyDescent="0.25">
      <c r="A3">
        <v>75</v>
      </c>
      <c r="B3" s="88" t="s">
        <v>131</v>
      </c>
      <c r="C3" s="88" t="s">
        <v>132</v>
      </c>
      <c r="D3" s="88" t="s">
        <v>133</v>
      </c>
      <c r="E3" s="88" t="s">
        <v>28</v>
      </c>
      <c r="F3" s="88" t="s">
        <v>134</v>
      </c>
      <c r="G3" s="88" t="s">
        <v>666</v>
      </c>
      <c r="H3" s="88" t="s">
        <v>30</v>
      </c>
      <c r="I3" s="88" t="s">
        <v>135</v>
      </c>
      <c r="J3" s="88" t="s">
        <v>32</v>
      </c>
      <c r="K3" s="88" t="s">
        <v>731</v>
      </c>
    </row>
    <row r="4" spans="1:11" x14ac:dyDescent="0.25">
      <c r="A4">
        <v>76</v>
      </c>
      <c r="B4" s="88" t="s">
        <v>54</v>
      </c>
      <c r="C4" s="88" t="s">
        <v>55</v>
      </c>
      <c r="D4" s="88" t="s">
        <v>0</v>
      </c>
      <c r="E4" s="88" t="s">
        <v>1</v>
      </c>
      <c r="F4" s="88" t="s">
        <v>156</v>
      </c>
      <c r="G4" s="88" t="s">
        <v>666</v>
      </c>
      <c r="H4" s="88" t="s">
        <v>157</v>
      </c>
      <c r="I4" s="88" t="s">
        <v>158</v>
      </c>
      <c r="J4" s="88" t="s">
        <v>159</v>
      </c>
      <c r="K4" s="88" t="s">
        <v>734</v>
      </c>
    </row>
    <row r="5" spans="1:11" x14ac:dyDescent="0.25">
      <c r="A5" s="88">
        <v>31</v>
      </c>
      <c r="B5" s="88" t="s">
        <v>830</v>
      </c>
      <c r="C5" s="88" t="s">
        <v>624</v>
      </c>
      <c r="D5" s="88" t="s">
        <v>625</v>
      </c>
      <c r="E5" s="88" t="s">
        <v>48</v>
      </c>
      <c r="F5" s="88" t="s">
        <v>626</v>
      </c>
      <c r="G5" s="88" t="s">
        <v>666</v>
      </c>
      <c r="H5" s="88" t="s">
        <v>294</v>
      </c>
      <c r="I5" s="88" t="s">
        <v>627</v>
      </c>
      <c r="J5" s="88" t="s">
        <v>289</v>
      </c>
      <c r="K5" s="88" t="s">
        <v>987</v>
      </c>
    </row>
    <row r="6" spans="1:11" x14ac:dyDescent="0.25">
      <c r="A6" s="88">
        <v>44</v>
      </c>
      <c r="B6" s="88" t="s">
        <v>407</v>
      </c>
      <c r="C6" s="88" t="s">
        <v>408</v>
      </c>
      <c r="D6" s="88" t="s">
        <v>618</v>
      </c>
      <c r="E6" s="88" t="s">
        <v>619</v>
      </c>
      <c r="F6" s="88" t="s">
        <v>620</v>
      </c>
      <c r="G6" s="88" t="s">
        <v>666</v>
      </c>
      <c r="H6" s="88" t="s">
        <v>294</v>
      </c>
      <c r="I6" s="88" t="s">
        <v>621</v>
      </c>
      <c r="J6" s="88" t="s">
        <v>289</v>
      </c>
      <c r="K6" s="88" t="s">
        <v>658</v>
      </c>
    </row>
    <row r="7" spans="1:11" x14ac:dyDescent="0.25">
      <c r="A7" s="88">
        <v>60</v>
      </c>
      <c r="B7" s="88" t="s">
        <v>377</v>
      </c>
      <c r="C7" s="88" t="s">
        <v>378</v>
      </c>
      <c r="D7" s="88" t="s">
        <v>256</v>
      </c>
      <c r="E7" s="88" t="s">
        <v>1</v>
      </c>
      <c r="F7" s="88" t="s">
        <v>379</v>
      </c>
      <c r="G7" s="88" t="s">
        <v>666</v>
      </c>
      <c r="H7" s="88" t="s">
        <v>294</v>
      </c>
      <c r="I7" s="88" t="s">
        <v>380</v>
      </c>
      <c r="J7" s="88" t="s">
        <v>289</v>
      </c>
      <c r="K7" s="88" t="s">
        <v>695</v>
      </c>
    </row>
    <row r="8" spans="1:11" x14ac:dyDescent="0.25">
      <c r="A8" s="88">
        <v>56</v>
      </c>
      <c r="B8" s="88" t="s">
        <v>333</v>
      </c>
      <c r="C8" s="88" t="s">
        <v>334</v>
      </c>
      <c r="D8" s="88" t="s">
        <v>335</v>
      </c>
      <c r="E8" s="88" t="s">
        <v>48</v>
      </c>
      <c r="F8" s="88" t="s">
        <v>336</v>
      </c>
      <c r="G8" s="88" t="s">
        <v>666</v>
      </c>
      <c r="H8" s="88" t="s">
        <v>287</v>
      </c>
      <c r="I8" s="88" t="s">
        <v>337</v>
      </c>
      <c r="J8" s="88" t="s">
        <v>289</v>
      </c>
      <c r="K8" s="88" t="s">
        <v>686</v>
      </c>
    </row>
    <row r="9" spans="1:11" x14ac:dyDescent="0.25">
      <c r="A9" s="88">
        <v>61</v>
      </c>
      <c r="B9" s="88" t="s">
        <v>387</v>
      </c>
      <c r="C9" s="88" t="s">
        <v>279</v>
      </c>
      <c r="D9" s="88" t="s">
        <v>351</v>
      </c>
      <c r="E9" s="88" t="s">
        <v>48</v>
      </c>
      <c r="F9" s="88" t="s">
        <v>388</v>
      </c>
      <c r="G9" s="88" t="s">
        <v>666</v>
      </c>
      <c r="H9" s="88" t="s">
        <v>287</v>
      </c>
      <c r="I9" s="88" t="s">
        <v>389</v>
      </c>
      <c r="J9" s="88" t="s">
        <v>289</v>
      </c>
      <c r="K9" s="88" t="s">
        <v>696</v>
      </c>
    </row>
    <row r="10" spans="1:11" x14ac:dyDescent="0.25">
      <c r="A10" s="88">
        <v>36</v>
      </c>
      <c r="B10" s="88" t="s">
        <v>567</v>
      </c>
      <c r="C10" s="88" t="s">
        <v>561</v>
      </c>
      <c r="D10" s="88" t="s">
        <v>0</v>
      </c>
      <c r="E10" s="88" t="s">
        <v>1</v>
      </c>
      <c r="F10" s="88" t="s">
        <v>61</v>
      </c>
      <c r="G10" s="88" t="s">
        <v>666</v>
      </c>
      <c r="H10" s="88" t="s">
        <v>3</v>
      </c>
      <c r="I10" s="88" t="s">
        <v>62</v>
      </c>
      <c r="J10" s="88" t="s">
        <v>53</v>
      </c>
      <c r="K10" s="88" t="s">
        <v>919</v>
      </c>
    </row>
    <row r="11" spans="1:11" x14ac:dyDescent="0.25">
      <c r="A11" s="88">
        <v>88</v>
      </c>
      <c r="B11" s="88" t="s">
        <v>232</v>
      </c>
      <c r="C11" s="88" t="s">
        <v>233</v>
      </c>
      <c r="D11" s="88" t="s">
        <v>234</v>
      </c>
      <c r="E11" s="88" t="s">
        <v>1</v>
      </c>
      <c r="F11" s="88" t="s">
        <v>235</v>
      </c>
      <c r="G11" s="88" t="s">
        <v>666</v>
      </c>
      <c r="H11" s="88" t="s">
        <v>3</v>
      </c>
      <c r="I11" s="88" t="s">
        <v>236</v>
      </c>
      <c r="J11" s="88" t="s">
        <v>53</v>
      </c>
      <c r="K11" s="88" t="s">
        <v>750</v>
      </c>
    </row>
    <row r="12" spans="1:11" x14ac:dyDescent="0.25">
      <c r="A12" s="88">
        <v>23</v>
      </c>
      <c r="B12" s="88" t="s">
        <v>190</v>
      </c>
      <c r="C12" s="88" t="s">
        <v>191</v>
      </c>
      <c r="D12" s="88" t="s">
        <v>192</v>
      </c>
      <c r="E12" s="88" t="s">
        <v>28</v>
      </c>
      <c r="F12" s="88" t="s">
        <v>193</v>
      </c>
      <c r="G12" s="88" t="s">
        <v>1019</v>
      </c>
      <c r="H12" s="88" t="s">
        <v>30</v>
      </c>
      <c r="I12" s="88" t="s">
        <v>194</v>
      </c>
      <c r="J12" s="88" t="s">
        <v>32</v>
      </c>
      <c r="K12" s="88" t="s">
        <v>1081</v>
      </c>
    </row>
    <row r="13" spans="1:11" x14ac:dyDescent="0.25">
      <c r="A13" s="88">
        <v>25</v>
      </c>
      <c r="B13" s="88" t="s">
        <v>71</v>
      </c>
      <c r="C13" s="88" t="s">
        <v>72</v>
      </c>
      <c r="D13" s="88" t="s">
        <v>73</v>
      </c>
      <c r="E13" s="88" t="s">
        <v>28</v>
      </c>
      <c r="F13" s="88" t="s">
        <v>74</v>
      </c>
      <c r="G13" s="88" t="s">
        <v>1019</v>
      </c>
      <c r="H13" s="88" t="s">
        <v>30</v>
      </c>
      <c r="I13" s="88" t="s">
        <v>75</v>
      </c>
      <c r="J13" s="88" t="s">
        <v>32</v>
      </c>
      <c r="K13" s="88" t="s">
        <v>1058</v>
      </c>
    </row>
    <row r="14" spans="1:11" x14ac:dyDescent="0.25">
      <c r="A14" s="88">
        <v>33</v>
      </c>
      <c r="B14" s="88" t="s">
        <v>64</v>
      </c>
      <c r="C14" s="88" t="s">
        <v>65</v>
      </c>
      <c r="D14" s="88" t="s">
        <v>66</v>
      </c>
      <c r="E14" s="88" t="s">
        <v>1</v>
      </c>
      <c r="F14" s="88" t="s">
        <v>67</v>
      </c>
      <c r="G14" s="88" t="s">
        <v>1019</v>
      </c>
      <c r="H14" s="88" t="s">
        <v>30</v>
      </c>
      <c r="I14" s="88" t="s">
        <v>68</v>
      </c>
      <c r="J14" s="88" t="s">
        <v>32</v>
      </c>
      <c r="K14" s="88" t="s">
        <v>959</v>
      </c>
    </row>
    <row r="15" spans="1:11" x14ac:dyDescent="0.25">
      <c r="A15" s="88">
        <v>66</v>
      </c>
      <c r="B15" s="88" t="s">
        <v>15</v>
      </c>
      <c r="C15" s="88" t="s">
        <v>16</v>
      </c>
      <c r="D15" s="88" t="s">
        <v>17</v>
      </c>
      <c r="E15" s="88" t="s">
        <v>7</v>
      </c>
      <c r="F15" s="88" t="s">
        <v>77</v>
      </c>
      <c r="G15" s="88" t="s">
        <v>1019</v>
      </c>
      <c r="H15" s="88" t="s">
        <v>30</v>
      </c>
      <c r="I15" s="88" t="s">
        <v>78</v>
      </c>
      <c r="J15" s="88" t="s">
        <v>32</v>
      </c>
      <c r="K15" s="88" t="s">
        <v>705</v>
      </c>
    </row>
    <row r="16" spans="1:11" x14ac:dyDescent="0.25">
      <c r="A16" s="88">
        <v>68</v>
      </c>
      <c r="B16" s="88" t="s">
        <v>460</v>
      </c>
      <c r="C16" s="88" t="s">
        <v>461</v>
      </c>
      <c r="D16" s="88" t="s">
        <v>462</v>
      </c>
      <c r="E16" s="88" t="s">
        <v>1</v>
      </c>
      <c r="F16" s="88" t="s">
        <v>463</v>
      </c>
      <c r="G16" s="88" t="s">
        <v>1019</v>
      </c>
      <c r="H16" s="88" t="s">
        <v>30</v>
      </c>
      <c r="I16" s="88" t="s">
        <v>464</v>
      </c>
      <c r="J16" s="88" t="s">
        <v>32</v>
      </c>
      <c r="K16" s="88" t="s">
        <v>711</v>
      </c>
    </row>
    <row r="17" spans="1:11" x14ac:dyDescent="0.25">
      <c r="A17" s="88">
        <v>69</v>
      </c>
      <c r="B17" s="88" t="s">
        <v>165</v>
      </c>
      <c r="C17" s="88" t="s">
        <v>166</v>
      </c>
      <c r="D17" s="88" t="s">
        <v>27</v>
      </c>
      <c r="E17" s="88" t="s">
        <v>28</v>
      </c>
      <c r="F17" s="88" t="s">
        <v>167</v>
      </c>
      <c r="G17" s="88" t="s">
        <v>1019</v>
      </c>
      <c r="H17" s="88" t="s">
        <v>30</v>
      </c>
      <c r="I17" s="88" t="s">
        <v>168</v>
      </c>
      <c r="J17" s="88" t="s">
        <v>32</v>
      </c>
      <c r="K17" s="88" t="s">
        <v>712</v>
      </c>
    </row>
    <row r="18" spans="1:11" x14ac:dyDescent="0.25">
      <c r="A18" s="88">
        <v>70</v>
      </c>
      <c r="B18" s="88" t="s">
        <v>25</v>
      </c>
      <c r="C18" s="88" t="s">
        <v>26</v>
      </c>
      <c r="D18" s="88" t="s">
        <v>27</v>
      </c>
      <c r="E18" s="88" t="s">
        <v>28</v>
      </c>
      <c r="F18" s="88" t="s">
        <v>29</v>
      </c>
      <c r="G18" s="88" t="s">
        <v>1019</v>
      </c>
      <c r="H18" s="88" t="s">
        <v>30</v>
      </c>
      <c r="I18" s="88" t="s">
        <v>31</v>
      </c>
      <c r="J18" s="88" t="s">
        <v>32</v>
      </c>
      <c r="K18" s="88" t="s">
        <v>714</v>
      </c>
    </row>
    <row r="19" spans="1:11" x14ac:dyDescent="0.25">
      <c r="A19" s="88">
        <v>83</v>
      </c>
      <c r="B19" s="88" t="s">
        <v>467</v>
      </c>
      <c r="C19" s="88" t="s">
        <v>468</v>
      </c>
      <c r="D19" s="88" t="s">
        <v>0</v>
      </c>
      <c r="E19" s="88" t="s">
        <v>1</v>
      </c>
      <c r="F19" s="88" t="s">
        <v>477</v>
      </c>
      <c r="G19" s="88" t="s">
        <v>1019</v>
      </c>
      <c r="H19" s="88" t="s">
        <v>30</v>
      </c>
      <c r="I19" s="88" t="s">
        <v>478</v>
      </c>
      <c r="J19" s="88" t="s">
        <v>32</v>
      </c>
      <c r="K19" s="88" t="s">
        <v>740</v>
      </c>
    </row>
    <row r="20" spans="1:11" x14ac:dyDescent="0.25">
      <c r="A20" s="88">
        <v>37</v>
      </c>
      <c r="B20" s="88" t="s">
        <v>49</v>
      </c>
      <c r="C20" s="88" t="s">
        <v>97</v>
      </c>
      <c r="D20" s="88" t="s">
        <v>66</v>
      </c>
      <c r="E20" s="88" t="s">
        <v>1</v>
      </c>
      <c r="F20" s="88" t="s">
        <v>391</v>
      </c>
      <c r="G20" s="88" t="s">
        <v>1019</v>
      </c>
      <c r="H20" s="88" t="s">
        <v>294</v>
      </c>
      <c r="I20" s="88" t="s">
        <v>392</v>
      </c>
      <c r="J20" s="88" t="s">
        <v>289</v>
      </c>
      <c r="K20" s="88" t="s">
        <v>921</v>
      </c>
    </row>
    <row r="21" spans="1:11" x14ac:dyDescent="0.25">
      <c r="A21" s="88">
        <v>39</v>
      </c>
      <c r="B21" s="88" t="s">
        <v>845</v>
      </c>
      <c r="C21" s="88" t="s">
        <v>846</v>
      </c>
      <c r="D21" s="88" t="s">
        <v>27</v>
      </c>
      <c r="E21" s="88" t="s">
        <v>28</v>
      </c>
      <c r="F21" s="88" t="s">
        <v>847</v>
      </c>
      <c r="G21" s="88" t="s">
        <v>1019</v>
      </c>
      <c r="H21" s="88" t="s">
        <v>294</v>
      </c>
      <c r="I21" s="88" t="s">
        <v>848</v>
      </c>
      <c r="J21" s="88" t="s">
        <v>289</v>
      </c>
      <c r="K21" s="88" t="s">
        <v>849</v>
      </c>
    </row>
    <row r="22" spans="1:11" x14ac:dyDescent="0.25">
      <c r="A22" s="88">
        <v>42</v>
      </c>
      <c r="B22" s="88" t="s">
        <v>530</v>
      </c>
      <c r="C22" s="88" t="s">
        <v>531</v>
      </c>
      <c r="D22" s="88" t="s">
        <v>36</v>
      </c>
      <c r="E22" s="88" t="s">
        <v>1</v>
      </c>
      <c r="F22" s="88" t="s">
        <v>532</v>
      </c>
      <c r="G22" s="88" t="s">
        <v>1019</v>
      </c>
      <c r="H22" s="88" t="s">
        <v>294</v>
      </c>
      <c r="I22" s="88" t="s">
        <v>533</v>
      </c>
      <c r="J22" s="88" t="s">
        <v>516</v>
      </c>
      <c r="K22" s="88" t="s">
        <v>764</v>
      </c>
    </row>
    <row r="23" spans="1:11" x14ac:dyDescent="0.25">
      <c r="A23" s="88">
        <v>43</v>
      </c>
      <c r="B23" s="88" t="s">
        <v>651</v>
      </c>
      <c r="C23" s="88" t="s">
        <v>652</v>
      </c>
      <c r="D23" s="88" t="s">
        <v>653</v>
      </c>
      <c r="E23" s="88" t="s">
        <v>1</v>
      </c>
      <c r="F23" s="88" t="s">
        <v>654</v>
      </c>
      <c r="G23" s="88" t="s">
        <v>1019</v>
      </c>
      <c r="H23" s="88" t="s">
        <v>294</v>
      </c>
      <c r="I23" s="88" t="s">
        <v>655</v>
      </c>
      <c r="J23" s="88" t="s">
        <v>289</v>
      </c>
      <c r="K23" s="88" t="s">
        <v>656</v>
      </c>
    </row>
    <row r="24" spans="1:11" x14ac:dyDescent="0.25">
      <c r="A24" s="88">
        <v>46</v>
      </c>
      <c r="B24" s="88" t="s">
        <v>608</v>
      </c>
      <c r="C24" s="88" t="s">
        <v>378</v>
      </c>
      <c r="D24" s="88" t="s">
        <v>27</v>
      </c>
      <c r="E24" s="88" t="s">
        <v>28</v>
      </c>
      <c r="F24" s="88" t="s">
        <v>609</v>
      </c>
      <c r="G24" s="88" t="s">
        <v>1019</v>
      </c>
      <c r="H24" s="88" t="s">
        <v>294</v>
      </c>
      <c r="I24" s="88" t="s">
        <v>610</v>
      </c>
      <c r="J24" s="88" t="s">
        <v>289</v>
      </c>
      <c r="K24" s="88" t="s">
        <v>663</v>
      </c>
    </row>
    <row r="25" spans="1:11" x14ac:dyDescent="0.25">
      <c r="A25" s="88">
        <v>50</v>
      </c>
      <c r="B25" s="88"/>
      <c r="C25" s="88"/>
      <c r="D25" s="88"/>
      <c r="E25" s="88"/>
      <c r="F25" s="88" t="s">
        <v>540</v>
      </c>
      <c r="G25" s="88" t="s">
        <v>1019</v>
      </c>
      <c r="H25" s="88" t="s">
        <v>294</v>
      </c>
      <c r="I25" s="88" t="s">
        <v>541</v>
      </c>
      <c r="J25" s="88" t="s">
        <v>289</v>
      </c>
      <c r="K25" s="88" t="s">
        <v>677</v>
      </c>
    </row>
    <row r="26" spans="1:11" x14ac:dyDescent="0.25">
      <c r="A26" s="88">
        <v>51</v>
      </c>
      <c r="B26" s="88" t="s">
        <v>291</v>
      </c>
      <c r="C26" s="88" t="s">
        <v>292</v>
      </c>
      <c r="D26" s="88" t="s">
        <v>0</v>
      </c>
      <c r="E26" s="88" t="s">
        <v>1</v>
      </c>
      <c r="F26" s="88" t="s">
        <v>293</v>
      </c>
      <c r="G26" s="88" t="s">
        <v>1019</v>
      </c>
      <c r="H26" s="88" t="s">
        <v>294</v>
      </c>
      <c r="I26" s="88" t="s">
        <v>295</v>
      </c>
      <c r="J26" s="88" t="s">
        <v>289</v>
      </c>
      <c r="K26" s="88" t="s">
        <v>679</v>
      </c>
    </row>
    <row r="27" spans="1:11" x14ac:dyDescent="0.25">
      <c r="A27" s="88">
        <v>52</v>
      </c>
      <c r="B27" s="88" t="s">
        <v>297</v>
      </c>
      <c r="C27" s="88" t="s">
        <v>255</v>
      </c>
      <c r="D27" s="88" t="s">
        <v>0</v>
      </c>
      <c r="E27" s="88" t="s">
        <v>1</v>
      </c>
      <c r="F27" s="88" t="s">
        <v>298</v>
      </c>
      <c r="G27" s="88" t="s">
        <v>1019</v>
      </c>
      <c r="H27" s="88" t="s">
        <v>294</v>
      </c>
      <c r="I27" s="88" t="s">
        <v>299</v>
      </c>
      <c r="J27" s="88" t="s">
        <v>289</v>
      </c>
      <c r="K27" s="88" t="s">
        <v>680</v>
      </c>
    </row>
    <row r="28" spans="1:11" x14ac:dyDescent="0.25">
      <c r="A28" s="88">
        <v>53</v>
      </c>
      <c r="B28" s="88" t="s">
        <v>311</v>
      </c>
      <c r="C28" s="88" t="s">
        <v>312</v>
      </c>
      <c r="D28" s="88" t="s">
        <v>313</v>
      </c>
      <c r="E28" s="88" t="s">
        <v>43</v>
      </c>
      <c r="F28" s="88" t="s">
        <v>314</v>
      </c>
      <c r="G28" s="88" t="s">
        <v>1019</v>
      </c>
      <c r="H28" s="88" t="s">
        <v>294</v>
      </c>
      <c r="I28" s="88" t="s">
        <v>315</v>
      </c>
      <c r="J28" s="88" t="s">
        <v>289</v>
      </c>
      <c r="K28" s="88" t="s">
        <v>683</v>
      </c>
    </row>
    <row r="29" spans="1:11" x14ac:dyDescent="0.25">
      <c r="A29" s="88">
        <v>57</v>
      </c>
      <c r="B29" s="88" t="s">
        <v>355</v>
      </c>
      <c r="C29" s="88" t="s">
        <v>356</v>
      </c>
      <c r="D29" s="88" t="s">
        <v>0</v>
      </c>
      <c r="E29" s="88" t="s">
        <v>1</v>
      </c>
      <c r="F29" s="88" t="s">
        <v>357</v>
      </c>
      <c r="G29" s="88" t="s">
        <v>1019</v>
      </c>
      <c r="H29" s="88" t="s">
        <v>294</v>
      </c>
      <c r="I29" s="88" t="s">
        <v>358</v>
      </c>
      <c r="J29" s="88" t="s">
        <v>289</v>
      </c>
      <c r="K29" s="88" t="s">
        <v>690</v>
      </c>
    </row>
    <row r="30" spans="1:11" x14ac:dyDescent="0.25">
      <c r="A30" s="88">
        <v>59</v>
      </c>
      <c r="B30" s="88" t="s">
        <v>366</v>
      </c>
      <c r="C30" s="88" t="s">
        <v>367</v>
      </c>
      <c r="D30" s="88" t="s">
        <v>368</v>
      </c>
      <c r="E30" s="88" t="s">
        <v>43</v>
      </c>
      <c r="F30" s="88" t="s">
        <v>369</v>
      </c>
      <c r="G30" s="88" t="s">
        <v>1019</v>
      </c>
      <c r="H30" s="88" t="s">
        <v>294</v>
      </c>
      <c r="I30" s="88" t="s">
        <v>370</v>
      </c>
      <c r="J30" s="88" t="s">
        <v>289</v>
      </c>
      <c r="K30" s="88" t="s">
        <v>693</v>
      </c>
    </row>
    <row r="31" spans="1:11" x14ac:dyDescent="0.25">
      <c r="A31" s="88">
        <v>63</v>
      </c>
      <c r="B31" s="88" t="s">
        <v>262</v>
      </c>
      <c r="C31" s="88" t="s">
        <v>399</v>
      </c>
      <c r="D31" s="88" t="s">
        <v>0</v>
      </c>
      <c r="E31" s="88" t="s">
        <v>1</v>
      </c>
      <c r="F31" s="88" t="s">
        <v>400</v>
      </c>
      <c r="G31" s="88" t="s">
        <v>1019</v>
      </c>
      <c r="H31" s="88" t="s">
        <v>294</v>
      </c>
      <c r="I31" s="88" t="s">
        <v>401</v>
      </c>
      <c r="J31" s="88" t="s">
        <v>289</v>
      </c>
      <c r="K31" s="88" t="s">
        <v>700</v>
      </c>
    </row>
    <row r="32" spans="1:11" x14ac:dyDescent="0.25">
      <c r="A32" s="88">
        <v>65</v>
      </c>
      <c r="B32" s="88" t="s">
        <v>431</v>
      </c>
      <c r="C32" s="88" t="s">
        <v>172</v>
      </c>
      <c r="D32" s="88" t="s">
        <v>432</v>
      </c>
      <c r="E32" s="88" t="s">
        <v>28</v>
      </c>
      <c r="F32" s="88" t="s">
        <v>433</v>
      </c>
      <c r="G32" s="88" t="s">
        <v>1019</v>
      </c>
      <c r="H32" s="88" t="s">
        <v>294</v>
      </c>
      <c r="I32" s="88" t="s">
        <v>434</v>
      </c>
      <c r="J32" s="88" t="s">
        <v>289</v>
      </c>
      <c r="K32" s="88" t="s">
        <v>704</v>
      </c>
    </row>
    <row r="33" spans="1:11" x14ac:dyDescent="0.25">
      <c r="A33" s="88">
        <v>3</v>
      </c>
      <c r="B33" s="88" t="s">
        <v>345</v>
      </c>
      <c r="C33" s="88" t="s">
        <v>346</v>
      </c>
      <c r="D33" s="88" t="s">
        <v>17</v>
      </c>
      <c r="E33" s="88" t="s">
        <v>7</v>
      </c>
      <c r="F33" s="88" t="s">
        <v>347</v>
      </c>
      <c r="G33" s="88" t="s">
        <v>1019</v>
      </c>
      <c r="H33" s="88" t="s">
        <v>287</v>
      </c>
      <c r="I33" s="88" t="s">
        <v>348</v>
      </c>
      <c r="J33" s="88" t="s">
        <v>289</v>
      </c>
      <c r="K33" s="88" t="s">
        <v>1193</v>
      </c>
    </row>
    <row r="34" spans="1:11" x14ac:dyDescent="0.25">
      <c r="A34" s="88">
        <v>35</v>
      </c>
      <c r="B34" s="88" t="s">
        <v>322</v>
      </c>
      <c r="C34" s="88" t="s">
        <v>323</v>
      </c>
      <c r="D34" s="88" t="s">
        <v>66</v>
      </c>
      <c r="E34" s="88" t="s">
        <v>1</v>
      </c>
      <c r="F34" s="88" t="s">
        <v>324</v>
      </c>
      <c r="G34" s="88" t="s">
        <v>1019</v>
      </c>
      <c r="H34" s="88" t="s">
        <v>287</v>
      </c>
      <c r="I34" s="88" t="s">
        <v>325</v>
      </c>
      <c r="J34" s="88" t="s">
        <v>289</v>
      </c>
      <c r="K34" s="88" t="s">
        <v>956</v>
      </c>
    </row>
    <row r="35" spans="1:11" x14ac:dyDescent="0.25">
      <c r="A35" s="88">
        <v>45</v>
      </c>
      <c r="B35" s="88" t="s">
        <v>425</v>
      </c>
      <c r="C35" s="88" t="s">
        <v>426</v>
      </c>
      <c r="D35" s="88" t="s">
        <v>427</v>
      </c>
      <c r="E35" s="88" t="s">
        <v>28</v>
      </c>
      <c r="F35" s="88" t="s">
        <v>428</v>
      </c>
      <c r="G35" s="88" t="s">
        <v>1019</v>
      </c>
      <c r="H35" s="88" t="s">
        <v>287</v>
      </c>
      <c r="I35" s="88" t="s">
        <v>429</v>
      </c>
      <c r="J35" s="88" t="s">
        <v>289</v>
      </c>
      <c r="K35" s="88" t="s">
        <v>659</v>
      </c>
    </row>
    <row r="36" spans="1:11" x14ac:dyDescent="0.25">
      <c r="A36" s="88">
        <v>47</v>
      </c>
      <c r="B36" s="88"/>
      <c r="C36" s="88"/>
      <c r="D36" s="88"/>
      <c r="E36" s="88"/>
      <c r="F36" s="88" t="s">
        <v>572</v>
      </c>
      <c r="G36" s="88" t="s">
        <v>1019</v>
      </c>
      <c r="H36" s="88" t="s">
        <v>287</v>
      </c>
      <c r="I36" s="88" t="s">
        <v>573</v>
      </c>
      <c r="J36" s="88" t="s">
        <v>289</v>
      </c>
      <c r="K36" s="88" t="s">
        <v>665</v>
      </c>
    </row>
    <row r="37" spans="1:11" x14ac:dyDescent="0.25">
      <c r="A37" s="88">
        <v>49</v>
      </c>
      <c r="B37" s="88" t="s">
        <v>566</v>
      </c>
      <c r="C37" s="88" t="s">
        <v>556</v>
      </c>
      <c r="D37" s="88" t="s">
        <v>0</v>
      </c>
      <c r="E37" s="88" t="s">
        <v>1</v>
      </c>
      <c r="F37" s="88" t="s">
        <v>557</v>
      </c>
      <c r="G37" s="88" t="s">
        <v>1019</v>
      </c>
      <c r="H37" s="88" t="s">
        <v>287</v>
      </c>
      <c r="I37" s="88" t="s">
        <v>558</v>
      </c>
      <c r="J37" s="88" t="s">
        <v>289</v>
      </c>
      <c r="K37" s="88" t="s">
        <v>673</v>
      </c>
    </row>
    <row r="38" spans="1:11" x14ac:dyDescent="0.25">
      <c r="A38" s="88">
        <v>54</v>
      </c>
      <c r="B38" s="88" t="s">
        <v>317</v>
      </c>
      <c r="C38" s="88" t="s">
        <v>279</v>
      </c>
      <c r="D38" s="88" t="s">
        <v>318</v>
      </c>
      <c r="E38" s="88" t="s">
        <v>28</v>
      </c>
      <c r="F38" s="88" t="s">
        <v>319</v>
      </c>
      <c r="G38" s="88" t="s">
        <v>1019</v>
      </c>
      <c r="H38" s="88" t="s">
        <v>287</v>
      </c>
      <c r="I38" s="88" t="s">
        <v>320</v>
      </c>
      <c r="J38" s="88" t="s">
        <v>289</v>
      </c>
      <c r="K38" s="88" t="s">
        <v>758</v>
      </c>
    </row>
    <row r="39" spans="1:11" x14ac:dyDescent="0.25">
      <c r="A39" s="88">
        <v>64</v>
      </c>
      <c r="B39" s="88" t="s">
        <v>403</v>
      </c>
      <c r="C39" s="88" t="s">
        <v>60</v>
      </c>
      <c r="D39" s="88" t="s">
        <v>27</v>
      </c>
      <c r="E39" s="88" t="s">
        <v>28</v>
      </c>
      <c r="F39" s="88" t="s">
        <v>404</v>
      </c>
      <c r="G39" s="88" t="s">
        <v>1019</v>
      </c>
      <c r="H39" s="88" t="s">
        <v>287</v>
      </c>
      <c r="I39" s="88" t="s">
        <v>405</v>
      </c>
      <c r="J39" s="88" t="s">
        <v>289</v>
      </c>
      <c r="K39" s="88" t="s">
        <v>701</v>
      </c>
    </row>
    <row r="40" spans="1:11" x14ac:dyDescent="0.25">
      <c r="A40" s="88">
        <v>4</v>
      </c>
      <c r="B40" s="88" t="s">
        <v>116</v>
      </c>
      <c r="C40" s="88" t="s">
        <v>117</v>
      </c>
      <c r="D40" s="88" t="s">
        <v>648</v>
      </c>
      <c r="E40" s="88" t="s">
        <v>1</v>
      </c>
      <c r="F40" s="88" t="s">
        <v>118</v>
      </c>
      <c r="G40" s="88" t="s">
        <v>1019</v>
      </c>
      <c r="H40" s="88" t="s">
        <v>3</v>
      </c>
      <c r="I40" s="88" t="s">
        <v>119</v>
      </c>
      <c r="J40" s="88" t="s">
        <v>53</v>
      </c>
      <c r="K40" s="88" t="s">
        <v>1167</v>
      </c>
    </row>
    <row r="41" spans="1:11" x14ac:dyDescent="0.25">
      <c r="A41" s="88">
        <v>21</v>
      </c>
      <c r="B41" s="88" t="s">
        <v>50</v>
      </c>
      <c r="C41" s="88" t="s">
        <v>51</v>
      </c>
      <c r="D41" s="88" t="s">
        <v>52</v>
      </c>
      <c r="E41" s="88" t="s">
        <v>43</v>
      </c>
      <c r="F41" s="88" t="s">
        <v>246</v>
      </c>
      <c r="G41" s="88" t="s">
        <v>1019</v>
      </c>
      <c r="H41" s="88" t="s">
        <v>3</v>
      </c>
      <c r="I41" s="88" t="s">
        <v>247</v>
      </c>
      <c r="J41" s="88" t="s">
        <v>125</v>
      </c>
      <c r="K41" s="88" t="s">
        <v>1127</v>
      </c>
    </row>
    <row r="42" spans="1:11" x14ac:dyDescent="0.25">
      <c r="A42" s="88">
        <v>24</v>
      </c>
      <c r="B42" s="88" t="s">
        <v>262</v>
      </c>
      <c r="C42" s="88" t="s">
        <v>263</v>
      </c>
      <c r="D42" s="88" t="s">
        <v>264</v>
      </c>
      <c r="E42" s="88" t="s">
        <v>1</v>
      </c>
      <c r="F42" s="88" t="s">
        <v>265</v>
      </c>
      <c r="G42" s="88" t="s">
        <v>1019</v>
      </c>
      <c r="H42" s="88" t="s">
        <v>3</v>
      </c>
      <c r="I42" s="88" t="s">
        <v>266</v>
      </c>
      <c r="J42" s="88" t="s">
        <v>53</v>
      </c>
      <c r="K42" s="88" t="s">
        <v>1057</v>
      </c>
    </row>
    <row r="43" spans="1:11" x14ac:dyDescent="0.25">
      <c r="A43" s="88">
        <v>26</v>
      </c>
      <c r="B43" s="88" t="s">
        <v>273</v>
      </c>
      <c r="C43" s="88" t="s">
        <v>274</v>
      </c>
      <c r="D43" s="88" t="s">
        <v>0</v>
      </c>
      <c r="E43" s="88" t="s">
        <v>1</v>
      </c>
      <c r="F43" s="88" t="s">
        <v>275</v>
      </c>
      <c r="G43" s="88" t="s">
        <v>1019</v>
      </c>
      <c r="H43" s="88" t="s">
        <v>3</v>
      </c>
      <c r="I43" s="88" t="s">
        <v>276</v>
      </c>
      <c r="J43" s="88" t="s">
        <v>53</v>
      </c>
      <c r="K43" s="88" t="s">
        <v>1069</v>
      </c>
    </row>
    <row r="44" spans="1:11" x14ac:dyDescent="0.25">
      <c r="A44" s="88">
        <v>27</v>
      </c>
      <c r="B44" s="88" t="s">
        <v>102</v>
      </c>
      <c r="C44" s="88" t="s">
        <v>141</v>
      </c>
      <c r="D44" s="88" t="s">
        <v>42</v>
      </c>
      <c r="E44" s="88" t="s">
        <v>43</v>
      </c>
      <c r="F44" s="88" t="s">
        <v>142</v>
      </c>
      <c r="G44" s="88" t="s">
        <v>1019</v>
      </c>
      <c r="H44" s="88" t="s">
        <v>3</v>
      </c>
      <c r="I44" s="88" t="s">
        <v>143</v>
      </c>
      <c r="J44" s="88" t="s">
        <v>53</v>
      </c>
      <c r="K44" s="88" t="s">
        <v>1070</v>
      </c>
    </row>
    <row r="45" spans="1:11" x14ac:dyDescent="0.25">
      <c r="A45" s="88">
        <v>29</v>
      </c>
      <c r="B45" s="88" t="s">
        <v>145</v>
      </c>
      <c r="C45" s="88" t="s">
        <v>97</v>
      </c>
      <c r="D45" s="88" t="s">
        <v>1046</v>
      </c>
      <c r="E45" s="88" t="s">
        <v>1</v>
      </c>
      <c r="F45" s="88" t="s">
        <v>147</v>
      </c>
      <c r="G45" s="88" t="s">
        <v>1019</v>
      </c>
      <c r="H45" s="88" t="s">
        <v>3</v>
      </c>
      <c r="I45" s="88" t="s">
        <v>148</v>
      </c>
      <c r="J45" s="88" t="s">
        <v>53</v>
      </c>
      <c r="K45" s="88" t="s">
        <v>1047</v>
      </c>
    </row>
    <row r="46" spans="1:11" x14ac:dyDescent="0.25">
      <c r="A46" s="88">
        <v>32</v>
      </c>
      <c r="B46" s="88" t="s">
        <v>982</v>
      </c>
      <c r="C46" s="88" t="s">
        <v>292</v>
      </c>
      <c r="D46" s="88" t="s">
        <v>462</v>
      </c>
      <c r="E46" s="88" t="s">
        <v>1</v>
      </c>
      <c r="F46" s="88" t="s">
        <v>422</v>
      </c>
      <c r="G46" s="88" t="s">
        <v>1019</v>
      </c>
      <c r="H46" s="88" t="s">
        <v>3</v>
      </c>
      <c r="I46" s="88" t="s">
        <v>423</v>
      </c>
      <c r="J46" s="88" t="s">
        <v>2</v>
      </c>
      <c r="K46" s="88" t="s">
        <v>983</v>
      </c>
    </row>
    <row r="47" spans="1:11" x14ac:dyDescent="0.25">
      <c r="A47" s="88">
        <v>34</v>
      </c>
      <c r="B47" s="88" t="s">
        <v>242</v>
      </c>
      <c r="C47" s="88" t="s">
        <v>243</v>
      </c>
      <c r="D47" s="88" t="s">
        <v>957</v>
      </c>
      <c r="E47" s="88" t="s">
        <v>43</v>
      </c>
      <c r="F47" s="88" t="s">
        <v>244</v>
      </c>
      <c r="G47" s="88" t="s">
        <v>1019</v>
      </c>
      <c r="H47" s="88" t="s">
        <v>3</v>
      </c>
      <c r="I47" s="88" t="s">
        <v>245</v>
      </c>
      <c r="J47" s="88" t="s">
        <v>125</v>
      </c>
      <c r="K47" s="88" t="s">
        <v>958</v>
      </c>
    </row>
    <row r="48" spans="1:11" x14ac:dyDescent="0.25">
      <c r="A48" s="88">
        <v>38</v>
      </c>
      <c r="B48" s="88" t="s">
        <v>361</v>
      </c>
      <c r="C48" s="88" t="s">
        <v>362</v>
      </c>
      <c r="D48" s="88" t="s">
        <v>0</v>
      </c>
      <c r="E48" s="88" t="s">
        <v>1</v>
      </c>
      <c r="F48" s="88" t="s">
        <v>886</v>
      </c>
      <c r="G48" s="88" t="s">
        <v>1019</v>
      </c>
      <c r="H48" s="88" t="s">
        <v>3</v>
      </c>
      <c r="I48" s="88" t="s">
        <v>861</v>
      </c>
      <c r="J48" s="88" t="s">
        <v>516</v>
      </c>
      <c r="K48" s="88" t="s">
        <v>896</v>
      </c>
    </row>
    <row r="49" spans="1:11" x14ac:dyDescent="0.25">
      <c r="A49" s="88">
        <v>58</v>
      </c>
      <c r="B49" s="88" t="s">
        <v>238</v>
      </c>
      <c r="C49" s="88" t="s">
        <v>239</v>
      </c>
      <c r="D49" s="88" t="s">
        <v>0</v>
      </c>
      <c r="E49" s="88" t="s">
        <v>1</v>
      </c>
      <c r="F49" s="88" t="s">
        <v>240</v>
      </c>
      <c r="G49" s="88" t="s">
        <v>1019</v>
      </c>
      <c r="H49" s="88" t="s">
        <v>3</v>
      </c>
      <c r="I49" s="88" t="s">
        <v>241</v>
      </c>
      <c r="J49" s="88" t="s">
        <v>53</v>
      </c>
      <c r="K49" s="88" t="s">
        <v>691</v>
      </c>
    </row>
    <row r="50" spans="1:11" x14ac:dyDescent="0.25">
      <c r="A50" s="88">
        <v>62</v>
      </c>
      <c r="B50" s="88" t="s">
        <v>137</v>
      </c>
      <c r="C50" s="88" t="s">
        <v>138</v>
      </c>
      <c r="D50" s="88" t="s">
        <v>0</v>
      </c>
      <c r="E50" s="88" t="s">
        <v>1</v>
      </c>
      <c r="F50" s="88" t="s">
        <v>139</v>
      </c>
      <c r="G50" s="88" t="s">
        <v>1019</v>
      </c>
      <c r="H50" s="88" t="s">
        <v>3</v>
      </c>
      <c r="I50" s="88" t="s">
        <v>140</v>
      </c>
      <c r="J50" s="88" t="s">
        <v>53</v>
      </c>
      <c r="K50" s="88" t="s">
        <v>699</v>
      </c>
    </row>
    <row r="51" spans="1:11" x14ac:dyDescent="0.25">
      <c r="A51" s="88">
        <v>73</v>
      </c>
      <c r="B51" s="88" t="s">
        <v>110</v>
      </c>
      <c r="C51" s="88" t="s">
        <v>111</v>
      </c>
      <c r="D51" s="88" t="s">
        <v>112</v>
      </c>
      <c r="E51" s="88" t="s">
        <v>43</v>
      </c>
      <c r="F51" s="88" t="s">
        <v>113</v>
      </c>
      <c r="G51" s="88" t="s">
        <v>1019</v>
      </c>
      <c r="H51" s="88" t="s">
        <v>3</v>
      </c>
      <c r="I51" s="88" t="s">
        <v>114</v>
      </c>
      <c r="J51" s="88" t="s">
        <v>53</v>
      </c>
      <c r="K51" s="88" t="s">
        <v>727</v>
      </c>
    </row>
    <row r="52" spans="1:11" x14ac:dyDescent="0.25">
      <c r="A52" s="88">
        <v>74</v>
      </c>
      <c r="B52" s="88" t="s">
        <v>120</v>
      </c>
      <c r="C52" s="88" t="s">
        <v>121</v>
      </c>
      <c r="D52" s="88" t="s">
        <v>122</v>
      </c>
      <c r="E52" s="88" t="s">
        <v>43</v>
      </c>
      <c r="F52" s="88" t="s">
        <v>123</v>
      </c>
      <c r="G52" s="88" t="s">
        <v>1019</v>
      </c>
      <c r="H52" s="88" t="s">
        <v>3</v>
      </c>
      <c r="I52" s="88" t="s">
        <v>124</v>
      </c>
      <c r="J52" s="88" t="s">
        <v>125</v>
      </c>
      <c r="K52" s="88" t="s">
        <v>728</v>
      </c>
    </row>
    <row r="53" spans="1:11" x14ac:dyDescent="0.25">
      <c r="A53" s="88">
        <v>85</v>
      </c>
      <c r="B53" s="88" t="s">
        <v>206</v>
      </c>
      <c r="C53" s="88" t="s">
        <v>207</v>
      </c>
      <c r="D53" s="88" t="s">
        <v>173</v>
      </c>
      <c r="E53" s="88" t="s">
        <v>43</v>
      </c>
      <c r="F53" s="88" t="s">
        <v>208</v>
      </c>
      <c r="G53" s="88" t="s">
        <v>1019</v>
      </c>
      <c r="H53" s="88" t="s">
        <v>3</v>
      </c>
      <c r="I53" s="88" t="s">
        <v>209</v>
      </c>
      <c r="J53" s="88" t="s">
        <v>53</v>
      </c>
      <c r="K53" s="88" t="s">
        <v>745</v>
      </c>
    </row>
    <row r="54" spans="1:11" x14ac:dyDescent="0.25">
      <c r="A54" s="88">
        <v>86</v>
      </c>
      <c r="B54" s="88" t="s">
        <v>224</v>
      </c>
      <c r="C54" s="88" t="s">
        <v>225</v>
      </c>
      <c r="D54" s="88" t="s">
        <v>0</v>
      </c>
      <c r="E54" s="88" t="s">
        <v>1</v>
      </c>
      <c r="F54" s="88" t="s">
        <v>226</v>
      </c>
      <c r="G54" s="88" t="s">
        <v>1019</v>
      </c>
      <c r="H54" s="88" t="s">
        <v>3</v>
      </c>
      <c r="I54" s="88" t="s">
        <v>227</v>
      </c>
      <c r="J54" s="88" t="s">
        <v>53</v>
      </c>
      <c r="K54" s="88" t="s">
        <v>748</v>
      </c>
    </row>
    <row r="55" spans="1:11" x14ac:dyDescent="0.25">
      <c r="A55" s="88">
        <v>87</v>
      </c>
      <c r="B55" s="88" t="s">
        <v>54</v>
      </c>
      <c r="C55" s="88" t="s">
        <v>55</v>
      </c>
      <c r="D55" s="88" t="s">
        <v>0</v>
      </c>
      <c r="E55" s="88" t="s">
        <v>1</v>
      </c>
      <c r="F55" s="88" t="s">
        <v>229</v>
      </c>
      <c r="G55" s="88" t="s">
        <v>1019</v>
      </c>
      <c r="H55" s="88" t="s">
        <v>3</v>
      </c>
      <c r="I55" s="88" t="s">
        <v>230</v>
      </c>
      <c r="J55" s="88" t="s">
        <v>53</v>
      </c>
      <c r="K55" s="88" t="s">
        <v>749</v>
      </c>
    </row>
    <row r="56" spans="1:11" x14ac:dyDescent="0.25">
      <c r="A56" s="88">
        <v>89</v>
      </c>
      <c r="B56" s="88" t="s">
        <v>268</v>
      </c>
      <c r="C56" s="88" t="s">
        <v>269</v>
      </c>
      <c r="D56" s="88" t="s">
        <v>66</v>
      </c>
      <c r="E56" s="88" t="s">
        <v>1</v>
      </c>
      <c r="F56" s="88" t="s">
        <v>270</v>
      </c>
      <c r="G56" s="88" t="s">
        <v>1019</v>
      </c>
      <c r="H56" s="88" t="s">
        <v>3</v>
      </c>
      <c r="I56" s="88" t="s">
        <v>271</v>
      </c>
      <c r="J56" s="88" t="s">
        <v>53</v>
      </c>
      <c r="K56" s="88" t="s">
        <v>754</v>
      </c>
    </row>
    <row r="57" spans="1:11" x14ac:dyDescent="0.25">
      <c r="A57" s="88">
        <v>90</v>
      </c>
      <c r="B57" s="88" t="s">
        <v>278</v>
      </c>
      <c r="C57" s="88" t="s">
        <v>279</v>
      </c>
      <c r="D57" s="88" t="s">
        <v>66</v>
      </c>
      <c r="E57" s="88" t="s">
        <v>1</v>
      </c>
      <c r="F57" s="88" t="s">
        <v>280</v>
      </c>
      <c r="G57" s="88" t="s">
        <v>1019</v>
      </c>
      <c r="H57" s="88" t="s">
        <v>3</v>
      </c>
      <c r="I57" s="88" t="s">
        <v>281</v>
      </c>
      <c r="J57" s="88" t="s">
        <v>53</v>
      </c>
      <c r="K57" s="88" t="s">
        <v>756</v>
      </c>
    </row>
    <row r="58" spans="1:11" x14ac:dyDescent="0.25">
      <c r="A58" s="88">
        <v>48</v>
      </c>
      <c r="B58" s="88" t="s">
        <v>590</v>
      </c>
      <c r="C58" s="88" t="s">
        <v>591</v>
      </c>
      <c r="D58" s="88" t="s">
        <v>592</v>
      </c>
      <c r="E58" s="88" t="s">
        <v>43</v>
      </c>
      <c r="F58" s="88" t="s">
        <v>593</v>
      </c>
      <c r="G58" s="88" t="s">
        <v>1131</v>
      </c>
      <c r="H58" s="88" t="s">
        <v>30</v>
      </c>
      <c r="I58" s="88" t="s">
        <v>594</v>
      </c>
      <c r="J58" s="88" t="s">
        <v>32</v>
      </c>
      <c r="K58" s="88" t="s">
        <v>669</v>
      </c>
    </row>
    <row r="59" spans="1:11" x14ac:dyDescent="0.25">
      <c r="A59" s="88">
        <v>22</v>
      </c>
      <c r="B59" s="88" t="s">
        <v>1072</v>
      </c>
      <c r="C59" s="88" t="s">
        <v>1073</v>
      </c>
      <c r="D59" s="88" t="s">
        <v>122</v>
      </c>
      <c r="E59" s="88" t="s">
        <v>43</v>
      </c>
      <c r="F59" s="88" t="s">
        <v>221</v>
      </c>
      <c r="G59" s="88" t="s">
        <v>1131</v>
      </c>
      <c r="H59" s="88" t="s">
        <v>3</v>
      </c>
      <c r="I59" s="88" t="s">
        <v>222</v>
      </c>
      <c r="J59" s="88" t="s">
        <v>53</v>
      </c>
      <c r="K59" s="88" t="s">
        <v>1074</v>
      </c>
    </row>
    <row r="60" spans="1:11" x14ac:dyDescent="0.25">
      <c r="A60" s="57">
        <v>2</v>
      </c>
      <c r="B60" s="57" t="s">
        <v>467</v>
      </c>
      <c r="C60" s="57" t="s">
        <v>468</v>
      </c>
      <c r="D60" s="57" t="s">
        <v>0</v>
      </c>
      <c r="E60" s="57" t="s">
        <v>1</v>
      </c>
      <c r="F60" s="57" t="s">
        <v>773</v>
      </c>
      <c r="G60" s="57" t="s">
        <v>543</v>
      </c>
      <c r="H60" s="57" t="s">
        <v>473</v>
      </c>
      <c r="I60" s="57" t="s">
        <v>774</v>
      </c>
      <c r="J60" s="57" t="s">
        <v>475</v>
      </c>
      <c r="K60" s="57" t="s">
        <v>1202</v>
      </c>
    </row>
    <row r="61" spans="1:11" x14ac:dyDescent="0.25">
      <c r="A61" s="88">
        <v>28</v>
      </c>
      <c r="B61" s="88" t="s">
        <v>766</v>
      </c>
      <c r="C61" s="88" t="s">
        <v>767</v>
      </c>
      <c r="D61" s="88" t="s">
        <v>577</v>
      </c>
      <c r="E61" s="88" t="s">
        <v>7</v>
      </c>
      <c r="F61" s="88" t="s">
        <v>1040</v>
      </c>
      <c r="G61" s="88" t="s">
        <v>1050</v>
      </c>
      <c r="H61" s="88" t="s">
        <v>781</v>
      </c>
      <c r="I61" s="88" t="s">
        <v>1042</v>
      </c>
      <c r="J61" s="88" t="s">
        <v>1043</v>
      </c>
      <c r="K61" s="88" t="s">
        <v>1044</v>
      </c>
    </row>
    <row r="62" spans="1:11" x14ac:dyDescent="0.25">
      <c r="A62" s="88">
        <v>81</v>
      </c>
      <c r="B62" s="88" t="s">
        <v>174</v>
      </c>
      <c r="C62" s="88" t="s">
        <v>175</v>
      </c>
      <c r="D62" s="88" t="s">
        <v>0</v>
      </c>
      <c r="E62" s="88" t="s">
        <v>1</v>
      </c>
      <c r="F62" s="88" t="s">
        <v>472</v>
      </c>
      <c r="G62" s="88" t="s">
        <v>1050</v>
      </c>
      <c r="H62" s="88" t="s">
        <v>473</v>
      </c>
      <c r="I62" s="88" t="s">
        <v>474</v>
      </c>
      <c r="J62" s="88" t="s">
        <v>475</v>
      </c>
      <c r="K62" s="88" t="s">
        <v>737</v>
      </c>
    </row>
    <row r="63" spans="1:11" x14ac:dyDescent="0.25">
      <c r="A63" s="88">
        <v>84</v>
      </c>
      <c r="B63" s="88" t="s">
        <v>54</v>
      </c>
      <c r="C63" s="88" t="s">
        <v>55</v>
      </c>
      <c r="D63" s="88" t="s">
        <v>0</v>
      </c>
      <c r="E63" s="88" t="s">
        <v>1</v>
      </c>
      <c r="F63" s="88" t="s">
        <v>480</v>
      </c>
      <c r="G63" s="88" t="s">
        <v>1050</v>
      </c>
      <c r="H63" s="88" t="s">
        <v>473</v>
      </c>
      <c r="I63" s="88" t="s">
        <v>481</v>
      </c>
      <c r="J63" s="88" t="s">
        <v>475</v>
      </c>
      <c r="K63" s="88" t="s">
        <v>744</v>
      </c>
    </row>
    <row r="64" spans="1:11" x14ac:dyDescent="0.25">
      <c r="A64" s="57">
        <v>78</v>
      </c>
      <c r="B64" s="57" t="s">
        <v>797</v>
      </c>
      <c r="C64" s="57" t="s">
        <v>798</v>
      </c>
      <c r="D64" s="57" t="s">
        <v>799</v>
      </c>
      <c r="E64" s="57" t="s">
        <v>1</v>
      </c>
      <c r="F64" s="57" t="s">
        <v>800</v>
      </c>
      <c r="G64" s="57" t="s">
        <v>960</v>
      </c>
      <c r="H64" s="57" t="s">
        <v>8</v>
      </c>
      <c r="I64" s="57" t="s">
        <v>801</v>
      </c>
      <c r="J64" s="57" t="s">
        <v>9</v>
      </c>
      <c r="K64" s="57" t="s">
        <v>802</v>
      </c>
    </row>
    <row r="65" spans="1:11" x14ac:dyDescent="0.25">
      <c r="A65" s="57">
        <v>80</v>
      </c>
      <c r="B65" s="57" t="s">
        <v>174</v>
      </c>
      <c r="C65" s="57" t="s">
        <v>175</v>
      </c>
      <c r="D65" s="57" t="s">
        <v>0</v>
      </c>
      <c r="E65" s="57" t="s">
        <v>1</v>
      </c>
      <c r="F65" s="57" t="s">
        <v>176</v>
      </c>
      <c r="G65" s="57" t="s">
        <v>960</v>
      </c>
      <c r="H65" s="57" t="s">
        <v>8</v>
      </c>
      <c r="I65" s="57" t="s">
        <v>177</v>
      </c>
      <c r="J65" s="57" t="s">
        <v>9</v>
      </c>
      <c r="K65" s="57" t="s">
        <v>736</v>
      </c>
    </row>
    <row r="66" spans="1:11" x14ac:dyDescent="0.25">
      <c r="A66" s="88">
        <v>1</v>
      </c>
      <c r="B66" s="88" t="s">
        <v>530</v>
      </c>
      <c r="C66" s="88" t="s">
        <v>531</v>
      </c>
      <c r="D66" s="88" t="s">
        <v>36</v>
      </c>
      <c r="E66" s="88" t="s">
        <v>1</v>
      </c>
      <c r="F66" s="88" t="s">
        <v>1082</v>
      </c>
      <c r="G66" s="88" t="s">
        <v>1136</v>
      </c>
      <c r="H66" s="88" t="s">
        <v>1013</v>
      </c>
      <c r="I66" s="88" t="s">
        <v>1083</v>
      </c>
      <c r="J66" s="88" t="s">
        <v>960</v>
      </c>
      <c r="K66" s="88" t="s">
        <v>1201</v>
      </c>
    </row>
    <row r="67" spans="1:11" x14ac:dyDescent="0.25">
      <c r="A67" s="88">
        <v>5</v>
      </c>
      <c r="B67" s="88" t="s">
        <v>196</v>
      </c>
      <c r="C67" s="88" t="s">
        <v>104</v>
      </c>
      <c r="D67" s="88" t="s">
        <v>197</v>
      </c>
      <c r="E67" s="88" t="s">
        <v>198</v>
      </c>
      <c r="F67" s="88" t="s">
        <v>1168</v>
      </c>
      <c r="G67" s="88" t="s">
        <v>1136</v>
      </c>
      <c r="H67" s="88" t="s">
        <v>1013</v>
      </c>
      <c r="I67" s="88" t="s">
        <v>1169</v>
      </c>
      <c r="J67" s="88" t="s">
        <v>960</v>
      </c>
      <c r="K67" s="88" t="s">
        <v>1170</v>
      </c>
    </row>
    <row r="68" spans="1:11" x14ac:dyDescent="0.25">
      <c r="A68" s="88">
        <v>6</v>
      </c>
      <c r="B68" s="88" t="s">
        <v>1176</v>
      </c>
      <c r="C68" s="88" t="s">
        <v>1177</v>
      </c>
      <c r="D68" s="88" t="s">
        <v>173</v>
      </c>
      <c r="E68" s="88" t="s">
        <v>43</v>
      </c>
      <c r="F68" s="88" t="s">
        <v>1178</v>
      </c>
      <c r="G68" s="88" t="s">
        <v>1136</v>
      </c>
      <c r="H68" s="88" t="s">
        <v>1013</v>
      </c>
      <c r="I68" s="88" t="s">
        <v>1179</v>
      </c>
      <c r="J68" s="88" t="s">
        <v>960</v>
      </c>
      <c r="K68" s="88" t="s">
        <v>1180</v>
      </c>
    </row>
    <row r="69" spans="1:11" x14ac:dyDescent="0.25">
      <c r="A69" s="88">
        <v>7</v>
      </c>
      <c r="B69" s="88" t="s">
        <v>1181</v>
      </c>
      <c r="C69" s="88" t="s">
        <v>1182</v>
      </c>
      <c r="D69" s="88" t="s">
        <v>1183</v>
      </c>
      <c r="E69" s="88" t="s">
        <v>48</v>
      </c>
      <c r="F69" s="88" t="s">
        <v>1184</v>
      </c>
      <c r="G69" s="88" t="s">
        <v>1136</v>
      </c>
      <c r="H69" s="88" t="s">
        <v>1013</v>
      </c>
      <c r="I69" s="88" t="s">
        <v>1185</v>
      </c>
      <c r="J69" s="88" t="s">
        <v>960</v>
      </c>
      <c r="K69" s="88" t="s">
        <v>1186</v>
      </c>
    </row>
    <row r="70" spans="1:11" x14ac:dyDescent="0.25">
      <c r="A70" s="88">
        <v>8</v>
      </c>
      <c r="B70" s="88" t="s">
        <v>1187</v>
      </c>
      <c r="C70" s="88" t="s">
        <v>1188</v>
      </c>
      <c r="D70" s="88" t="s">
        <v>1189</v>
      </c>
      <c r="E70" s="88" t="s">
        <v>43</v>
      </c>
      <c r="F70" s="88" t="s">
        <v>1190</v>
      </c>
      <c r="G70" s="88" t="s">
        <v>1136</v>
      </c>
      <c r="H70" s="88" t="s">
        <v>1013</v>
      </c>
      <c r="I70" s="88" t="s">
        <v>1191</v>
      </c>
      <c r="J70" s="88" t="s">
        <v>960</v>
      </c>
      <c r="K70" s="88" t="s">
        <v>1192</v>
      </c>
    </row>
    <row r="71" spans="1:11" x14ac:dyDescent="0.25">
      <c r="A71" s="88">
        <v>9</v>
      </c>
      <c r="B71" s="88" t="s">
        <v>64</v>
      </c>
      <c r="C71" s="88" t="s">
        <v>65</v>
      </c>
      <c r="D71" s="88" t="s">
        <v>66</v>
      </c>
      <c r="E71" s="88" t="s">
        <v>1</v>
      </c>
      <c r="F71" s="88" t="s">
        <v>1133</v>
      </c>
      <c r="G71" s="88" t="s">
        <v>1136</v>
      </c>
      <c r="H71" s="88" t="s">
        <v>1013</v>
      </c>
      <c r="I71" s="88" t="s">
        <v>1134</v>
      </c>
      <c r="J71" s="88" t="s">
        <v>960</v>
      </c>
      <c r="K71" s="88" t="s">
        <v>1135</v>
      </c>
    </row>
    <row r="72" spans="1:11" x14ac:dyDescent="0.25">
      <c r="A72" s="88">
        <v>10</v>
      </c>
      <c r="B72" s="88" t="s">
        <v>262</v>
      </c>
      <c r="C72" s="88" t="s">
        <v>1141</v>
      </c>
      <c r="D72" s="88" t="s">
        <v>1142</v>
      </c>
      <c r="E72" s="88" t="s">
        <v>1</v>
      </c>
      <c r="F72" s="88" t="s">
        <v>1143</v>
      </c>
      <c r="G72" s="88" t="s">
        <v>1136</v>
      </c>
      <c r="H72" s="88" t="s">
        <v>1013</v>
      </c>
      <c r="I72" s="88" t="s">
        <v>1144</v>
      </c>
      <c r="J72" s="88" t="s">
        <v>960</v>
      </c>
      <c r="K72" s="88" t="s">
        <v>1145</v>
      </c>
    </row>
    <row r="73" spans="1:11" x14ac:dyDescent="0.25">
      <c r="A73" s="88">
        <v>11</v>
      </c>
      <c r="B73" s="88" t="s">
        <v>1146</v>
      </c>
      <c r="C73" s="88" t="s">
        <v>1147</v>
      </c>
      <c r="D73" s="88" t="s">
        <v>1142</v>
      </c>
      <c r="E73" s="88" t="s">
        <v>1</v>
      </c>
      <c r="F73" s="88" t="s">
        <v>1148</v>
      </c>
      <c r="G73" s="88" t="s">
        <v>1136</v>
      </c>
      <c r="H73" s="88" t="s">
        <v>1013</v>
      </c>
      <c r="I73" s="88" t="s">
        <v>1149</v>
      </c>
      <c r="J73" s="88" t="s">
        <v>960</v>
      </c>
      <c r="K73" s="88" t="s">
        <v>1150</v>
      </c>
    </row>
    <row r="74" spans="1:11" x14ac:dyDescent="0.25">
      <c r="A74" s="88">
        <v>12</v>
      </c>
      <c r="B74" s="88" t="s">
        <v>1151</v>
      </c>
      <c r="C74" s="88" t="s">
        <v>1152</v>
      </c>
      <c r="D74" s="88" t="s">
        <v>1153</v>
      </c>
      <c r="E74" s="88" t="s">
        <v>48</v>
      </c>
      <c r="F74" s="88" t="s">
        <v>1154</v>
      </c>
      <c r="G74" s="88" t="s">
        <v>1136</v>
      </c>
      <c r="H74" s="88" t="s">
        <v>1013</v>
      </c>
      <c r="I74" s="88" t="s">
        <v>1155</v>
      </c>
      <c r="J74" s="88" t="s">
        <v>960</v>
      </c>
      <c r="K74" s="88" t="s">
        <v>1156</v>
      </c>
    </row>
    <row r="75" spans="1:11" x14ac:dyDescent="0.25">
      <c r="A75" s="88">
        <v>13</v>
      </c>
      <c r="B75" s="88" t="s">
        <v>530</v>
      </c>
      <c r="C75" s="88" t="s">
        <v>531</v>
      </c>
      <c r="D75" s="88" t="s">
        <v>36</v>
      </c>
      <c r="E75" s="88" t="s">
        <v>1</v>
      </c>
      <c r="F75" s="88" t="s">
        <v>1158</v>
      </c>
      <c r="G75" s="88" t="s">
        <v>1136</v>
      </c>
      <c r="H75" s="88" t="s">
        <v>1013</v>
      </c>
      <c r="I75" s="88" t="s">
        <v>1159</v>
      </c>
      <c r="J75" s="88" t="s">
        <v>960</v>
      </c>
      <c r="K75" s="88" t="s">
        <v>1160</v>
      </c>
    </row>
    <row r="76" spans="1:11" x14ac:dyDescent="0.25">
      <c r="A76" s="88">
        <v>14</v>
      </c>
      <c r="B76" s="88" t="s">
        <v>50</v>
      </c>
      <c r="C76" s="88" t="s">
        <v>51</v>
      </c>
      <c r="D76" s="88" t="s">
        <v>52</v>
      </c>
      <c r="E76" s="88" t="s">
        <v>43</v>
      </c>
      <c r="F76" s="88" t="s">
        <v>1085</v>
      </c>
      <c r="G76" s="88" t="s">
        <v>1136</v>
      </c>
      <c r="H76" s="88" t="s">
        <v>1013</v>
      </c>
      <c r="I76" s="88" t="s">
        <v>1086</v>
      </c>
      <c r="J76" s="88" t="s">
        <v>960</v>
      </c>
      <c r="K76" s="88" t="s">
        <v>1087</v>
      </c>
    </row>
    <row r="77" spans="1:11" x14ac:dyDescent="0.25">
      <c r="A77" s="88">
        <v>15</v>
      </c>
      <c r="B77" s="88" t="s">
        <v>1094</v>
      </c>
      <c r="C77" s="88" t="s">
        <v>1095</v>
      </c>
      <c r="D77" s="88" t="s">
        <v>173</v>
      </c>
      <c r="E77" s="88" t="s">
        <v>43</v>
      </c>
      <c r="F77" s="88" t="s">
        <v>1096</v>
      </c>
      <c r="G77" s="88" t="s">
        <v>1136</v>
      </c>
      <c r="H77" s="88" t="s">
        <v>1013</v>
      </c>
      <c r="I77" s="88" t="s">
        <v>1097</v>
      </c>
      <c r="J77" s="88" t="s">
        <v>960</v>
      </c>
      <c r="K77" s="88" t="s">
        <v>1098</v>
      </c>
    </row>
    <row r="78" spans="1:11" x14ac:dyDescent="0.25">
      <c r="A78" s="88">
        <v>16</v>
      </c>
      <c r="B78" s="88" t="s">
        <v>262</v>
      </c>
      <c r="C78" s="88" t="s">
        <v>399</v>
      </c>
      <c r="D78" s="88" t="s">
        <v>0</v>
      </c>
      <c r="E78" s="88" t="s">
        <v>1</v>
      </c>
      <c r="F78" s="88" t="s">
        <v>1103</v>
      </c>
      <c r="G78" s="88" t="s">
        <v>1136</v>
      </c>
      <c r="H78" s="88" t="s">
        <v>1013</v>
      </c>
      <c r="I78" s="88" t="s">
        <v>1104</v>
      </c>
      <c r="J78" s="88" t="s">
        <v>960</v>
      </c>
      <c r="K78" s="88" t="s">
        <v>1105</v>
      </c>
    </row>
    <row r="79" spans="1:11" x14ac:dyDescent="0.25">
      <c r="A79" s="88">
        <v>17</v>
      </c>
      <c r="B79" s="88" t="s">
        <v>196</v>
      </c>
      <c r="C79" s="88" t="s">
        <v>104</v>
      </c>
      <c r="D79" s="88" t="s">
        <v>197</v>
      </c>
      <c r="E79" s="88" t="s">
        <v>198</v>
      </c>
      <c r="F79" s="88" t="s">
        <v>1107</v>
      </c>
      <c r="G79" s="88" t="s">
        <v>1136</v>
      </c>
      <c r="H79" s="88" t="s">
        <v>1013</v>
      </c>
      <c r="I79" s="88" t="s">
        <v>1108</v>
      </c>
      <c r="J79" s="88" t="s">
        <v>960</v>
      </c>
      <c r="K79" s="88" t="s">
        <v>1109</v>
      </c>
    </row>
    <row r="80" spans="1:11" x14ac:dyDescent="0.25">
      <c r="A80" s="88">
        <v>18</v>
      </c>
      <c r="B80" s="88" t="s">
        <v>1110</v>
      </c>
      <c r="C80" s="88" t="s">
        <v>408</v>
      </c>
      <c r="D80" s="88" t="s">
        <v>1111</v>
      </c>
      <c r="E80" s="88" t="s">
        <v>912</v>
      </c>
      <c r="F80" s="88" t="s">
        <v>1112</v>
      </c>
      <c r="G80" s="88" t="s">
        <v>1136</v>
      </c>
      <c r="H80" s="88" t="s">
        <v>1013</v>
      </c>
      <c r="I80" s="88" t="s">
        <v>1113</v>
      </c>
      <c r="J80" s="88" t="s">
        <v>960</v>
      </c>
      <c r="K80" s="88" t="s">
        <v>1114</v>
      </c>
    </row>
    <row r="81" spans="1:11" x14ac:dyDescent="0.25">
      <c r="A81" s="88">
        <v>19</v>
      </c>
      <c r="B81" s="88" t="s">
        <v>1115</v>
      </c>
      <c r="C81" s="88" t="s">
        <v>1116</v>
      </c>
      <c r="D81" s="88" t="s">
        <v>1117</v>
      </c>
      <c r="E81" s="88" t="s">
        <v>1</v>
      </c>
      <c r="F81" s="88" t="s">
        <v>1118</v>
      </c>
      <c r="G81" s="88" t="s">
        <v>1136</v>
      </c>
      <c r="H81" s="88" t="s">
        <v>1013</v>
      </c>
      <c r="I81" s="88" t="s">
        <v>1119</v>
      </c>
      <c r="J81" s="88" t="s">
        <v>960</v>
      </c>
      <c r="K81" s="88" t="s">
        <v>1120</v>
      </c>
    </row>
    <row r="82" spans="1:11" x14ac:dyDescent="0.25">
      <c r="A82" s="88">
        <v>20</v>
      </c>
      <c r="B82" s="88" t="s">
        <v>174</v>
      </c>
      <c r="C82" s="88" t="s">
        <v>175</v>
      </c>
      <c r="D82" s="88" t="s">
        <v>0</v>
      </c>
      <c r="E82" s="88" t="s">
        <v>1</v>
      </c>
      <c r="F82" s="88" t="s">
        <v>1124</v>
      </c>
      <c r="G82" s="88" t="s">
        <v>1136</v>
      </c>
      <c r="H82" s="88" t="s">
        <v>1013</v>
      </c>
      <c r="I82" s="88" t="s">
        <v>1125</v>
      </c>
      <c r="J82" s="88" t="s">
        <v>960</v>
      </c>
      <c r="K82" s="88" t="s">
        <v>1126</v>
      </c>
    </row>
    <row r="83" spans="1:11" x14ac:dyDescent="0.25">
      <c r="A83" s="88">
        <v>30</v>
      </c>
      <c r="B83" s="88" t="s">
        <v>803</v>
      </c>
      <c r="C83" s="88" t="s">
        <v>804</v>
      </c>
      <c r="D83" s="88" t="s">
        <v>17</v>
      </c>
      <c r="E83" s="88" t="s">
        <v>7</v>
      </c>
      <c r="F83" s="88" t="s">
        <v>805</v>
      </c>
      <c r="G83" s="88" t="s">
        <v>1136</v>
      </c>
      <c r="H83" s="88" t="s">
        <v>5</v>
      </c>
      <c r="I83" s="88" t="s">
        <v>806</v>
      </c>
      <c r="J83" s="88" t="s">
        <v>6</v>
      </c>
      <c r="K83" s="88" t="s">
        <v>996</v>
      </c>
    </row>
    <row r="84" spans="1:11" x14ac:dyDescent="0.25">
      <c r="A84" s="88">
        <v>55</v>
      </c>
      <c r="B84" s="88" t="s">
        <v>15</v>
      </c>
      <c r="C84" s="88" t="s">
        <v>16</v>
      </c>
      <c r="D84" s="88" t="s">
        <v>17</v>
      </c>
      <c r="E84" s="88" t="s">
        <v>7</v>
      </c>
      <c r="F84" s="88" t="s">
        <v>18</v>
      </c>
      <c r="G84" s="88" t="s">
        <v>1136</v>
      </c>
      <c r="H84" s="88" t="s">
        <v>5</v>
      </c>
      <c r="I84" s="88" t="s">
        <v>19</v>
      </c>
      <c r="J84" s="88" t="s">
        <v>6</v>
      </c>
      <c r="K84" s="88" t="s">
        <v>685</v>
      </c>
    </row>
    <row r="85" spans="1:11" x14ac:dyDescent="0.25">
      <c r="A85" s="88">
        <v>67</v>
      </c>
      <c r="B85" s="88" t="s">
        <v>443</v>
      </c>
      <c r="C85" s="88" t="s">
        <v>444</v>
      </c>
      <c r="D85" s="88" t="s">
        <v>0</v>
      </c>
      <c r="E85" s="88" t="s">
        <v>1</v>
      </c>
      <c r="F85" s="88" t="s">
        <v>445</v>
      </c>
      <c r="G85" s="88" t="s">
        <v>1136</v>
      </c>
      <c r="H85" s="88" t="s">
        <v>5</v>
      </c>
      <c r="I85" s="88" t="s">
        <v>446</v>
      </c>
      <c r="J85" s="88" t="s">
        <v>6</v>
      </c>
      <c r="K85" s="88" t="s">
        <v>708</v>
      </c>
    </row>
    <row r="86" spans="1:11" x14ac:dyDescent="0.25">
      <c r="A86" s="88">
        <v>71</v>
      </c>
      <c r="B86" s="88" t="s">
        <v>54</v>
      </c>
      <c r="C86" s="88" t="s">
        <v>55</v>
      </c>
      <c r="D86" s="88" t="s">
        <v>0</v>
      </c>
      <c r="E86" s="88" t="s">
        <v>1</v>
      </c>
      <c r="F86" s="88" t="s">
        <v>56</v>
      </c>
      <c r="G86" s="88" t="s">
        <v>1136</v>
      </c>
      <c r="H86" s="88" t="s">
        <v>5</v>
      </c>
      <c r="I86" s="88" t="s">
        <v>57</v>
      </c>
      <c r="J86" s="88" t="s">
        <v>6</v>
      </c>
      <c r="K86" s="88" t="s">
        <v>717</v>
      </c>
    </row>
    <row r="87" spans="1:11" x14ac:dyDescent="0.25">
      <c r="A87" s="88">
        <v>72</v>
      </c>
      <c r="B87" s="88" t="s">
        <v>50</v>
      </c>
      <c r="C87" s="88" t="s">
        <v>51</v>
      </c>
      <c r="D87" s="88" t="s">
        <v>52</v>
      </c>
      <c r="E87" s="88" t="s">
        <v>43</v>
      </c>
      <c r="F87" s="88" t="s">
        <v>94</v>
      </c>
      <c r="G87" s="88" t="s">
        <v>1136</v>
      </c>
      <c r="H87" s="88" t="s">
        <v>5</v>
      </c>
      <c r="I87" s="88" t="s">
        <v>95</v>
      </c>
      <c r="J87" s="88" t="s">
        <v>6</v>
      </c>
      <c r="K87" s="88" t="s">
        <v>724</v>
      </c>
    </row>
    <row r="88" spans="1:11" x14ac:dyDescent="0.25">
      <c r="A88" s="88">
        <v>40</v>
      </c>
      <c r="B88" s="88" t="s">
        <v>544</v>
      </c>
      <c r="C88" s="88" t="s">
        <v>545</v>
      </c>
      <c r="D88" s="88" t="s">
        <v>546</v>
      </c>
      <c r="E88" s="88" t="s">
        <v>1</v>
      </c>
      <c r="F88" s="88" t="s">
        <v>547</v>
      </c>
      <c r="G88" s="88" t="s">
        <v>1136</v>
      </c>
      <c r="H88" s="88" t="s">
        <v>8</v>
      </c>
      <c r="I88" s="88" t="s">
        <v>548</v>
      </c>
      <c r="J88" s="88" t="s">
        <v>9</v>
      </c>
      <c r="K88" s="88" t="s">
        <v>783</v>
      </c>
    </row>
    <row r="89" spans="1:11" x14ac:dyDescent="0.25">
      <c r="A89" s="88">
        <v>77</v>
      </c>
      <c r="B89" s="88" t="s">
        <v>875</v>
      </c>
      <c r="C89" s="88" t="s">
        <v>876</v>
      </c>
      <c r="D89" s="88" t="s">
        <v>877</v>
      </c>
      <c r="E89" s="88" t="s">
        <v>878</v>
      </c>
      <c r="F89" s="88" t="s">
        <v>879</v>
      </c>
      <c r="G89" s="88" t="s">
        <v>1136</v>
      </c>
      <c r="H89" s="88" t="s">
        <v>8</v>
      </c>
      <c r="I89" s="88" t="s">
        <v>880</v>
      </c>
      <c r="J89" s="88" t="s">
        <v>9</v>
      </c>
      <c r="K89" s="88" t="s">
        <v>881</v>
      </c>
    </row>
    <row r="90" spans="1:11" x14ac:dyDescent="0.25">
      <c r="A90" s="88">
        <v>79</v>
      </c>
      <c r="B90" s="88" t="s">
        <v>101</v>
      </c>
      <c r="C90" s="88" t="s">
        <v>102</v>
      </c>
      <c r="D90" s="88" t="s">
        <v>103</v>
      </c>
      <c r="E90" s="88" t="s">
        <v>43</v>
      </c>
      <c r="F90" s="88" t="s">
        <v>169</v>
      </c>
      <c r="G90" s="88" t="s">
        <v>1136</v>
      </c>
      <c r="H90" s="88" t="s">
        <v>8</v>
      </c>
      <c r="I90" s="88" t="s">
        <v>170</v>
      </c>
      <c r="J90" s="88" t="s">
        <v>9</v>
      </c>
      <c r="K90" s="88" t="s">
        <v>735</v>
      </c>
    </row>
    <row r="91" spans="1:11" x14ac:dyDescent="0.25">
      <c r="A91" s="88">
        <v>82</v>
      </c>
      <c r="B91" s="88" t="s">
        <v>179</v>
      </c>
      <c r="C91" s="88" t="s">
        <v>180</v>
      </c>
      <c r="D91" s="88" t="s">
        <v>181</v>
      </c>
      <c r="E91" s="88" t="s">
        <v>43</v>
      </c>
      <c r="F91" s="88" t="s">
        <v>182</v>
      </c>
      <c r="G91" s="88" t="s">
        <v>1136</v>
      </c>
      <c r="H91" s="88" t="s">
        <v>8</v>
      </c>
      <c r="I91" s="88" t="s">
        <v>183</v>
      </c>
      <c r="J91" s="88" t="s">
        <v>9</v>
      </c>
      <c r="K91" s="88" t="s">
        <v>738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49"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80" t="s">
        <v>453</v>
      </c>
      <c r="C2" s="80" t="s">
        <v>454</v>
      </c>
      <c r="D2" s="80" t="s">
        <v>455</v>
      </c>
      <c r="E2" s="80" t="s">
        <v>456</v>
      </c>
      <c r="F2" s="80" t="s">
        <v>457</v>
      </c>
      <c r="G2" s="80" t="s">
        <v>666</v>
      </c>
      <c r="H2" s="80" t="s">
        <v>30</v>
      </c>
      <c r="I2" s="80" t="s">
        <v>458</v>
      </c>
      <c r="J2" s="80" t="s">
        <v>32</v>
      </c>
      <c r="K2" s="80" t="s">
        <v>763</v>
      </c>
    </row>
    <row r="3" spans="1:11" x14ac:dyDescent="0.25">
      <c r="A3">
        <v>75</v>
      </c>
      <c r="B3" s="80" t="s">
        <v>131</v>
      </c>
      <c r="C3" s="80" t="s">
        <v>132</v>
      </c>
      <c r="D3" s="80" t="s">
        <v>133</v>
      </c>
      <c r="E3" s="80" t="s">
        <v>28</v>
      </c>
      <c r="F3" s="80" t="s">
        <v>134</v>
      </c>
      <c r="G3" s="80" t="s">
        <v>666</v>
      </c>
      <c r="H3" s="80" t="s">
        <v>30</v>
      </c>
      <c r="I3" s="80" t="s">
        <v>135</v>
      </c>
      <c r="J3" s="80" t="s">
        <v>32</v>
      </c>
      <c r="K3" s="80" t="s">
        <v>731</v>
      </c>
    </row>
    <row r="4" spans="1:11" x14ac:dyDescent="0.25">
      <c r="A4">
        <v>77</v>
      </c>
      <c r="B4" s="80" t="s">
        <v>54</v>
      </c>
      <c r="C4" s="80" t="s">
        <v>55</v>
      </c>
      <c r="D4" s="80" t="s">
        <v>0</v>
      </c>
      <c r="E4" s="80" t="s">
        <v>1</v>
      </c>
      <c r="F4" s="80" t="s">
        <v>156</v>
      </c>
      <c r="G4" s="80" t="s">
        <v>666</v>
      </c>
      <c r="H4" s="80" t="s">
        <v>157</v>
      </c>
      <c r="I4" s="80" t="s">
        <v>158</v>
      </c>
      <c r="J4" s="80" t="s">
        <v>159</v>
      </c>
      <c r="K4" s="80" t="s">
        <v>734</v>
      </c>
    </row>
    <row r="5" spans="1:11" x14ac:dyDescent="0.25">
      <c r="A5" s="80">
        <v>31</v>
      </c>
      <c r="B5" s="80" t="s">
        <v>830</v>
      </c>
      <c r="C5" s="80" t="s">
        <v>624</v>
      </c>
      <c r="D5" s="80" t="s">
        <v>625</v>
      </c>
      <c r="E5" s="80" t="s">
        <v>48</v>
      </c>
      <c r="F5" s="80" t="s">
        <v>626</v>
      </c>
      <c r="G5" s="80" t="s">
        <v>666</v>
      </c>
      <c r="H5" s="80" t="s">
        <v>294</v>
      </c>
      <c r="I5" s="80" t="s">
        <v>627</v>
      </c>
      <c r="J5" s="80" t="s">
        <v>289</v>
      </c>
      <c r="K5" s="80" t="s">
        <v>987</v>
      </c>
    </row>
    <row r="6" spans="1:11" x14ac:dyDescent="0.25">
      <c r="A6" s="80">
        <v>43</v>
      </c>
      <c r="B6" s="80" t="s">
        <v>407</v>
      </c>
      <c r="C6" s="80" t="s">
        <v>408</v>
      </c>
      <c r="D6" s="80" t="s">
        <v>618</v>
      </c>
      <c r="E6" s="80" t="s">
        <v>619</v>
      </c>
      <c r="F6" s="80" t="s">
        <v>620</v>
      </c>
      <c r="G6" s="80" t="s">
        <v>666</v>
      </c>
      <c r="H6" s="80" t="s">
        <v>294</v>
      </c>
      <c r="I6" s="80" t="s">
        <v>621</v>
      </c>
      <c r="J6" s="80" t="s">
        <v>289</v>
      </c>
      <c r="K6" s="80" t="s">
        <v>658</v>
      </c>
    </row>
    <row r="7" spans="1:11" x14ac:dyDescent="0.25">
      <c r="A7" s="80">
        <v>60</v>
      </c>
      <c r="B7" s="80" t="s">
        <v>377</v>
      </c>
      <c r="C7" s="80" t="s">
        <v>378</v>
      </c>
      <c r="D7" s="80" t="s">
        <v>256</v>
      </c>
      <c r="E7" s="80" t="s">
        <v>1</v>
      </c>
      <c r="F7" s="80" t="s">
        <v>379</v>
      </c>
      <c r="G7" s="80" t="s">
        <v>666</v>
      </c>
      <c r="H7" s="80" t="s">
        <v>294</v>
      </c>
      <c r="I7" s="80" t="s">
        <v>380</v>
      </c>
      <c r="J7" s="80" t="s">
        <v>289</v>
      </c>
      <c r="K7" s="80" t="s">
        <v>695</v>
      </c>
    </row>
    <row r="8" spans="1:11" x14ac:dyDescent="0.25">
      <c r="A8" s="80">
        <v>56</v>
      </c>
      <c r="B8" s="80" t="s">
        <v>333</v>
      </c>
      <c r="C8" s="80" t="s">
        <v>334</v>
      </c>
      <c r="D8" s="80" t="s">
        <v>335</v>
      </c>
      <c r="E8" s="80" t="s">
        <v>48</v>
      </c>
      <c r="F8" s="80" t="s">
        <v>336</v>
      </c>
      <c r="G8" s="80" t="s">
        <v>666</v>
      </c>
      <c r="H8" s="80" t="s">
        <v>287</v>
      </c>
      <c r="I8" s="80" t="s">
        <v>337</v>
      </c>
      <c r="J8" s="80" t="s">
        <v>289</v>
      </c>
      <c r="K8" s="80" t="s">
        <v>686</v>
      </c>
    </row>
    <row r="9" spans="1:11" x14ac:dyDescent="0.25">
      <c r="A9" s="80">
        <v>61</v>
      </c>
      <c r="B9" s="80" t="s">
        <v>387</v>
      </c>
      <c r="C9" s="80" t="s">
        <v>279</v>
      </c>
      <c r="D9" s="80" t="s">
        <v>351</v>
      </c>
      <c r="E9" s="80" t="s">
        <v>48</v>
      </c>
      <c r="F9" s="80" t="s">
        <v>388</v>
      </c>
      <c r="G9" s="80" t="s">
        <v>666</v>
      </c>
      <c r="H9" s="80" t="s">
        <v>287</v>
      </c>
      <c r="I9" s="80" t="s">
        <v>389</v>
      </c>
      <c r="J9" s="80" t="s">
        <v>289</v>
      </c>
      <c r="K9" s="80" t="s">
        <v>696</v>
      </c>
    </row>
    <row r="10" spans="1:11" x14ac:dyDescent="0.25">
      <c r="A10" s="80">
        <v>36</v>
      </c>
      <c r="B10" s="80" t="s">
        <v>567</v>
      </c>
      <c r="C10" s="80" t="s">
        <v>561</v>
      </c>
      <c r="D10" s="80" t="s">
        <v>0</v>
      </c>
      <c r="E10" s="80" t="s">
        <v>1</v>
      </c>
      <c r="F10" s="80" t="s">
        <v>61</v>
      </c>
      <c r="G10" s="80" t="s">
        <v>666</v>
      </c>
      <c r="H10" s="80" t="s">
        <v>3</v>
      </c>
      <c r="I10" s="80" t="s">
        <v>62</v>
      </c>
      <c r="J10" s="80" t="s">
        <v>53</v>
      </c>
      <c r="K10" s="80" t="s">
        <v>919</v>
      </c>
    </row>
    <row r="11" spans="1:11" x14ac:dyDescent="0.25">
      <c r="A11" s="80">
        <v>90</v>
      </c>
      <c r="B11" s="80" t="s">
        <v>232</v>
      </c>
      <c r="C11" s="80" t="s">
        <v>233</v>
      </c>
      <c r="D11" s="80" t="s">
        <v>234</v>
      </c>
      <c r="E11" s="80" t="s">
        <v>1</v>
      </c>
      <c r="F11" s="80" t="s">
        <v>235</v>
      </c>
      <c r="G11" s="80" t="s">
        <v>666</v>
      </c>
      <c r="H11" s="80" t="s">
        <v>3</v>
      </c>
      <c r="I11" s="80" t="s">
        <v>236</v>
      </c>
      <c r="J11" s="80" t="s">
        <v>53</v>
      </c>
      <c r="K11" s="80" t="s">
        <v>750</v>
      </c>
    </row>
    <row r="12" spans="1:11" x14ac:dyDescent="0.25">
      <c r="A12" s="80">
        <v>24</v>
      </c>
      <c r="B12" s="80" t="s">
        <v>190</v>
      </c>
      <c r="C12" s="80" t="s">
        <v>191</v>
      </c>
      <c r="D12" s="80" t="s">
        <v>192</v>
      </c>
      <c r="E12" s="80" t="s">
        <v>28</v>
      </c>
      <c r="F12" s="80" t="s">
        <v>193</v>
      </c>
      <c r="G12" s="80" t="s">
        <v>1019</v>
      </c>
      <c r="H12" s="80" t="s">
        <v>30</v>
      </c>
      <c r="I12" s="80" t="s">
        <v>194</v>
      </c>
      <c r="J12" s="80" t="s">
        <v>32</v>
      </c>
      <c r="K12" s="80" t="s">
        <v>1081</v>
      </c>
    </row>
    <row r="13" spans="1:11" x14ac:dyDescent="0.25">
      <c r="A13" s="80">
        <v>26</v>
      </c>
      <c r="B13" s="80" t="s">
        <v>71</v>
      </c>
      <c r="C13" s="80" t="s">
        <v>72</v>
      </c>
      <c r="D13" s="80" t="s">
        <v>73</v>
      </c>
      <c r="E13" s="80" t="s">
        <v>28</v>
      </c>
      <c r="F13" s="80" t="s">
        <v>74</v>
      </c>
      <c r="G13" s="80" t="s">
        <v>1019</v>
      </c>
      <c r="H13" s="80" t="s">
        <v>30</v>
      </c>
      <c r="I13" s="80" t="s">
        <v>75</v>
      </c>
      <c r="J13" s="80" t="s">
        <v>32</v>
      </c>
      <c r="K13" s="80" t="s">
        <v>1058</v>
      </c>
    </row>
    <row r="14" spans="1:11" x14ac:dyDescent="0.25">
      <c r="A14" s="80">
        <v>33</v>
      </c>
      <c r="B14" s="80" t="s">
        <v>64</v>
      </c>
      <c r="C14" s="80" t="s">
        <v>65</v>
      </c>
      <c r="D14" s="80" t="s">
        <v>66</v>
      </c>
      <c r="E14" s="80" t="s">
        <v>1</v>
      </c>
      <c r="F14" s="80" t="s">
        <v>67</v>
      </c>
      <c r="G14" s="80" t="s">
        <v>1019</v>
      </c>
      <c r="H14" s="80" t="s">
        <v>30</v>
      </c>
      <c r="I14" s="80" t="s">
        <v>68</v>
      </c>
      <c r="J14" s="80" t="s">
        <v>32</v>
      </c>
      <c r="K14" s="80" t="s">
        <v>959</v>
      </c>
    </row>
    <row r="15" spans="1:11" x14ac:dyDescent="0.25">
      <c r="A15" s="80">
        <v>66</v>
      </c>
      <c r="B15" s="80" t="s">
        <v>15</v>
      </c>
      <c r="C15" s="80" t="s">
        <v>16</v>
      </c>
      <c r="D15" s="80" t="s">
        <v>17</v>
      </c>
      <c r="E15" s="80" t="s">
        <v>7</v>
      </c>
      <c r="F15" s="80" t="s">
        <v>77</v>
      </c>
      <c r="G15" s="80" t="s">
        <v>1019</v>
      </c>
      <c r="H15" s="80" t="s">
        <v>30</v>
      </c>
      <c r="I15" s="80" t="s">
        <v>78</v>
      </c>
      <c r="J15" s="80" t="s">
        <v>32</v>
      </c>
      <c r="K15" s="80" t="s">
        <v>705</v>
      </c>
    </row>
    <row r="16" spans="1:11" x14ac:dyDescent="0.25">
      <c r="A16" s="80">
        <v>68</v>
      </c>
      <c r="B16" s="80" t="s">
        <v>460</v>
      </c>
      <c r="C16" s="80" t="s">
        <v>461</v>
      </c>
      <c r="D16" s="80" t="s">
        <v>462</v>
      </c>
      <c r="E16" s="80" t="s">
        <v>1</v>
      </c>
      <c r="F16" s="80" t="s">
        <v>463</v>
      </c>
      <c r="G16" s="80" t="s">
        <v>1019</v>
      </c>
      <c r="H16" s="80" t="s">
        <v>30</v>
      </c>
      <c r="I16" s="80" t="s">
        <v>464</v>
      </c>
      <c r="J16" s="80" t="s">
        <v>32</v>
      </c>
      <c r="K16" s="80" t="s">
        <v>711</v>
      </c>
    </row>
    <row r="17" spans="1:11" x14ac:dyDescent="0.25">
      <c r="A17" s="80">
        <v>69</v>
      </c>
      <c r="B17" s="80" t="s">
        <v>165</v>
      </c>
      <c r="C17" s="80" t="s">
        <v>166</v>
      </c>
      <c r="D17" s="80" t="s">
        <v>27</v>
      </c>
      <c r="E17" s="80" t="s">
        <v>28</v>
      </c>
      <c r="F17" s="80" t="s">
        <v>167</v>
      </c>
      <c r="G17" s="80" t="s">
        <v>1019</v>
      </c>
      <c r="H17" s="80" t="s">
        <v>30</v>
      </c>
      <c r="I17" s="80" t="s">
        <v>168</v>
      </c>
      <c r="J17" s="80" t="s">
        <v>32</v>
      </c>
      <c r="K17" s="80" t="s">
        <v>712</v>
      </c>
    </row>
    <row r="18" spans="1:11" x14ac:dyDescent="0.25">
      <c r="A18" s="80">
        <v>70</v>
      </c>
      <c r="B18" s="80" t="s">
        <v>25</v>
      </c>
      <c r="C18" s="80" t="s">
        <v>26</v>
      </c>
      <c r="D18" s="80" t="s">
        <v>27</v>
      </c>
      <c r="E18" s="80" t="s">
        <v>28</v>
      </c>
      <c r="F18" s="80" t="s">
        <v>29</v>
      </c>
      <c r="G18" s="80" t="s">
        <v>1019</v>
      </c>
      <c r="H18" s="80" t="s">
        <v>30</v>
      </c>
      <c r="I18" s="80" t="s">
        <v>31</v>
      </c>
      <c r="J18" s="80" t="s">
        <v>32</v>
      </c>
      <c r="K18" s="80" t="s">
        <v>714</v>
      </c>
    </row>
    <row r="19" spans="1:11" x14ac:dyDescent="0.25">
      <c r="A19" s="80">
        <v>85</v>
      </c>
      <c r="B19" s="80" t="s">
        <v>467</v>
      </c>
      <c r="C19" s="80" t="s">
        <v>468</v>
      </c>
      <c r="D19" s="80" t="s">
        <v>0</v>
      </c>
      <c r="E19" s="80" t="s">
        <v>1</v>
      </c>
      <c r="F19" s="80" t="s">
        <v>477</v>
      </c>
      <c r="G19" s="80" t="s">
        <v>1019</v>
      </c>
      <c r="H19" s="80" t="s">
        <v>30</v>
      </c>
      <c r="I19" s="80" t="s">
        <v>478</v>
      </c>
      <c r="J19" s="80" t="s">
        <v>32</v>
      </c>
      <c r="K19" s="80" t="s">
        <v>740</v>
      </c>
    </row>
    <row r="20" spans="1:11" x14ac:dyDescent="0.25">
      <c r="A20" s="80">
        <v>37</v>
      </c>
      <c r="B20" s="80" t="s">
        <v>49</v>
      </c>
      <c r="C20" s="80" t="s">
        <v>97</v>
      </c>
      <c r="D20" s="80" t="s">
        <v>66</v>
      </c>
      <c r="E20" s="80" t="s">
        <v>1</v>
      </c>
      <c r="F20" s="80" t="s">
        <v>391</v>
      </c>
      <c r="G20" s="80" t="s">
        <v>1019</v>
      </c>
      <c r="H20" s="80" t="s">
        <v>294</v>
      </c>
      <c r="I20" s="80" t="s">
        <v>392</v>
      </c>
      <c r="J20" s="80" t="s">
        <v>289</v>
      </c>
      <c r="K20" s="80" t="s">
        <v>921</v>
      </c>
    </row>
    <row r="21" spans="1:11" x14ac:dyDescent="0.25">
      <c r="A21" s="80">
        <v>39</v>
      </c>
      <c r="B21" s="80" t="s">
        <v>845</v>
      </c>
      <c r="C21" s="80" t="s">
        <v>846</v>
      </c>
      <c r="D21" s="80" t="s">
        <v>27</v>
      </c>
      <c r="E21" s="80" t="s">
        <v>28</v>
      </c>
      <c r="F21" s="80" t="s">
        <v>847</v>
      </c>
      <c r="G21" s="80" t="s">
        <v>1019</v>
      </c>
      <c r="H21" s="80" t="s">
        <v>294</v>
      </c>
      <c r="I21" s="80" t="s">
        <v>848</v>
      </c>
      <c r="J21" s="80" t="s">
        <v>289</v>
      </c>
      <c r="K21" s="80" t="s">
        <v>849</v>
      </c>
    </row>
    <row r="22" spans="1:11" x14ac:dyDescent="0.25">
      <c r="A22" s="80">
        <v>41</v>
      </c>
      <c r="B22" s="80" t="s">
        <v>530</v>
      </c>
      <c r="C22" s="80" t="s">
        <v>531</v>
      </c>
      <c r="D22" s="80" t="s">
        <v>36</v>
      </c>
      <c r="E22" s="80" t="s">
        <v>1</v>
      </c>
      <c r="F22" s="80" t="s">
        <v>532</v>
      </c>
      <c r="G22" s="80" t="s">
        <v>1019</v>
      </c>
      <c r="H22" s="80" t="s">
        <v>294</v>
      </c>
      <c r="I22" s="80" t="s">
        <v>533</v>
      </c>
      <c r="J22" s="80" t="s">
        <v>516</v>
      </c>
      <c r="K22" s="80" t="s">
        <v>764</v>
      </c>
    </row>
    <row r="23" spans="1:11" x14ac:dyDescent="0.25">
      <c r="A23" s="80">
        <v>42</v>
      </c>
      <c r="B23" s="80" t="s">
        <v>651</v>
      </c>
      <c r="C23" s="80" t="s">
        <v>652</v>
      </c>
      <c r="D23" s="80" t="s">
        <v>653</v>
      </c>
      <c r="E23" s="80" t="s">
        <v>1</v>
      </c>
      <c r="F23" s="80" t="s">
        <v>654</v>
      </c>
      <c r="G23" s="80" t="s">
        <v>1019</v>
      </c>
      <c r="H23" s="80" t="s">
        <v>294</v>
      </c>
      <c r="I23" s="80" t="s">
        <v>655</v>
      </c>
      <c r="J23" s="80" t="s">
        <v>289</v>
      </c>
      <c r="K23" s="80" t="s">
        <v>656</v>
      </c>
    </row>
    <row r="24" spans="1:11" x14ac:dyDescent="0.25">
      <c r="A24" s="80">
        <v>45</v>
      </c>
      <c r="B24" s="80" t="s">
        <v>608</v>
      </c>
      <c r="C24" s="80" t="s">
        <v>378</v>
      </c>
      <c r="D24" s="80" t="s">
        <v>27</v>
      </c>
      <c r="E24" s="80" t="s">
        <v>28</v>
      </c>
      <c r="F24" s="80" t="s">
        <v>609</v>
      </c>
      <c r="G24" s="80" t="s">
        <v>1019</v>
      </c>
      <c r="H24" s="80" t="s">
        <v>294</v>
      </c>
      <c r="I24" s="80" t="s">
        <v>610</v>
      </c>
      <c r="J24" s="80" t="s">
        <v>289</v>
      </c>
      <c r="K24" s="80" t="s">
        <v>663</v>
      </c>
    </row>
    <row r="25" spans="1:11" x14ac:dyDescent="0.25">
      <c r="A25" s="80">
        <v>50</v>
      </c>
      <c r="B25" s="80"/>
      <c r="C25" s="80"/>
      <c r="D25" s="80"/>
      <c r="E25" s="80"/>
      <c r="F25" s="80" t="s">
        <v>540</v>
      </c>
      <c r="G25" s="80" t="s">
        <v>1019</v>
      </c>
      <c r="H25" s="80" t="s">
        <v>294</v>
      </c>
      <c r="I25" s="80" t="s">
        <v>541</v>
      </c>
      <c r="J25" s="80" t="s">
        <v>289</v>
      </c>
      <c r="K25" s="80" t="s">
        <v>677</v>
      </c>
    </row>
    <row r="26" spans="1:11" x14ac:dyDescent="0.25">
      <c r="A26" s="80">
        <v>51</v>
      </c>
      <c r="B26" s="80" t="s">
        <v>291</v>
      </c>
      <c r="C26" s="80" t="s">
        <v>292</v>
      </c>
      <c r="D26" s="80" t="s">
        <v>0</v>
      </c>
      <c r="E26" s="80" t="s">
        <v>1</v>
      </c>
      <c r="F26" s="80" t="s">
        <v>293</v>
      </c>
      <c r="G26" s="80" t="s">
        <v>1019</v>
      </c>
      <c r="H26" s="80" t="s">
        <v>294</v>
      </c>
      <c r="I26" s="80" t="s">
        <v>295</v>
      </c>
      <c r="J26" s="80" t="s">
        <v>289</v>
      </c>
      <c r="K26" s="80" t="s">
        <v>679</v>
      </c>
    </row>
    <row r="27" spans="1:11" x14ac:dyDescent="0.25">
      <c r="A27" s="80">
        <v>52</v>
      </c>
      <c r="B27" s="80" t="s">
        <v>297</v>
      </c>
      <c r="C27" s="80" t="s">
        <v>255</v>
      </c>
      <c r="D27" s="80" t="s">
        <v>0</v>
      </c>
      <c r="E27" s="80" t="s">
        <v>1</v>
      </c>
      <c r="F27" s="80" t="s">
        <v>298</v>
      </c>
      <c r="G27" s="80" t="s">
        <v>1019</v>
      </c>
      <c r="H27" s="80" t="s">
        <v>294</v>
      </c>
      <c r="I27" s="80" t="s">
        <v>299</v>
      </c>
      <c r="J27" s="80" t="s">
        <v>289</v>
      </c>
      <c r="K27" s="80" t="s">
        <v>680</v>
      </c>
    </row>
    <row r="28" spans="1:11" x14ac:dyDescent="0.25">
      <c r="A28" s="80">
        <v>53</v>
      </c>
      <c r="B28" s="80" t="s">
        <v>311</v>
      </c>
      <c r="C28" s="80" t="s">
        <v>312</v>
      </c>
      <c r="D28" s="80" t="s">
        <v>313</v>
      </c>
      <c r="E28" s="80" t="s">
        <v>43</v>
      </c>
      <c r="F28" s="80" t="s">
        <v>314</v>
      </c>
      <c r="G28" s="80" t="s">
        <v>1019</v>
      </c>
      <c r="H28" s="80" t="s">
        <v>294</v>
      </c>
      <c r="I28" s="80" t="s">
        <v>315</v>
      </c>
      <c r="J28" s="80" t="s">
        <v>289</v>
      </c>
      <c r="K28" s="80" t="s">
        <v>683</v>
      </c>
    </row>
    <row r="29" spans="1:11" x14ac:dyDescent="0.25">
      <c r="A29" s="80">
        <v>57</v>
      </c>
      <c r="B29" s="80" t="s">
        <v>355</v>
      </c>
      <c r="C29" s="80" t="s">
        <v>356</v>
      </c>
      <c r="D29" s="80" t="s">
        <v>0</v>
      </c>
      <c r="E29" s="80" t="s">
        <v>1</v>
      </c>
      <c r="F29" s="80" t="s">
        <v>357</v>
      </c>
      <c r="G29" s="80" t="s">
        <v>1019</v>
      </c>
      <c r="H29" s="80" t="s">
        <v>294</v>
      </c>
      <c r="I29" s="80" t="s">
        <v>358</v>
      </c>
      <c r="J29" s="80" t="s">
        <v>289</v>
      </c>
      <c r="K29" s="80" t="s">
        <v>690</v>
      </c>
    </row>
    <row r="30" spans="1:11" x14ac:dyDescent="0.25">
      <c r="A30" s="80">
        <v>59</v>
      </c>
      <c r="B30" s="80" t="s">
        <v>366</v>
      </c>
      <c r="C30" s="80" t="s">
        <v>367</v>
      </c>
      <c r="D30" s="80" t="s">
        <v>368</v>
      </c>
      <c r="E30" s="80" t="s">
        <v>43</v>
      </c>
      <c r="F30" s="80" t="s">
        <v>369</v>
      </c>
      <c r="G30" s="80" t="s">
        <v>1019</v>
      </c>
      <c r="H30" s="80" t="s">
        <v>294</v>
      </c>
      <c r="I30" s="80" t="s">
        <v>370</v>
      </c>
      <c r="J30" s="80" t="s">
        <v>289</v>
      </c>
      <c r="K30" s="80" t="s">
        <v>693</v>
      </c>
    </row>
    <row r="31" spans="1:11" x14ac:dyDescent="0.25">
      <c r="A31" s="80">
        <v>63</v>
      </c>
      <c r="B31" s="80" t="s">
        <v>262</v>
      </c>
      <c r="C31" s="80" t="s">
        <v>399</v>
      </c>
      <c r="D31" s="80" t="s">
        <v>0</v>
      </c>
      <c r="E31" s="80" t="s">
        <v>1</v>
      </c>
      <c r="F31" s="80" t="s">
        <v>400</v>
      </c>
      <c r="G31" s="80" t="s">
        <v>1019</v>
      </c>
      <c r="H31" s="80" t="s">
        <v>294</v>
      </c>
      <c r="I31" s="80" t="s">
        <v>401</v>
      </c>
      <c r="J31" s="80" t="s">
        <v>289</v>
      </c>
      <c r="K31" s="80" t="s">
        <v>700</v>
      </c>
    </row>
    <row r="32" spans="1:11" x14ac:dyDescent="0.25">
      <c r="A32" s="80">
        <v>65</v>
      </c>
      <c r="B32" s="80" t="s">
        <v>431</v>
      </c>
      <c r="C32" s="80" t="s">
        <v>172</v>
      </c>
      <c r="D32" s="80" t="s">
        <v>432</v>
      </c>
      <c r="E32" s="80" t="s">
        <v>28</v>
      </c>
      <c r="F32" s="80" t="s">
        <v>433</v>
      </c>
      <c r="G32" s="80" t="s">
        <v>1019</v>
      </c>
      <c r="H32" s="80" t="s">
        <v>294</v>
      </c>
      <c r="I32" s="80" t="s">
        <v>434</v>
      </c>
      <c r="J32" s="80" t="s">
        <v>289</v>
      </c>
      <c r="K32" s="80" t="s">
        <v>704</v>
      </c>
    </row>
    <row r="33" spans="1:11" x14ac:dyDescent="0.25">
      <c r="A33" s="80">
        <v>3</v>
      </c>
      <c r="B33" s="80" t="s">
        <v>345</v>
      </c>
      <c r="C33" s="80" t="s">
        <v>346</v>
      </c>
      <c r="D33" s="80" t="s">
        <v>17</v>
      </c>
      <c r="E33" s="80" t="s">
        <v>7</v>
      </c>
      <c r="F33" s="80" t="s">
        <v>347</v>
      </c>
      <c r="G33" s="80" t="s">
        <v>1019</v>
      </c>
      <c r="H33" s="80" t="s">
        <v>287</v>
      </c>
      <c r="I33" s="80" t="s">
        <v>348</v>
      </c>
      <c r="J33" s="80" t="s">
        <v>289</v>
      </c>
      <c r="K33" s="80" t="s">
        <v>1193</v>
      </c>
    </row>
    <row r="34" spans="1:11" x14ac:dyDescent="0.25">
      <c r="A34" s="80">
        <v>35</v>
      </c>
      <c r="B34" s="80" t="s">
        <v>322</v>
      </c>
      <c r="C34" s="80" t="s">
        <v>323</v>
      </c>
      <c r="D34" s="80" t="s">
        <v>66</v>
      </c>
      <c r="E34" s="80" t="s">
        <v>1</v>
      </c>
      <c r="F34" s="80" t="s">
        <v>324</v>
      </c>
      <c r="G34" s="80" t="s">
        <v>1019</v>
      </c>
      <c r="H34" s="80" t="s">
        <v>287</v>
      </c>
      <c r="I34" s="80" t="s">
        <v>325</v>
      </c>
      <c r="J34" s="80" t="s">
        <v>289</v>
      </c>
      <c r="K34" s="80" t="s">
        <v>956</v>
      </c>
    </row>
    <row r="35" spans="1:11" x14ac:dyDescent="0.25">
      <c r="A35" s="80">
        <v>44</v>
      </c>
      <c r="B35" s="80" t="s">
        <v>425</v>
      </c>
      <c r="C35" s="80" t="s">
        <v>426</v>
      </c>
      <c r="D35" s="80" t="s">
        <v>427</v>
      </c>
      <c r="E35" s="80" t="s">
        <v>28</v>
      </c>
      <c r="F35" s="80" t="s">
        <v>428</v>
      </c>
      <c r="G35" s="80" t="s">
        <v>1019</v>
      </c>
      <c r="H35" s="80" t="s">
        <v>287</v>
      </c>
      <c r="I35" s="80" t="s">
        <v>429</v>
      </c>
      <c r="J35" s="80" t="s">
        <v>289</v>
      </c>
      <c r="K35" s="80" t="s">
        <v>659</v>
      </c>
    </row>
    <row r="36" spans="1:11" x14ac:dyDescent="0.25">
      <c r="A36" s="80">
        <v>46</v>
      </c>
      <c r="B36" s="80"/>
      <c r="C36" s="80"/>
      <c r="D36" s="80"/>
      <c r="E36" s="80"/>
      <c r="F36" s="80" t="s">
        <v>572</v>
      </c>
      <c r="G36" s="80" t="s">
        <v>1019</v>
      </c>
      <c r="H36" s="80" t="s">
        <v>287</v>
      </c>
      <c r="I36" s="80" t="s">
        <v>573</v>
      </c>
      <c r="J36" s="80" t="s">
        <v>289</v>
      </c>
      <c r="K36" s="80" t="s">
        <v>665</v>
      </c>
    </row>
    <row r="37" spans="1:11" x14ac:dyDescent="0.25">
      <c r="A37" s="80">
        <v>49</v>
      </c>
      <c r="B37" s="80" t="s">
        <v>566</v>
      </c>
      <c r="C37" s="80" t="s">
        <v>556</v>
      </c>
      <c r="D37" s="80" t="s">
        <v>0</v>
      </c>
      <c r="E37" s="80" t="s">
        <v>1</v>
      </c>
      <c r="F37" s="80" t="s">
        <v>557</v>
      </c>
      <c r="G37" s="80" t="s">
        <v>1019</v>
      </c>
      <c r="H37" s="80" t="s">
        <v>287</v>
      </c>
      <c r="I37" s="80" t="s">
        <v>558</v>
      </c>
      <c r="J37" s="80" t="s">
        <v>289</v>
      </c>
      <c r="K37" s="80" t="s">
        <v>673</v>
      </c>
    </row>
    <row r="38" spans="1:11" x14ac:dyDescent="0.25">
      <c r="A38" s="80">
        <v>54</v>
      </c>
      <c r="B38" s="80" t="s">
        <v>317</v>
      </c>
      <c r="C38" s="80" t="s">
        <v>279</v>
      </c>
      <c r="D38" s="80" t="s">
        <v>318</v>
      </c>
      <c r="E38" s="80" t="s">
        <v>28</v>
      </c>
      <c r="F38" s="80" t="s">
        <v>319</v>
      </c>
      <c r="G38" s="80" t="s">
        <v>1019</v>
      </c>
      <c r="H38" s="80" t="s">
        <v>287</v>
      </c>
      <c r="I38" s="80" t="s">
        <v>320</v>
      </c>
      <c r="J38" s="80" t="s">
        <v>289</v>
      </c>
      <c r="K38" s="80" t="s">
        <v>758</v>
      </c>
    </row>
    <row r="39" spans="1:11" x14ac:dyDescent="0.25">
      <c r="A39" s="80">
        <v>64</v>
      </c>
      <c r="B39" s="80" t="s">
        <v>403</v>
      </c>
      <c r="C39" s="80" t="s">
        <v>60</v>
      </c>
      <c r="D39" s="80" t="s">
        <v>27</v>
      </c>
      <c r="E39" s="80" t="s">
        <v>28</v>
      </c>
      <c r="F39" s="80" t="s">
        <v>404</v>
      </c>
      <c r="G39" s="80" t="s">
        <v>1019</v>
      </c>
      <c r="H39" s="80" t="s">
        <v>287</v>
      </c>
      <c r="I39" s="80" t="s">
        <v>405</v>
      </c>
      <c r="J39" s="80" t="s">
        <v>289</v>
      </c>
      <c r="K39" s="80" t="s">
        <v>701</v>
      </c>
    </row>
    <row r="40" spans="1:11" x14ac:dyDescent="0.25">
      <c r="A40" s="80">
        <v>5</v>
      </c>
      <c r="B40" s="80" t="s">
        <v>116</v>
      </c>
      <c r="C40" s="80" t="s">
        <v>117</v>
      </c>
      <c r="D40" s="80" t="s">
        <v>648</v>
      </c>
      <c r="E40" s="80" t="s">
        <v>1</v>
      </c>
      <c r="F40" s="80" t="s">
        <v>118</v>
      </c>
      <c r="G40" s="80" t="s">
        <v>1019</v>
      </c>
      <c r="H40" s="80" t="s">
        <v>3</v>
      </c>
      <c r="I40" s="80" t="s">
        <v>119</v>
      </c>
      <c r="J40" s="80" t="s">
        <v>53</v>
      </c>
      <c r="K40" s="80" t="s">
        <v>1167</v>
      </c>
    </row>
    <row r="41" spans="1:11" x14ac:dyDescent="0.25">
      <c r="A41" s="80">
        <v>22</v>
      </c>
      <c r="B41" s="80" t="s">
        <v>50</v>
      </c>
      <c r="C41" s="80" t="s">
        <v>51</v>
      </c>
      <c r="D41" s="80" t="s">
        <v>52</v>
      </c>
      <c r="E41" s="80" t="s">
        <v>43</v>
      </c>
      <c r="F41" s="80" t="s">
        <v>246</v>
      </c>
      <c r="G41" s="80" t="s">
        <v>1019</v>
      </c>
      <c r="H41" s="80" t="s">
        <v>3</v>
      </c>
      <c r="I41" s="80" t="s">
        <v>247</v>
      </c>
      <c r="J41" s="80" t="s">
        <v>125</v>
      </c>
      <c r="K41" s="80" t="s">
        <v>1127</v>
      </c>
    </row>
    <row r="42" spans="1:11" x14ac:dyDescent="0.25">
      <c r="A42" s="80">
        <v>25</v>
      </c>
      <c r="B42" s="80" t="s">
        <v>262</v>
      </c>
      <c r="C42" s="80" t="s">
        <v>263</v>
      </c>
      <c r="D42" s="80" t="s">
        <v>264</v>
      </c>
      <c r="E42" s="80" t="s">
        <v>1</v>
      </c>
      <c r="F42" s="80" t="s">
        <v>265</v>
      </c>
      <c r="G42" s="80" t="s">
        <v>1019</v>
      </c>
      <c r="H42" s="80" t="s">
        <v>3</v>
      </c>
      <c r="I42" s="80" t="s">
        <v>266</v>
      </c>
      <c r="J42" s="80" t="s">
        <v>53</v>
      </c>
      <c r="K42" s="80" t="s">
        <v>1057</v>
      </c>
    </row>
    <row r="43" spans="1:11" x14ac:dyDescent="0.25">
      <c r="A43" s="80">
        <v>27</v>
      </c>
      <c r="B43" s="80" t="s">
        <v>273</v>
      </c>
      <c r="C43" s="80" t="s">
        <v>274</v>
      </c>
      <c r="D43" s="80" t="s">
        <v>0</v>
      </c>
      <c r="E43" s="80" t="s">
        <v>1</v>
      </c>
      <c r="F43" s="80" t="s">
        <v>275</v>
      </c>
      <c r="G43" s="80" t="s">
        <v>1019</v>
      </c>
      <c r="H43" s="80" t="s">
        <v>3</v>
      </c>
      <c r="I43" s="80" t="s">
        <v>276</v>
      </c>
      <c r="J43" s="80" t="s">
        <v>53</v>
      </c>
      <c r="K43" s="80" t="s">
        <v>1069</v>
      </c>
    </row>
    <row r="44" spans="1:11" x14ac:dyDescent="0.25">
      <c r="A44" s="80">
        <v>28</v>
      </c>
      <c r="B44" s="80" t="s">
        <v>102</v>
      </c>
      <c r="C44" s="80" t="s">
        <v>141</v>
      </c>
      <c r="D44" s="80" t="s">
        <v>42</v>
      </c>
      <c r="E44" s="80" t="s">
        <v>43</v>
      </c>
      <c r="F44" s="80" t="s">
        <v>142</v>
      </c>
      <c r="G44" s="80" t="s">
        <v>1019</v>
      </c>
      <c r="H44" s="80" t="s">
        <v>3</v>
      </c>
      <c r="I44" s="80" t="s">
        <v>143</v>
      </c>
      <c r="J44" s="80" t="s">
        <v>53</v>
      </c>
      <c r="K44" s="80" t="s">
        <v>1070</v>
      </c>
    </row>
    <row r="45" spans="1:11" x14ac:dyDescent="0.25">
      <c r="A45" s="80">
        <v>29</v>
      </c>
      <c r="B45" s="80" t="s">
        <v>145</v>
      </c>
      <c r="C45" s="80" t="s">
        <v>97</v>
      </c>
      <c r="D45" s="80" t="s">
        <v>1046</v>
      </c>
      <c r="E45" s="80" t="s">
        <v>1</v>
      </c>
      <c r="F45" s="80" t="s">
        <v>147</v>
      </c>
      <c r="G45" s="80" t="s">
        <v>1019</v>
      </c>
      <c r="H45" s="80" t="s">
        <v>3</v>
      </c>
      <c r="I45" s="80" t="s">
        <v>148</v>
      </c>
      <c r="J45" s="80" t="s">
        <v>53</v>
      </c>
      <c r="K45" s="80" t="s">
        <v>1047</v>
      </c>
    </row>
    <row r="46" spans="1:11" x14ac:dyDescent="0.25">
      <c r="A46" s="80">
        <v>32</v>
      </c>
      <c r="B46" s="80" t="s">
        <v>982</v>
      </c>
      <c r="C46" s="80" t="s">
        <v>292</v>
      </c>
      <c r="D46" s="80" t="s">
        <v>462</v>
      </c>
      <c r="E46" s="80" t="s">
        <v>1</v>
      </c>
      <c r="F46" s="80" t="s">
        <v>422</v>
      </c>
      <c r="G46" s="80" t="s">
        <v>1019</v>
      </c>
      <c r="H46" s="80" t="s">
        <v>3</v>
      </c>
      <c r="I46" s="80" t="s">
        <v>423</v>
      </c>
      <c r="J46" s="80" t="s">
        <v>2</v>
      </c>
      <c r="K46" s="80" t="s">
        <v>983</v>
      </c>
    </row>
    <row r="47" spans="1:11" x14ac:dyDescent="0.25">
      <c r="A47" s="80">
        <v>34</v>
      </c>
      <c r="B47" s="80" t="s">
        <v>242</v>
      </c>
      <c r="C47" s="80" t="s">
        <v>243</v>
      </c>
      <c r="D47" s="80" t="s">
        <v>957</v>
      </c>
      <c r="E47" s="80" t="s">
        <v>43</v>
      </c>
      <c r="F47" s="80" t="s">
        <v>244</v>
      </c>
      <c r="G47" s="80" t="s">
        <v>1019</v>
      </c>
      <c r="H47" s="80" t="s">
        <v>3</v>
      </c>
      <c r="I47" s="80" t="s">
        <v>245</v>
      </c>
      <c r="J47" s="80" t="s">
        <v>125</v>
      </c>
      <c r="K47" s="80" t="s">
        <v>958</v>
      </c>
    </row>
    <row r="48" spans="1:11" x14ac:dyDescent="0.25">
      <c r="A48" s="80">
        <v>38</v>
      </c>
      <c r="B48" s="80" t="s">
        <v>361</v>
      </c>
      <c r="C48" s="80" t="s">
        <v>362</v>
      </c>
      <c r="D48" s="80" t="s">
        <v>0</v>
      </c>
      <c r="E48" s="80" t="s">
        <v>1</v>
      </c>
      <c r="F48" s="80" t="s">
        <v>886</v>
      </c>
      <c r="G48" s="80" t="s">
        <v>1019</v>
      </c>
      <c r="H48" s="80" t="s">
        <v>3</v>
      </c>
      <c r="I48" s="80" t="s">
        <v>861</v>
      </c>
      <c r="J48" s="80" t="s">
        <v>516</v>
      </c>
      <c r="K48" s="80" t="s">
        <v>896</v>
      </c>
    </row>
    <row r="49" spans="1:11" x14ac:dyDescent="0.25">
      <c r="A49" s="80">
        <v>48</v>
      </c>
      <c r="B49" s="80" t="s">
        <v>257</v>
      </c>
      <c r="C49" s="80" t="s">
        <v>258</v>
      </c>
      <c r="D49" s="80" t="s">
        <v>36</v>
      </c>
      <c r="E49" s="80" t="s">
        <v>1</v>
      </c>
      <c r="F49" s="80" t="s">
        <v>259</v>
      </c>
      <c r="G49" s="80" t="s">
        <v>1019</v>
      </c>
      <c r="H49" s="80" t="s">
        <v>3</v>
      </c>
      <c r="I49" s="80" t="s">
        <v>260</v>
      </c>
      <c r="J49" s="80" t="s">
        <v>53</v>
      </c>
      <c r="K49" s="80" t="s">
        <v>670</v>
      </c>
    </row>
    <row r="50" spans="1:11" x14ac:dyDescent="0.25">
      <c r="A50" s="80">
        <v>58</v>
      </c>
      <c r="B50" s="80" t="s">
        <v>238</v>
      </c>
      <c r="C50" s="80" t="s">
        <v>239</v>
      </c>
      <c r="D50" s="80" t="s">
        <v>0</v>
      </c>
      <c r="E50" s="80" t="s">
        <v>1</v>
      </c>
      <c r="F50" s="80" t="s">
        <v>240</v>
      </c>
      <c r="G50" s="80" t="s">
        <v>1019</v>
      </c>
      <c r="H50" s="80" t="s">
        <v>3</v>
      </c>
      <c r="I50" s="80" t="s">
        <v>241</v>
      </c>
      <c r="J50" s="80" t="s">
        <v>53</v>
      </c>
      <c r="K50" s="80" t="s">
        <v>691</v>
      </c>
    </row>
    <row r="51" spans="1:11" x14ac:dyDescent="0.25">
      <c r="A51" s="80">
        <v>62</v>
      </c>
      <c r="B51" s="80" t="s">
        <v>137</v>
      </c>
      <c r="C51" s="80" t="s">
        <v>138</v>
      </c>
      <c r="D51" s="80" t="s">
        <v>0</v>
      </c>
      <c r="E51" s="80" t="s">
        <v>1</v>
      </c>
      <c r="F51" s="80" t="s">
        <v>139</v>
      </c>
      <c r="G51" s="80" t="s">
        <v>1019</v>
      </c>
      <c r="H51" s="80" t="s">
        <v>3</v>
      </c>
      <c r="I51" s="80" t="s">
        <v>140</v>
      </c>
      <c r="J51" s="80" t="s">
        <v>53</v>
      </c>
      <c r="K51" s="80" t="s">
        <v>699</v>
      </c>
    </row>
    <row r="52" spans="1:11" x14ac:dyDescent="0.25">
      <c r="A52" s="80">
        <v>73</v>
      </c>
      <c r="B52" s="80" t="s">
        <v>110</v>
      </c>
      <c r="C52" s="80" t="s">
        <v>111</v>
      </c>
      <c r="D52" s="80" t="s">
        <v>112</v>
      </c>
      <c r="E52" s="80" t="s">
        <v>43</v>
      </c>
      <c r="F52" s="80" t="s">
        <v>113</v>
      </c>
      <c r="G52" s="80" t="s">
        <v>1019</v>
      </c>
      <c r="H52" s="80" t="s">
        <v>3</v>
      </c>
      <c r="I52" s="80" t="s">
        <v>114</v>
      </c>
      <c r="J52" s="80" t="s">
        <v>53</v>
      </c>
      <c r="K52" s="80" t="s">
        <v>727</v>
      </c>
    </row>
    <row r="53" spans="1:11" x14ac:dyDescent="0.25">
      <c r="A53" s="80">
        <v>74</v>
      </c>
      <c r="B53" s="80" t="s">
        <v>120</v>
      </c>
      <c r="C53" s="80" t="s">
        <v>121</v>
      </c>
      <c r="D53" s="80" t="s">
        <v>122</v>
      </c>
      <c r="E53" s="80" t="s">
        <v>43</v>
      </c>
      <c r="F53" s="80" t="s">
        <v>123</v>
      </c>
      <c r="G53" s="80" t="s">
        <v>1019</v>
      </c>
      <c r="H53" s="80" t="s">
        <v>3</v>
      </c>
      <c r="I53" s="80" t="s">
        <v>124</v>
      </c>
      <c r="J53" s="80" t="s">
        <v>125</v>
      </c>
      <c r="K53" s="80" t="s">
        <v>728</v>
      </c>
    </row>
    <row r="54" spans="1:11" x14ac:dyDescent="0.25">
      <c r="A54" s="80">
        <v>87</v>
      </c>
      <c r="B54" s="80" t="s">
        <v>206</v>
      </c>
      <c r="C54" s="80" t="s">
        <v>207</v>
      </c>
      <c r="D54" s="80" t="s">
        <v>173</v>
      </c>
      <c r="E54" s="80" t="s">
        <v>43</v>
      </c>
      <c r="F54" s="80" t="s">
        <v>208</v>
      </c>
      <c r="G54" s="80" t="s">
        <v>1019</v>
      </c>
      <c r="H54" s="80" t="s">
        <v>3</v>
      </c>
      <c r="I54" s="80" t="s">
        <v>209</v>
      </c>
      <c r="J54" s="80" t="s">
        <v>53</v>
      </c>
      <c r="K54" s="80" t="s">
        <v>745</v>
      </c>
    </row>
    <row r="55" spans="1:11" x14ac:dyDescent="0.25">
      <c r="A55" s="80">
        <v>88</v>
      </c>
      <c r="B55" s="80" t="s">
        <v>224</v>
      </c>
      <c r="C55" s="80" t="s">
        <v>225</v>
      </c>
      <c r="D55" s="80" t="s">
        <v>0</v>
      </c>
      <c r="E55" s="80" t="s">
        <v>1</v>
      </c>
      <c r="F55" s="80" t="s">
        <v>226</v>
      </c>
      <c r="G55" s="80" t="s">
        <v>1019</v>
      </c>
      <c r="H55" s="80" t="s">
        <v>3</v>
      </c>
      <c r="I55" s="80" t="s">
        <v>227</v>
      </c>
      <c r="J55" s="80" t="s">
        <v>53</v>
      </c>
      <c r="K55" s="80" t="s">
        <v>748</v>
      </c>
    </row>
    <row r="56" spans="1:11" x14ac:dyDescent="0.25">
      <c r="A56" s="80">
        <v>89</v>
      </c>
      <c r="B56" s="80" t="s">
        <v>54</v>
      </c>
      <c r="C56" s="80" t="s">
        <v>55</v>
      </c>
      <c r="D56" s="80" t="s">
        <v>0</v>
      </c>
      <c r="E56" s="80" t="s">
        <v>1</v>
      </c>
      <c r="F56" s="80" t="s">
        <v>229</v>
      </c>
      <c r="G56" s="80" t="s">
        <v>1019</v>
      </c>
      <c r="H56" s="80" t="s">
        <v>3</v>
      </c>
      <c r="I56" s="80" t="s">
        <v>230</v>
      </c>
      <c r="J56" s="80" t="s">
        <v>53</v>
      </c>
      <c r="K56" s="80" t="s">
        <v>749</v>
      </c>
    </row>
    <row r="57" spans="1:11" x14ac:dyDescent="0.25">
      <c r="A57" s="80">
        <v>91</v>
      </c>
      <c r="B57" s="80" t="s">
        <v>268</v>
      </c>
      <c r="C57" s="80" t="s">
        <v>269</v>
      </c>
      <c r="D57" s="80" t="s">
        <v>66</v>
      </c>
      <c r="E57" s="80" t="s">
        <v>1</v>
      </c>
      <c r="F57" s="80" t="s">
        <v>270</v>
      </c>
      <c r="G57" s="80" t="s">
        <v>1019</v>
      </c>
      <c r="H57" s="80" t="s">
        <v>3</v>
      </c>
      <c r="I57" s="80" t="s">
        <v>271</v>
      </c>
      <c r="J57" s="80" t="s">
        <v>53</v>
      </c>
      <c r="K57" s="80" t="s">
        <v>754</v>
      </c>
    </row>
    <row r="58" spans="1:11" x14ac:dyDescent="0.25">
      <c r="A58" s="80">
        <v>92</v>
      </c>
      <c r="B58" s="80" t="s">
        <v>278</v>
      </c>
      <c r="C58" s="80" t="s">
        <v>279</v>
      </c>
      <c r="D58" s="80" t="s">
        <v>66</v>
      </c>
      <c r="E58" s="80" t="s">
        <v>1</v>
      </c>
      <c r="F58" s="80" t="s">
        <v>280</v>
      </c>
      <c r="G58" s="80" t="s">
        <v>1019</v>
      </c>
      <c r="H58" s="80" t="s">
        <v>3</v>
      </c>
      <c r="I58" s="80" t="s">
        <v>281</v>
      </c>
      <c r="J58" s="80" t="s">
        <v>53</v>
      </c>
      <c r="K58" s="80" t="s">
        <v>756</v>
      </c>
    </row>
    <row r="59" spans="1:11" x14ac:dyDescent="0.25">
      <c r="A59" s="80">
        <v>47</v>
      </c>
      <c r="B59" s="80" t="s">
        <v>590</v>
      </c>
      <c r="C59" s="80" t="s">
        <v>591</v>
      </c>
      <c r="D59" s="80" t="s">
        <v>592</v>
      </c>
      <c r="E59" s="80" t="s">
        <v>43</v>
      </c>
      <c r="F59" s="80" t="s">
        <v>593</v>
      </c>
      <c r="G59" s="80" t="s">
        <v>1131</v>
      </c>
      <c r="H59" s="80" t="s">
        <v>30</v>
      </c>
      <c r="I59" s="80" t="s">
        <v>594</v>
      </c>
      <c r="J59" s="80" t="s">
        <v>32</v>
      </c>
      <c r="K59" s="80" t="s">
        <v>669</v>
      </c>
    </row>
    <row r="60" spans="1:11" x14ac:dyDescent="0.25">
      <c r="A60" s="80">
        <v>23</v>
      </c>
      <c r="B60" s="80" t="s">
        <v>1072</v>
      </c>
      <c r="C60" s="80" t="s">
        <v>1073</v>
      </c>
      <c r="D60" s="80" t="s">
        <v>122</v>
      </c>
      <c r="E60" s="80" t="s">
        <v>43</v>
      </c>
      <c r="F60" s="80" t="s">
        <v>221</v>
      </c>
      <c r="G60" s="80" t="s">
        <v>1131</v>
      </c>
      <c r="H60" s="80" t="s">
        <v>3</v>
      </c>
      <c r="I60" s="80" t="s">
        <v>222</v>
      </c>
      <c r="J60" s="80" t="s">
        <v>53</v>
      </c>
      <c r="K60" s="80" t="s">
        <v>1074</v>
      </c>
    </row>
    <row r="61" spans="1:11" x14ac:dyDescent="0.25">
      <c r="A61" s="57">
        <v>2</v>
      </c>
      <c r="B61" s="57" t="s">
        <v>467</v>
      </c>
      <c r="C61" s="57" t="s">
        <v>468</v>
      </c>
      <c r="D61" s="57" t="s">
        <v>0</v>
      </c>
      <c r="E61" s="57" t="s">
        <v>1</v>
      </c>
      <c r="F61" s="57" t="s">
        <v>773</v>
      </c>
      <c r="G61" s="57" t="s">
        <v>543</v>
      </c>
      <c r="H61" s="57" t="s">
        <v>473</v>
      </c>
      <c r="I61" s="57" t="s">
        <v>774</v>
      </c>
      <c r="J61" s="57" t="s">
        <v>475</v>
      </c>
      <c r="K61" s="57" t="s">
        <v>1202</v>
      </c>
    </row>
    <row r="62" spans="1:11" x14ac:dyDescent="0.25">
      <c r="A62" s="80">
        <v>83</v>
      </c>
      <c r="B62" s="80" t="s">
        <v>174</v>
      </c>
      <c r="C62" s="80" t="s">
        <v>175</v>
      </c>
      <c r="D62" s="80" t="s">
        <v>0</v>
      </c>
      <c r="E62" s="80" t="s">
        <v>1</v>
      </c>
      <c r="F62" s="80" t="s">
        <v>472</v>
      </c>
      <c r="G62" s="80" t="s">
        <v>1050</v>
      </c>
      <c r="H62" s="80" t="s">
        <v>473</v>
      </c>
      <c r="I62" s="80" t="s">
        <v>474</v>
      </c>
      <c r="J62" s="80" t="s">
        <v>475</v>
      </c>
      <c r="K62" s="80" t="s">
        <v>737</v>
      </c>
    </row>
    <row r="63" spans="1:11" x14ac:dyDescent="0.25">
      <c r="A63" s="80">
        <v>86</v>
      </c>
      <c r="B63" s="80" t="s">
        <v>54</v>
      </c>
      <c r="C63" s="80" t="s">
        <v>55</v>
      </c>
      <c r="D63" s="80" t="s">
        <v>0</v>
      </c>
      <c r="E63" s="80" t="s">
        <v>1</v>
      </c>
      <c r="F63" s="80" t="s">
        <v>480</v>
      </c>
      <c r="G63" s="80" t="s">
        <v>1050</v>
      </c>
      <c r="H63" s="80" t="s">
        <v>473</v>
      </c>
      <c r="I63" s="80" t="s">
        <v>481</v>
      </c>
      <c r="J63" s="80" t="s">
        <v>475</v>
      </c>
      <c r="K63" s="80" t="s">
        <v>744</v>
      </c>
    </row>
    <row r="64" spans="1:11" x14ac:dyDescent="0.25">
      <c r="A64" s="57">
        <v>4</v>
      </c>
      <c r="B64" s="57" t="s">
        <v>1194</v>
      </c>
      <c r="C64" s="57" t="s">
        <v>1195</v>
      </c>
      <c r="D64" s="57" t="s">
        <v>1196</v>
      </c>
      <c r="E64" s="57" t="s">
        <v>28</v>
      </c>
      <c r="F64" s="57" t="s">
        <v>1197</v>
      </c>
      <c r="G64" s="57" t="s">
        <v>960</v>
      </c>
      <c r="H64" s="57" t="s">
        <v>1013</v>
      </c>
      <c r="I64" s="57" t="s">
        <v>1198</v>
      </c>
      <c r="J64" s="57" t="s">
        <v>960</v>
      </c>
      <c r="K64" s="57" t="s">
        <v>1199</v>
      </c>
    </row>
    <row r="65" spans="1:11" x14ac:dyDescent="0.25">
      <c r="A65" s="57">
        <v>79</v>
      </c>
      <c r="B65" s="57" t="s">
        <v>797</v>
      </c>
      <c r="C65" s="57" t="s">
        <v>798</v>
      </c>
      <c r="D65" s="57" t="s">
        <v>799</v>
      </c>
      <c r="E65" s="57" t="s">
        <v>1</v>
      </c>
      <c r="F65" s="57" t="s">
        <v>800</v>
      </c>
      <c r="G65" s="57" t="s">
        <v>960</v>
      </c>
      <c r="H65" s="57" t="s">
        <v>8</v>
      </c>
      <c r="I65" s="57" t="s">
        <v>801</v>
      </c>
      <c r="J65" s="57" t="s">
        <v>9</v>
      </c>
      <c r="K65" s="57" t="s">
        <v>802</v>
      </c>
    </row>
    <row r="66" spans="1:11" x14ac:dyDescent="0.25">
      <c r="A66" s="57">
        <v>81</v>
      </c>
      <c r="B66" s="57" t="s">
        <v>882</v>
      </c>
      <c r="C66" s="57" t="s">
        <v>97</v>
      </c>
      <c r="D66" s="57" t="s">
        <v>173</v>
      </c>
      <c r="E66" s="57" t="s">
        <v>43</v>
      </c>
      <c r="F66" s="57" t="s">
        <v>883</v>
      </c>
      <c r="G66" s="57" t="s">
        <v>960</v>
      </c>
      <c r="H66" s="57" t="s">
        <v>8</v>
      </c>
      <c r="I66" s="57" t="s">
        <v>884</v>
      </c>
      <c r="J66" s="57" t="s">
        <v>9</v>
      </c>
      <c r="K66" s="57" t="s">
        <v>885</v>
      </c>
    </row>
    <row r="67" spans="1:11" x14ac:dyDescent="0.25">
      <c r="A67" s="57">
        <v>82</v>
      </c>
      <c r="B67" s="57" t="s">
        <v>174</v>
      </c>
      <c r="C67" s="57" t="s">
        <v>175</v>
      </c>
      <c r="D67" s="57" t="s">
        <v>0</v>
      </c>
      <c r="E67" s="57" t="s">
        <v>1</v>
      </c>
      <c r="F67" s="57" t="s">
        <v>176</v>
      </c>
      <c r="G67" s="57" t="s">
        <v>960</v>
      </c>
      <c r="H67" s="57" t="s">
        <v>8</v>
      </c>
      <c r="I67" s="57" t="s">
        <v>177</v>
      </c>
      <c r="J67" s="57" t="s">
        <v>9</v>
      </c>
      <c r="K67" s="57" t="s">
        <v>736</v>
      </c>
    </row>
    <row r="68" spans="1:11" x14ac:dyDescent="0.25">
      <c r="A68" s="80">
        <v>1</v>
      </c>
      <c r="B68" s="80" t="s">
        <v>530</v>
      </c>
      <c r="C68" s="80" t="s">
        <v>531</v>
      </c>
      <c r="D68" s="80" t="s">
        <v>36</v>
      </c>
      <c r="E68" s="80" t="s">
        <v>1</v>
      </c>
      <c r="F68" s="80" t="s">
        <v>1082</v>
      </c>
      <c r="G68" s="80" t="s">
        <v>1136</v>
      </c>
      <c r="H68" s="80" t="s">
        <v>1013</v>
      </c>
      <c r="I68" s="80" t="s">
        <v>1083</v>
      </c>
      <c r="J68" s="80" t="s">
        <v>960</v>
      </c>
      <c r="K68" s="80" t="s">
        <v>1201</v>
      </c>
    </row>
    <row r="69" spans="1:11" x14ac:dyDescent="0.25">
      <c r="A69" s="80">
        <v>6</v>
      </c>
      <c r="B69" s="80" t="s">
        <v>196</v>
      </c>
      <c r="C69" s="80" t="s">
        <v>104</v>
      </c>
      <c r="D69" s="80" t="s">
        <v>197</v>
      </c>
      <c r="E69" s="80" t="s">
        <v>198</v>
      </c>
      <c r="F69" s="80" t="s">
        <v>1168</v>
      </c>
      <c r="G69" s="80" t="s">
        <v>1136</v>
      </c>
      <c r="H69" s="80" t="s">
        <v>1013</v>
      </c>
      <c r="I69" s="80" t="s">
        <v>1169</v>
      </c>
      <c r="J69" s="80" t="s">
        <v>960</v>
      </c>
      <c r="K69" s="80" t="s">
        <v>1170</v>
      </c>
    </row>
    <row r="70" spans="1:11" x14ac:dyDescent="0.25">
      <c r="A70" s="80">
        <v>7</v>
      </c>
      <c r="B70" s="80" t="s">
        <v>1176</v>
      </c>
      <c r="C70" s="80" t="s">
        <v>1177</v>
      </c>
      <c r="D70" s="80" t="s">
        <v>173</v>
      </c>
      <c r="E70" s="80" t="s">
        <v>43</v>
      </c>
      <c r="F70" s="80" t="s">
        <v>1178</v>
      </c>
      <c r="G70" s="80" t="s">
        <v>1136</v>
      </c>
      <c r="H70" s="80" t="s">
        <v>1013</v>
      </c>
      <c r="I70" s="80" t="s">
        <v>1179</v>
      </c>
      <c r="J70" s="80" t="s">
        <v>960</v>
      </c>
      <c r="K70" s="80" t="s">
        <v>1180</v>
      </c>
    </row>
    <row r="71" spans="1:11" x14ac:dyDescent="0.25">
      <c r="A71" s="80">
        <v>8</v>
      </c>
      <c r="B71" s="80" t="s">
        <v>1181</v>
      </c>
      <c r="C71" s="80" t="s">
        <v>1182</v>
      </c>
      <c r="D71" s="80" t="s">
        <v>1183</v>
      </c>
      <c r="E71" s="80" t="s">
        <v>48</v>
      </c>
      <c r="F71" s="80" t="s">
        <v>1184</v>
      </c>
      <c r="G71" s="80" t="s">
        <v>1136</v>
      </c>
      <c r="H71" s="80" t="s">
        <v>1013</v>
      </c>
      <c r="I71" s="80" t="s">
        <v>1185</v>
      </c>
      <c r="J71" s="80" t="s">
        <v>960</v>
      </c>
      <c r="K71" s="80" t="s">
        <v>1186</v>
      </c>
    </row>
    <row r="72" spans="1:11" x14ac:dyDescent="0.25">
      <c r="A72" s="80">
        <v>9</v>
      </c>
      <c r="B72" s="80" t="s">
        <v>1187</v>
      </c>
      <c r="C72" s="80" t="s">
        <v>1188</v>
      </c>
      <c r="D72" s="80" t="s">
        <v>1189</v>
      </c>
      <c r="E72" s="80" t="s">
        <v>43</v>
      </c>
      <c r="F72" s="80" t="s">
        <v>1190</v>
      </c>
      <c r="G72" s="80" t="s">
        <v>1136</v>
      </c>
      <c r="H72" s="80" t="s">
        <v>1013</v>
      </c>
      <c r="I72" s="80" t="s">
        <v>1191</v>
      </c>
      <c r="J72" s="80" t="s">
        <v>960</v>
      </c>
      <c r="K72" s="80" t="s">
        <v>1192</v>
      </c>
    </row>
    <row r="73" spans="1:11" x14ac:dyDescent="0.25">
      <c r="A73" s="80">
        <v>10</v>
      </c>
      <c r="B73" s="80" t="s">
        <v>64</v>
      </c>
      <c r="C73" s="80" t="s">
        <v>65</v>
      </c>
      <c r="D73" s="80" t="s">
        <v>66</v>
      </c>
      <c r="E73" s="80" t="s">
        <v>1</v>
      </c>
      <c r="F73" s="80" t="s">
        <v>1133</v>
      </c>
      <c r="G73" s="80" t="s">
        <v>1136</v>
      </c>
      <c r="H73" s="80" t="s">
        <v>1013</v>
      </c>
      <c r="I73" s="80" t="s">
        <v>1134</v>
      </c>
      <c r="J73" s="80" t="s">
        <v>960</v>
      </c>
      <c r="K73" s="80" t="s">
        <v>1135</v>
      </c>
    </row>
    <row r="74" spans="1:11" x14ac:dyDescent="0.25">
      <c r="A74" s="80">
        <v>11</v>
      </c>
      <c r="B74" s="80" t="s">
        <v>262</v>
      </c>
      <c r="C74" s="80" t="s">
        <v>1141</v>
      </c>
      <c r="D74" s="80" t="s">
        <v>1142</v>
      </c>
      <c r="E74" s="80" t="s">
        <v>1</v>
      </c>
      <c r="F74" s="80" t="s">
        <v>1143</v>
      </c>
      <c r="G74" s="80" t="s">
        <v>1136</v>
      </c>
      <c r="H74" s="80" t="s">
        <v>1013</v>
      </c>
      <c r="I74" s="80" t="s">
        <v>1144</v>
      </c>
      <c r="J74" s="80" t="s">
        <v>960</v>
      </c>
      <c r="K74" s="80" t="s">
        <v>1145</v>
      </c>
    </row>
    <row r="75" spans="1:11" x14ac:dyDescent="0.25">
      <c r="A75" s="80">
        <v>12</v>
      </c>
      <c r="B75" s="80" t="s">
        <v>1146</v>
      </c>
      <c r="C75" s="80" t="s">
        <v>1147</v>
      </c>
      <c r="D75" s="80" t="s">
        <v>1142</v>
      </c>
      <c r="E75" s="80" t="s">
        <v>1</v>
      </c>
      <c r="F75" s="80" t="s">
        <v>1148</v>
      </c>
      <c r="G75" s="80" t="s">
        <v>1136</v>
      </c>
      <c r="H75" s="80" t="s">
        <v>1013</v>
      </c>
      <c r="I75" s="80" t="s">
        <v>1149</v>
      </c>
      <c r="J75" s="80" t="s">
        <v>960</v>
      </c>
      <c r="K75" s="80" t="s">
        <v>1150</v>
      </c>
    </row>
    <row r="76" spans="1:11" x14ac:dyDescent="0.25">
      <c r="A76" s="80">
        <v>13</v>
      </c>
      <c r="B76" s="80" t="s">
        <v>1151</v>
      </c>
      <c r="C76" s="80" t="s">
        <v>1152</v>
      </c>
      <c r="D76" s="80" t="s">
        <v>1153</v>
      </c>
      <c r="E76" s="80" t="s">
        <v>48</v>
      </c>
      <c r="F76" s="80" t="s">
        <v>1154</v>
      </c>
      <c r="G76" s="80" t="s">
        <v>1136</v>
      </c>
      <c r="H76" s="80" t="s">
        <v>1013</v>
      </c>
      <c r="I76" s="80" t="s">
        <v>1155</v>
      </c>
      <c r="J76" s="80" t="s">
        <v>960</v>
      </c>
      <c r="K76" s="80" t="s">
        <v>1156</v>
      </c>
    </row>
    <row r="77" spans="1:11" x14ac:dyDescent="0.25">
      <c r="A77" s="80">
        <v>14</v>
      </c>
      <c r="B77" s="80" t="s">
        <v>530</v>
      </c>
      <c r="C77" s="80" t="s">
        <v>531</v>
      </c>
      <c r="D77" s="80" t="s">
        <v>36</v>
      </c>
      <c r="E77" s="80" t="s">
        <v>1</v>
      </c>
      <c r="F77" s="80" t="s">
        <v>1158</v>
      </c>
      <c r="G77" s="80" t="s">
        <v>1136</v>
      </c>
      <c r="H77" s="80" t="s">
        <v>1013</v>
      </c>
      <c r="I77" s="80" t="s">
        <v>1159</v>
      </c>
      <c r="J77" s="80" t="s">
        <v>960</v>
      </c>
      <c r="K77" s="80" t="s">
        <v>1160</v>
      </c>
    </row>
    <row r="78" spans="1:11" x14ac:dyDescent="0.25">
      <c r="A78" s="80">
        <v>15</v>
      </c>
      <c r="B78" s="80" t="s">
        <v>50</v>
      </c>
      <c r="C78" s="80" t="s">
        <v>51</v>
      </c>
      <c r="D78" s="80" t="s">
        <v>52</v>
      </c>
      <c r="E78" s="80" t="s">
        <v>43</v>
      </c>
      <c r="F78" s="80" t="s">
        <v>1085</v>
      </c>
      <c r="G78" s="80" t="s">
        <v>1136</v>
      </c>
      <c r="H78" s="80" t="s">
        <v>1013</v>
      </c>
      <c r="I78" s="80" t="s">
        <v>1086</v>
      </c>
      <c r="J78" s="80" t="s">
        <v>960</v>
      </c>
      <c r="K78" s="80" t="s">
        <v>1087</v>
      </c>
    </row>
    <row r="79" spans="1:11" x14ac:dyDescent="0.25">
      <c r="A79" s="80">
        <v>16</v>
      </c>
      <c r="B79" s="80" t="s">
        <v>1094</v>
      </c>
      <c r="C79" s="80" t="s">
        <v>1095</v>
      </c>
      <c r="D79" s="80" t="s">
        <v>173</v>
      </c>
      <c r="E79" s="80" t="s">
        <v>43</v>
      </c>
      <c r="F79" s="80" t="s">
        <v>1096</v>
      </c>
      <c r="G79" s="80" t="s">
        <v>1136</v>
      </c>
      <c r="H79" s="80" t="s">
        <v>1013</v>
      </c>
      <c r="I79" s="80" t="s">
        <v>1097</v>
      </c>
      <c r="J79" s="80" t="s">
        <v>960</v>
      </c>
      <c r="K79" s="80" t="s">
        <v>1098</v>
      </c>
    </row>
    <row r="80" spans="1:11" x14ac:dyDescent="0.25">
      <c r="A80" s="80">
        <v>17</v>
      </c>
      <c r="B80" s="80" t="s">
        <v>262</v>
      </c>
      <c r="C80" s="80" t="s">
        <v>399</v>
      </c>
      <c r="D80" s="80" t="s">
        <v>0</v>
      </c>
      <c r="E80" s="80" t="s">
        <v>1</v>
      </c>
      <c r="F80" s="80" t="s">
        <v>1103</v>
      </c>
      <c r="G80" s="80" t="s">
        <v>1136</v>
      </c>
      <c r="H80" s="80" t="s">
        <v>1013</v>
      </c>
      <c r="I80" s="80" t="s">
        <v>1104</v>
      </c>
      <c r="J80" s="80" t="s">
        <v>960</v>
      </c>
      <c r="K80" s="80" t="s">
        <v>1105</v>
      </c>
    </row>
    <row r="81" spans="1:11" x14ac:dyDescent="0.25">
      <c r="A81" s="80">
        <v>18</v>
      </c>
      <c r="B81" s="80" t="s">
        <v>196</v>
      </c>
      <c r="C81" s="80" t="s">
        <v>104</v>
      </c>
      <c r="D81" s="80" t="s">
        <v>197</v>
      </c>
      <c r="E81" s="80" t="s">
        <v>198</v>
      </c>
      <c r="F81" s="80" t="s">
        <v>1107</v>
      </c>
      <c r="G81" s="80" t="s">
        <v>1136</v>
      </c>
      <c r="H81" s="80" t="s">
        <v>1013</v>
      </c>
      <c r="I81" s="80" t="s">
        <v>1108</v>
      </c>
      <c r="J81" s="80" t="s">
        <v>960</v>
      </c>
      <c r="K81" s="80" t="s">
        <v>1109</v>
      </c>
    </row>
    <row r="82" spans="1:11" x14ac:dyDescent="0.25">
      <c r="A82" s="80">
        <v>19</v>
      </c>
      <c r="B82" s="80" t="s">
        <v>1110</v>
      </c>
      <c r="C82" s="80" t="s">
        <v>408</v>
      </c>
      <c r="D82" s="80" t="s">
        <v>1111</v>
      </c>
      <c r="E82" s="80" t="s">
        <v>912</v>
      </c>
      <c r="F82" s="80" t="s">
        <v>1112</v>
      </c>
      <c r="G82" s="80" t="s">
        <v>1136</v>
      </c>
      <c r="H82" s="80" t="s">
        <v>1013</v>
      </c>
      <c r="I82" s="80" t="s">
        <v>1113</v>
      </c>
      <c r="J82" s="80" t="s">
        <v>960</v>
      </c>
      <c r="K82" s="80" t="s">
        <v>1114</v>
      </c>
    </row>
    <row r="83" spans="1:11" x14ac:dyDescent="0.25">
      <c r="A83" s="80">
        <v>20</v>
      </c>
      <c r="B83" s="80" t="s">
        <v>1115</v>
      </c>
      <c r="C83" s="80" t="s">
        <v>1116</v>
      </c>
      <c r="D83" s="80" t="s">
        <v>1117</v>
      </c>
      <c r="E83" s="80" t="s">
        <v>1</v>
      </c>
      <c r="F83" s="80" t="s">
        <v>1118</v>
      </c>
      <c r="G83" s="80" t="s">
        <v>1136</v>
      </c>
      <c r="H83" s="80" t="s">
        <v>1013</v>
      </c>
      <c r="I83" s="80" t="s">
        <v>1119</v>
      </c>
      <c r="J83" s="80" t="s">
        <v>960</v>
      </c>
      <c r="K83" s="80" t="s">
        <v>1120</v>
      </c>
    </row>
    <row r="84" spans="1:11" x14ac:dyDescent="0.25">
      <c r="A84" s="80">
        <v>21</v>
      </c>
      <c r="B84" s="80" t="s">
        <v>174</v>
      </c>
      <c r="C84" s="80" t="s">
        <v>175</v>
      </c>
      <c r="D84" s="80" t="s">
        <v>0</v>
      </c>
      <c r="E84" s="80" t="s">
        <v>1</v>
      </c>
      <c r="F84" s="80" t="s">
        <v>1124</v>
      </c>
      <c r="G84" s="80" t="s">
        <v>1136</v>
      </c>
      <c r="H84" s="80" t="s">
        <v>1013</v>
      </c>
      <c r="I84" s="80" t="s">
        <v>1125</v>
      </c>
      <c r="J84" s="80" t="s">
        <v>960</v>
      </c>
      <c r="K84" s="80" t="s">
        <v>1126</v>
      </c>
    </row>
    <row r="85" spans="1:11" x14ac:dyDescent="0.25">
      <c r="A85" s="80">
        <v>30</v>
      </c>
      <c r="B85" s="80" t="s">
        <v>803</v>
      </c>
      <c r="C85" s="80" t="s">
        <v>804</v>
      </c>
      <c r="D85" s="80" t="s">
        <v>17</v>
      </c>
      <c r="E85" s="80" t="s">
        <v>7</v>
      </c>
      <c r="F85" s="80" t="s">
        <v>805</v>
      </c>
      <c r="G85" s="80" t="s">
        <v>1136</v>
      </c>
      <c r="H85" s="80" t="s">
        <v>5</v>
      </c>
      <c r="I85" s="80" t="s">
        <v>806</v>
      </c>
      <c r="J85" s="80" t="s">
        <v>6</v>
      </c>
      <c r="K85" s="80" t="s">
        <v>996</v>
      </c>
    </row>
    <row r="86" spans="1:11" x14ac:dyDescent="0.25">
      <c r="A86" s="80">
        <v>55</v>
      </c>
      <c r="B86" s="80" t="s">
        <v>15</v>
      </c>
      <c r="C86" s="80" t="s">
        <v>16</v>
      </c>
      <c r="D86" s="80" t="s">
        <v>17</v>
      </c>
      <c r="E86" s="80" t="s">
        <v>7</v>
      </c>
      <c r="F86" s="80" t="s">
        <v>18</v>
      </c>
      <c r="G86" s="80" t="s">
        <v>1136</v>
      </c>
      <c r="H86" s="80" t="s">
        <v>5</v>
      </c>
      <c r="I86" s="80" t="s">
        <v>19</v>
      </c>
      <c r="J86" s="80" t="s">
        <v>6</v>
      </c>
      <c r="K86" s="80" t="s">
        <v>685</v>
      </c>
    </row>
    <row r="87" spans="1:11" x14ac:dyDescent="0.25">
      <c r="A87" s="80">
        <v>67</v>
      </c>
      <c r="B87" s="80" t="s">
        <v>443</v>
      </c>
      <c r="C87" s="80" t="s">
        <v>444</v>
      </c>
      <c r="D87" s="80" t="s">
        <v>0</v>
      </c>
      <c r="E87" s="80" t="s">
        <v>1</v>
      </c>
      <c r="F87" s="80" t="s">
        <v>445</v>
      </c>
      <c r="G87" s="80" t="s">
        <v>1136</v>
      </c>
      <c r="H87" s="80" t="s">
        <v>5</v>
      </c>
      <c r="I87" s="80" t="s">
        <v>446</v>
      </c>
      <c r="J87" s="80" t="s">
        <v>6</v>
      </c>
      <c r="K87" s="80" t="s">
        <v>708</v>
      </c>
    </row>
    <row r="88" spans="1:11" x14ac:dyDescent="0.25">
      <c r="A88" s="80">
        <v>71</v>
      </c>
      <c r="B88" s="80" t="s">
        <v>54</v>
      </c>
      <c r="C88" s="80" t="s">
        <v>55</v>
      </c>
      <c r="D88" s="80" t="s">
        <v>0</v>
      </c>
      <c r="E88" s="80" t="s">
        <v>1</v>
      </c>
      <c r="F88" s="80" t="s">
        <v>56</v>
      </c>
      <c r="G88" s="80" t="s">
        <v>1136</v>
      </c>
      <c r="H88" s="80" t="s">
        <v>5</v>
      </c>
      <c r="I88" s="80" t="s">
        <v>57</v>
      </c>
      <c r="J88" s="80" t="s">
        <v>6</v>
      </c>
      <c r="K88" s="80" t="s">
        <v>717</v>
      </c>
    </row>
    <row r="89" spans="1:11" x14ac:dyDescent="0.25">
      <c r="A89" s="80">
        <v>72</v>
      </c>
      <c r="B89" s="80" t="s">
        <v>50</v>
      </c>
      <c r="C89" s="80" t="s">
        <v>51</v>
      </c>
      <c r="D89" s="80" t="s">
        <v>52</v>
      </c>
      <c r="E89" s="80" t="s">
        <v>43</v>
      </c>
      <c r="F89" s="80" t="s">
        <v>94</v>
      </c>
      <c r="G89" s="80" t="s">
        <v>1136</v>
      </c>
      <c r="H89" s="80" t="s">
        <v>5</v>
      </c>
      <c r="I89" s="80" t="s">
        <v>95</v>
      </c>
      <c r="J89" s="80" t="s">
        <v>6</v>
      </c>
      <c r="K89" s="80" t="s">
        <v>724</v>
      </c>
    </row>
    <row r="90" spans="1:11" x14ac:dyDescent="0.25">
      <c r="A90" s="80">
        <v>76</v>
      </c>
      <c r="B90" s="80" t="s">
        <v>925</v>
      </c>
      <c r="C90" s="80" t="s">
        <v>926</v>
      </c>
      <c r="D90" s="80" t="s">
        <v>821</v>
      </c>
      <c r="E90" s="80" t="s">
        <v>822</v>
      </c>
      <c r="F90" s="80" t="s">
        <v>927</v>
      </c>
      <c r="G90" s="80" t="s">
        <v>1136</v>
      </c>
      <c r="H90" s="80" t="s">
        <v>8</v>
      </c>
      <c r="I90" s="80" t="s">
        <v>928</v>
      </c>
      <c r="J90" s="80" t="s">
        <v>9</v>
      </c>
      <c r="K90" s="80" t="s">
        <v>929</v>
      </c>
    </row>
    <row r="91" spans="1:11" x14ac:dyDescent="0.25">
      <c r="A91" s="80">
        <v>78</v>
      </c>
      <c r="B91" s="80" t="s">
        <v>875</v>
      </c>
      <c r="C91" s="80" t="s">
        <v>876</v>
      </c>
      <c r="D91" s="80" t="s">
        <v>877</v>
      </c>
      <c r="E91" s="80" t="s">
        <v>878</v>
      </c>
      <c r="F91" s="80" t="s">
        <v>879</v>
      </c>
      <c r="G91" s="80" t="s">
        <v>1136</v>
      </c>
      <c r="H91" s="80" t="s">
        <v>8</v>
      </c>
      <c r="I91" s="80" t="s">
        <v>880</v>
      </c>
      <c r="J91" s="80" t="s">
        <v>9</v>
      </c>
      <c r="K91" s="80" t="s">
        <v>881</v>
      </c>
    </row>
    <row r="92" spans="1:11" x14ac:dyDescent="0.25">
      <c r="A92" s="80">
        <v>80</v>
      </c>
      <c r="B92" s="80" t="s">
        <v>101</v>
      </c>
      <c r="C92" s="80" t="s">
        <v>102</v>
      </c>
      <c r="D92" s="80" t="s">
        <v>103</v>
      </c>
      <c r="E92" s="80" t="s">
        <v>43</v>
      </c>
      <c r="F92" s="80" t="s">
        <v>169</v>
      </c>
      <c r="G92" s="80" t="s">
        <v>1136</v>
      </c>
      <c r="H92" s="80" t="s">
        <v>8</v>
      </c>
      <c r="I92" s="80" t="s">
        <v>170</v>
      </c>
      <c r="J92" s="80" t="s">
        <v>9</v>
      </c>
      <c r="K92" s="80" t="s">
        <v>735</v>
      </c>
    </row>
    <row r="93" spans="1:11" x14ac:dyDescent="0.25">
      <c r="A93" s="80">
        <v>84</v>
      </c>
      <c r="B93" s="80" t="s">
        <v>179</v>
      </c>
      <c r="C93" s="80" t="s">
        <v>180</v>
      </c>
      <c r="D93" s="80" t="s">
        <v>181</v>
      </c>
      <c r="E93" s="80" t="s">
        <v>43</v>
      </c>
      <c r="F93" s="80" t="s">
        <v>182</v>
      </c>
      <c r="G93" s="80" t="s">
        <v>1136</v>
      </c>
      <c r="H93" s="80" t="s">
        <v>8</v>
      </c>
      <c r="I93" s="80" t="s">
        <v>183</v>
      </c>
      <c r="J93" s="80" t="s">
        <v>9</v>
      </c>
      <c r="K93" s="80" t="s">
        <v>738</v>
      </c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79" t="s">
        <v>453</v>
      </c>
      <c r="C2" s="79" t="s">
        <v>454</v>
      </c>
      <c r="D2" s="79" t="s">
        <v>455</v>
      </c>
      <c r="E2" s="79" t="s">
        <v>456</v>
      </c>
      <c r="F2" s="79" t="s">
        <v>457</v>
      </c>
      <c r="G2" s="79" t="s">
        <v>666</v>
      </c>
      <c r="H2" s="79" t="s">
        <v>30</v>
      </c>
      <c r="I2" s="79" t="s">
        <v>458</v>
      </c>
      <c r="J2" s="79" t="s">
        <v>32</v>
      </c>
      <c r="K2" s="79" t="s">
        <v>763</v>
      </c>
    </row>
    <row r="3" spans="1:11" x14ac:dyDescent="0.25">
      <c r="A3">
        <v>78</v>
      </c>
      <c r="B3" s="79" t="s">
        <v>131</v>
      </c>
      <c r="C3" s="79" t="s">
        <v>132</v>
      </c>
      <c r="D3" s="79" t="s">
        <v>133</v>
      </c>
      <c r="E3" s="79" t="s">
        <v>28</v>
      </c>
      <c r="F3" s="79" t="s">
        <v>134</v>
      </c>
      <c r="G3" s="79" t="s">
        <v>666</v>
      </c>
      <c r="H3" s="79" t="s">
        <v>30</v>
      </c>
      <c r="I3" s="79" t="s">
        <v>135</v>
      </c>
      <c r="J3" s="79" t="s">
        <v>32</v>
      </c>
      <c r="K3" s="79" t="s">
        <v>731</v>
      </c>
    </row>
    <row r="4" spans="1:11" x14ac:dyDescent="0.25">
      <c r="A4">
        <v>80</v>
      </c>
      <c r="B4" s="79" t="s">
        <v>54</v>
      </c>
      <c r="C4" s="79" t="s">
        <v>55</v>
      </c>
      <c r="D4" s="79" t="s">
        <v>0</v>
      </c>
      <c r="E4" s="79" t="s">
        <v>1</v>
      </c>
      <c r="F4" s="79" t="s">
        <v>156</v>
      </c>
      <c r="G4" s="79" t="s">
        <v>666</v>
      </c>
      <c r="H4" s="79" t="s">
        <v>157</v>
      </c>
      <c r="I4" s="79" t="s">
        <v>158</v>
      </c>
      <c r="J4" s="79" t="s">
        <v>159</v>
      </c>
      <c r="K4" s="79" t="s">
        <v>734</v>
      </c>
    </row>
    <row r="5" spans="1:11" x14ac:dyDescent="0.25">
      <c r="A5" s="79">
        <v>32</v>
      </c>
      <c r="B5" s="79" t="s">
        <v>830</v>
      </c>
      <c r="C5" s="79" t="s">
        <v>624</v>
      </c>
      <c r="D5" s="79" t="s">
        <v>625</v>
      </c>
      <c r="E5" s="79" t="s">
        <v>48</v>
      </c>
      <c r="F5" s="79" t="s">
        <v>626</v>
      </c>
      <c r="G5" s="79" t="s">
        <v>666</v>
      </c>
      <c r="H5" s="79" t="s">
        <v>294</v>
      </c>
      <c r="I5" s="79" t="s">
        <v>627</v>
      </c>
      <c r="J5" s="79" t="s">
        <v>289</v>
      </c>
      <c r="K5" s="79" t="s">
        <v>987</v>
      </c>
    </row>
    <row r="6" spans="1:11" x14ac:dyDescent="0.25">
      <c r="A6" s="79">
        <v>44</v>
      </c>
      <c r="B6" s="79" t="s">
        <v>407</v>
      </c>
      <c r="C6" s="79" t="s">
        <v>408</v>
      </c>
      <c r="D6" s="79" t="s">
        <v>618</v>
      </c>
      <c r="E6" s="79" t="s">
        <v>619</v>
      </c>
      <c r="F6" s="79" t="s">
        <v>620</v>
      </c>
      <c r="G6" s="79" t="s">
        <v>666</v>
      </c>
      <c r="H6" s="79" t="s">
        <v>294</v>
      </c>
      <c r="I6" s="79" t="s">
        <v>621</v>
      </c>
      <c r="J6" s="79" t="s">
        <v>289</v>
      </c>
      <c r="K6" s="79" t="s">
        <v>658</v>
      </c>
    </row>
    <row r="7" spans="1:11" x14ac:dyDescent="0.25">
      <c r="A7" s="79">
        <v>62</v>
      </c>
      <c r="B7" s="79" t="s">
        <v>377</v>
      </c>
      <c r="C7" s="79" t="s">
        <v>378</v>
      </c>
      <c r="D7" s="79" t="s">
        <v>256</v>
      </c>
      <c r="E7" s="79" t="s">
        <v>1</v>
      </c>
      <c r="F7" s="79" t="s">
        <v>379</v>
      </c>
      <c r="G7" s="79" t="s">
        <v>666</v>
      </c>
      <c r="H7" s="79" t="s">
        <v>294</v>
      </c>
      <c r="I7" s="79" t="s">
        <v>380</v>
      </c>
      <c r="J7" s="79" t="s">
        <v>289</v>
      </c>
      <c r="K7" s="79" t="s">
        <v>695</v>
      </c>
    </row>
    <row r="8" spans="1:11" x14ac:dyDescent="0.25">
      <c r="A8" s="79">
        <v>57</v>
      </c>
      <c r="B8" s="79" t="s">
        <v>333</v>
      </c>
      <c r="C8" s="79" t="s">
        <v>334</v>
      </c>
      <c r="D8" s="79" t="s">
        <v>335</v>
      </c>
      <c r="E8" s="79" t="s">
        <v>48</v>
      </c>
      <c r="F8" s="79" t="s">
        <v>336</v>
      </c>
      <c r="G8" s="79" t="s">
        <v>666</v>
      </c>
      <c r="H8" s="79" t="s">
        <v>287</v>
      </c>
      <c r="I8" s="79" t="s">
        <v>337</v>
      </c>
      <c r="J8" s="79" t="s">
        <v>289</v>
      </c>
      <c r="K8" s="79" t="s">
        <v>686</v>
      </c>
    </row>
    <row r="9" spans="1:11" x14ac:dyDescent="0.25">
      <c r="A9" s="79">
        <v>58</v>
      </c>
      <c r="B9" s="79" t="s">
        <v>350</v>
      </c>
      <c r="C9" s="79" t="s">
        <v>340</v>
      </c>
      <c r="D9" s="79" t="s">
        <v>351</v>
      </c>
      <c r="E9" s="79" t="s">
        <v>48</v>
      </c>
      <c r="F9" s="79" t="s">
        <v>352</v>
      </c>
      <c r="G9" s="79" t="s">
        <v>666</v>
      </c>
      <c r="H9" s="79" t="s">
        <v>287</v>
      </c>
      <c r="I9" s="79" t="s">
        <v>353</v>
      </c>
      <c r="J9" s="79" t="s">
        <v>289</v>
      </c>
      <c r="K9" s="79" t="s">
        <v>689</v>
      </c>
    </row>
    <row r="10" spans="1:11" x14ac:dyDescent="0.25">
      <c r="A10" s="79">
        <v>63</v>
      </c>
      <c r="B10" s="79" t="s">
        <v>387</v>
      </c>
      <c r="C10" s="79" t="s">
        <v>279</v>
      </c>
      <c r="D10" s="79" t="s">
        <v>351</v>
      </c>
      <c r="E10" s="79" t="s">
        <v>48</v>
      </c>
      <c r="F10" s="79" t="s">
        <v>388</v>
      </c>
      <c r="G10" s="79" t="s">
        <v>666</v>
      </c>
      <c r="H10" s="79" t="s">
        <v>287</v>
      </c>
      <c r="I10" s="79" t="s">
        <v>389</v>
      </c>
      <c r="J10" s="79" t="s">
        <v>289</v>
      </c>
      <c r="K10" s="79" t="s">
        <v>696</v>
      </c>
    </row>
    <row r="11" spans="1:11" x14ac:dyDescent="0.25">
      <c r="A11" s="79">
        <v>37</v>
      </c>
      <c r="B11" s="79" t="s">
        <v>567</v>
      </c>
      <c r="C11" s="79" t="s">
        <v>561</v>
      </c>
      <c r="D11" s="79" t="s">
        <v>0</v>
      </c>
      <c r="E11" s="79" t="s">
        <v>1</v>
      </c>
      <c r="F11" s="79" t="s">
        <v>61</v>
      </c>
      <c r="G11" s="79" t="s">
        <v>666</v>
      </c>
      <c r="H11" s="79" t="s">
        <v>3</v>
      </c>
      <c r="I11" s="79" t="s">
        <v>62</v>
      </c>
      <c r="J11" s="79" t="s">
        <v>53</v>
      </c>
      <c r="K11" s="79" t="s">
        <v>919</v>
      </c>
    </row>
    <row r="12" spans="1:11" x14ac:dyDescent="0.25">
      <c r="A12" s="79">
        <v>92</v>
      </c>
      <c r="B12" s="79" t="s">
        <v>232</v>
      </c>
      <c r="C12" s="79" t="s">
        <v>233</v>
      </c>
      <c r="D12" s="79" t="s">
        <v>234</v>
      </c>
      <c r="E12" s="79" t="s">
        <v>1</v>
      </c>
      <c r="F12" s="79" t="s">
        <v>235</v>
      </c>
      <c r="G12" s="79" t="s">
        <v>666</v>
      </c>
      <c r="H12" s="79" t="s">
        <v>3</v>
      </c>
      <c r="I12" s="79" t="s">
        <v>236</v>
      </c>
      <c r="J12" s="79" t="s">
        <v>53</v>
      </c>
      <c r="K12" s="79" t="s">
        <v>750</v>
      </c>
    </row>
    <row r="13" spans="1:11" x14ac:dyDescent="0.25">
      <c r="A13" s="79">
        <v>23</v>
      </c>
      <c r="B13" s="79" t="s">
        <v>190</v>
      </c>
      <c r="C13" s="79" t="s">
        <v>191</v>
      </c>
      <c r="D13" s="79" t="s">
        <v>192</v>
      </c>
      <c r="E13" s="79" t="s">
        <v>28</v>
      </c>
      <c r="F13" s="79" t="s">
        <v>193</v>
      </c>
      <c r="G13" s="79" t="s">
        <v>1019</v>
      </c>
      <c r="H13" s="79" t="s">
        <v>30</v>
      </c>
      <c r="I13" s="79" t="s">
        <v>194</v>
      </c>
      <c r="J13" s="79" t="s">
        <v>32</v>
      </c>
      <c r="K13" s="79" t="s">
        <v>1081</v>
      </c>
    </row>
    <row r="14" spans="1:11" x14ac:dyDescent="0.25">
      <c r="A14" s="79">
        <v>26</v>
      </c>
      <c r="B14" s="79" t="s">
        <v>71</v>
      </c>
      <c r="C14" s="79" t="s">
        <v>72</v>
      </c>
      <c r="D14" s="79" t="s">
        <v>73</v>
      </c>
      <c r="E14" s="79" t="s">
        <v>28</v>
      </c>
      <c r="F14" s="79" t="s">
        <v>74</v>
      </c>
      <c r="G14" s="79" t="s">
        <v>1019</v>
      </c>
      <c r="H14" s="79" t="s">
        <v>30</v>
      </c>
      <c r="I14" s="79" t="s">
        <v>75</v>
      </c>
      <c r="J14" s="79" t="s">
        <v>32</v>
      </c>
      <c r="K14" s="79" t="s">
        <v>1058</v>
      </c>
    </row>
    <row r="15" spans="1:11" x14ac:dyDescent="0.25">
      <c r="A15" s="79">
        <v>34</v>
      </c>
      <c r="B15" s="79" t="s">
        <v>64</v>
      </c>
      <c r="C15" s="79" t="s">
        <v>65</v>
      </c>
      <c r="D15" s="79" t="s">
        <v>66</v>
      </c>
      <c r="E15" s="79" t="s">
        <v>1</v>
      </c>
      <c r="F15" s="79" t="s">
        <v>67</v>
      </c>
      <c r="G15" s="79" t="s">
        <v>1019</v>
      </c>
      <c r="H15" s="79" t="s">
        <v>30</v>
      </c>
      <c r="I15" s="79" t="s">
        <v>68</v>
      </c>
      <c r="J15" s="79" t="s">
        <v>32</v>
      </c>
      <c r="K15" s="79" t="s">
        <v>959</v>
      </c>
    </row>
    <row r="16" spans="1:11" x14ac:dyDescent="0.25">
      <c r="A16" s="79">
        <v>68</v>
      </c>
      <c r="B16" s="79" t="s">
        <v>15</v>
      </c>
      <c r="C16" s="79" t="s">
        <v>16</v>
      </c>
      <c r="D16" s="79" t="s">
        <v>17</v>
      </c>
      <c r="E16" s="79" t="s">
        <v>7</v>
      </c>
      <c r="F16" s="79" t="s">
        <v>77</v>
      </c>
      <c r="G16" s="79" t="s">
        <v>1019</v>
      </c>
      <c r="H16" s="79" t="s">
        <v>30</v>
      </c>
      <c r="I16" s="79" t="s">
        <v>78</v>
      </c>
      <c r="J16" s="79" t="s">
        <v>32</v>
      </c>
      <c r="K16" s="79" t="s">
        <v>705</v>
      </c>
    </row>
    <row r="17" spans="1:11" x14ac:dyDescent="0.25">
      <c r="A17" s="79">
        <v>70</v>
      </c>
      <c r="B17" s="79" t="s">
        <v>460</v>
      </c>
      <c r="C17" s="79" t="s">
        <v>461</v>
      </c>
      <c r="D17" s="79" t="s">
        <v>462</v>
      </c>
      <c r="E17" s="79" t="s">
        <v>1</v>
      </c>
      <c r="F17" s="79" t="s">
        <v>463</v>
      </c>
      <c r="G17" s="79" t="s">
        <v>1019</v>
      </c>
      <c r="H17" s="79" t="s">
        <v>30</v>
      </c>
      <c r="I17" s="79" t="s">
        <v>464</v>
      </c>
      <c r="J17" s="79" t="s">
        <v>32</v>
      </c>
      <c r="K17" s="79" t="s">
        <v>711</v>
      </c>
    </row>
    <row r="18" spans="1:11" x14ac:dyDescent="0.25">
      <c r="A18" s="79">
        <v>71</v>
      </c>
      <c r="B18" s="79" t="s">
        <v>165</v>
      </c>
      <c r="C18" s="79" t="s">
        <v>166</v>
      </c>
      <c r="D18" s="79" t="s">
        <v>27</v>
      </c>
      <c r="E18" s="79" t="s">
        <v>28</v>
      </c>
      <c r="F18" s="79" t="s">
        <v>167</v>
      </c>
      <c r="G18" s="79" t="s">
        <v>1019</v>
      </c>
      <c r="H18" s="79" t="s">
        <v>30</v>
      </c>
      <c r="I18" s="79" t="s">
        <v>168</v>
      </c>
      <c r="J18" s="79" t="s">
        <v>32</v>
      </c>
      <c r="K18" s="79" t="s">
        <v>712</v>
      </c>
    </row>
    <row r="19" spans="1:11" x14ac:dyDescent="0.25">
      <c r="A19" s="79">
        <v>72</v>
      </c>
      <c r="B19" s="79" t="s">
        <v>25</v>
      </c>
      <c r="C19" s="79" t="s">
        <v>26</v>
      </c>
      <c r="D19" s="79" t="s">
        <v>27</v>
      </c>
      <c r="E19" s="79" t="s">
        <v>28</v>
      </c>
      <c r="F19" s="79" t="s">
        <v>29</v>
      </c>
      <c r="G19" s="79" t="s">
        <v>1019</v>
      </c>
      <c r="H19" s="79" t="s">
        <v>30</v>
      </c>
      <c r="I19" s="79" t="s">
        <v>31</v>
      </c>
      <c r="J19" s="79" t="s">
        <v>32</v>
      </c>
      <c r="K19" s="79" t="s">
        <v>714</v>
      </c>
    </row>
    <row r="20" spans="1:11" x14ac:dyDescent="0.25">
      <c r="A20" s="79">
        <v>87</v>
      </c>
      <c r="B20" s="79" t="s">
        <v>467</v>
      </c>
      <c r="C20" s="79" t="s">
        <v>468</v>
      </c>
      <c r="D20" s="79" t="s">
        <v>0</v>
      </c>
      <c r="E20" s="79" t="s">
        <v>1</v>
      </c>
      <c r="F20" s="79" t="s">
        <v>477</v>
      </c>
      <c r="G20" s="79" t="s">
        <v>1019</v>
      </c>
      <c r="H20" s="79" t="s">
        <v>30</v>
      </c>
      <c r="I20" s="79" t="s">
        <v>478</v>
      </c>
      <c r="J20" s="79" t="s">
        <v>32</v>
      </c>
      <c r="K20" s="79" t="s">
        <v>740</v>
      </c>
    </row>
    <row r="21" spans="1:11" x14ac:dyDescent="0.25">
      <c r="A21" s="79">
        <v>38</v>
      </c>
      <c r="B21" s="79" t="s">
        <v>49</v>
      </c>
      <c r="C21" s="79" t="s">
        <v>97</v>
      </c>
      <c r="D21" s="79" t="s">
        <v>66</v>
      </c>
      <c r="E21" s="79" t="s">
        <v>1</v>
      </c>
      <c r="F21" s="79" t="s">
        <v>391</v>
      </c>
      <c r="G21" s="79" t="s">
        <v>1019</v>
      </c>
      <c r="H21" s="79" t="s">
        <v>294</v>
      </c>
      <c r="I21" s="79" t="s">
        <v>392</v>
      </c>
      <c r="J21" s="79" t="s">
        <v>289</v>
      </c>
      <c r="K21" s="79" t="s">
        <v>921</v>
      </c>
    </row>
    <row r="22" spans="1:11" x14ac:dyDescent="0.25">
      <c r="A22" s="79">
        <v>40</v>
      </c>
      <c r="B22" s="79" t="s">
        <v>845</v>
      </c>
      <c r="C22" s="79" t="s">
        <v>846</v>
      </c>
      <c r="D22" s="79" t="s">
        <v>27</v>
      </c>
      <c r="E22" s="79" t="s">
        <v>28</v>
      </c>
      <c r="F22" s="79" t="s">
        <v>847</v>
      </c>
      <c r="G22" s="79" t="s">
        <v>1019</v>
      </c>
      <c r="H22" s="79" t="s">
        <v>294</v>
      </c>
      <c r="I22" s="79" t="s">
        <v>848</v>
      </c>
      <c r="J22" s="79" t="s">
        <v>289</v>
      </c>
      <c r="K22" s="79" t="s">
        <v>849</v>
      </c>
    </row>
    <row r="23" spans="1:11" x14ac:dyDescent="0.25">
      <c r="A23" s="79">
        <v>42</v>
      </c>
      <c r="B23" s="79" t="s">
        <v>530</v>
      </c>
      <c r="C23" s="79" t="s">
        <v>531</v>
      </c>
      <c r="D23" s="79" t="s">
        <v>36</v>
      </c>
      <c r="E23" s="79" t="s">
        <v>1</v>
      </c>
      <c r="F23" s="79" t="s">
        <v>532</v>
      </c>
      <c r="G23" s="79" t="s">
        <v>1019</v>
      </c>
      <c r="H23" s="79" t="s">
        <v>294</v>
      </c>
      <c r="I23" s="79" t="s">
        <v>533</v>
      </c>
      <c r="J23" s="79" t="s">
        <v>516</v>
      </c>
      <c r="K23" s="79" t="s">
        <v>764</v>
      </c>
    </row>
    <row r="24" spans="1:11" x14ac:dyDescent="0.25">
      <c r="A24" s="79">
        <v>43</v>
      </c>
      <c r="B24" s="79" t="s">
        <v>651</v>
      </c>
      <c r="C24" s="79" t="s">
        <v>652</v>
      </c>
      <c r="D24" s="79" t="s">
        <v>653</v>
      </c>
      <c r="E24" s="79" t="s">
        <v>1</v>
      </c>
      <c r="F24" s="79" t="s">
        <v>654</v>
      </c>
      <c r="G24" s="79" t="s">
        <v>1019</v>
      </c>
      <c r="H24" s="79" t="s">
        <v>294</v>
      </c>
      <c r="I24" s="79" t="s">
        <v>655</v>
      </c>
      <c r="J24" s="79" t="s">
        <v>289</v>
      </c>
      <c r="K24" s="79" t="s">
        <v>656</v>
      </c>
    </row>
    <row r="25" spans="1:11" x14ac:dyDescent="0.25">
      <c r="A25" s="79">
        <v>46</v>
      </c>
      <c r="B25" s="79" t="s">
        <v>608</v>
      </c>
      <c r="C25" s="79" t="s">
        <v>378</v>
      </c>
      <c r="D25" s="79" t="s">
        <v>27</v>
      </c>
      <c r="E25" s="79" t="s">
        <v>28</v>
      </c>
      <c r="F25" s="79" t="s">
        <v>609</v>
      </c>
      <c r="G25" s="79" t="s">
        <v>1019</v>
      </c>
      <c r="H25" s="79" t="s">
        <v>294</v>
      </c>
      <c r="I25" s="79" t="s">
        <v>610</v>
      </c>
      <c r="J25" s="79" t="s">
        <v>289</v>
      </c>
      <c r="K25" s="79" t="s">
        <v>663</v>
      </c>
    </row>
    <row r="26" spans="1:11" x14ac:dyDescent="0.25">
      <c r="A26" s="79">
        <v>51</v>
      </c>
      <c r="B26" s="79"/>
      <c r="C26" s="79"/>
      <c r="D26" s="79"/>
      <c r="E26" s="79"/>
      <c r="F26" s="79" t="s">
        <v>540</v>
      </c>
      <c r="G26" s="79" t="s">
        <v>1019</v>
      </c>
      <c r="H26" s="79" t="s">
        <v>294</v>
      </c>
      <c r="I26" s="79" t="s">
        <v>541</v>
      </c>
      <c r="J26" s="79" t="s">
        <v>289</v>
      </c>
      <c r="K26" s="79" t="s">
        <v>677</v>
      </c>
    </row>
    <row r="27" spans="1:11" x14ac:dyDescent="0.25">
      <c r="A27" s="79">
        <v>52</v>
      </c>
      <c r="B27" s="79" t="s">
        <v>291</v>
      </c>
      <c r="C27" s="79" t="s">
        <v>292</v>
      </c>
      <c r="D27" s="79" t="s">
        <v>0</v>
      </c>
      <c r="E27" s="79" t="s">
        <v>1</v>
      </c>
      <c r="F27" s="79" t="s">
        <v>293</v>
      </c>
      <c r="G27" s="79" t="s">
        <v>1019</v>
      </c>
      <c r="H27" s="79" t="s">
        <v>294</v>
      </c>
      <c r="I27" s="79" t="s">
        <v>295</v>
      </c>
      <c r="J27" s="79" t="s">
        <v>289</v>
      </c>
      <c r="K27" s="79" t="s">
        <v>679</v>
      </c>
    </row>
    <row r="28" spans="1:11" x14ac:dyDescent="0.25">
      <c r="A28" s="79">
        <v>53</v>
      </c>
      <c r="B28" s="79" t="s">
        <v>297</v>
      </c>
      <c r="C28" s="79" t="s">
        <v>255</v>
      </c>
      <c r="D28" s="79" t="s">
        <v>0</v>
      </c>
      <c r="E28" s="79" t="s">
        <v>1</v>
      </c>
      <c r="F28" s="79" t="s">
        <v>298</v>
      </c>
      <c r="G28" s="79" t="s">
        <v>1019</v>
      </c>
      <c r="H28" s="79" t="s">
        <v>294</v>
      </c>
      <c r="I28" s="79" t="s">
        <v>299</v>
      </c>
      <c r="J28" s="79" t="s">
        <v>289</v>
      </c>
      <c r="K28" s="79" t="s">
        <v>680</v>
      </c>
    </row>
    <row r="29" spans="1:11" x14ac:dyDescent="0.25">
      <c r="A29" s="79">
        <v>54</v>
      </c>
      <c r="B29" s="79" t="s">
        <v>311</v>
      </c>
      <c r="C29" s="79" t="s">
        <v>312</v>
      </c>
      <c r="D29" s="79" t="s">
        <v>313</v>
      </c>
      <c r="E29" s="79" t="s">
        <v>43</v>
      </c>
      <c r="F29" s="79" t="s">
        <v>314</v>
      </c>
      <c r="G29" s="79" t="s">
        <v>1019</v>
      </c>
      <c r="H29" s="79" t="s">
        <v>294</v>
      </c>
      <c r="I29" s="79" t="s">
        <v>315</v>
      </c>
      <c r="J29" s="79" t="s">
        <v>289</v>
      </c>
      <c r="K29" s="79" t="s">
        <v>683</v>
      </c>
    </row>
    <row r="30" spans="1:11" x14ac:dyDescent="0.25">
      <c r="A30" s="79">
        <v>59</v>
      </c>
      <c r="B30" s="79" t="s">
        <v>355</v>
      </c>
      <c r="C30" s="79" t="s">
        <v>356</v>
      </c>
      <c r="D30" s="79" t="s">
        <v>0</v>
      </c>
      <c r="E30" s="79" t="s">
        <v>1</v>
      </c>
      <c r="F30" s="79" t="s">
        <v>357</v>
      </c>
      <c r="G30" s="79" t="s">
        <v>1019</v>
      </c>
      <c r="H30" s="79" t="s">
        <v>294</v>
      </c>
      <c r="I30" s="79" t="s">
        <v>358</v>
      </c>
      <c r="J30" s="79" t="s">
        <v>289</v>
      </c>
      <c r="K30" s="79" t="s">
        <v>690</v>
      </c>
    </row>
    <row r="31" spans="1:11" x14ac:dyDescent="0.25">
      <c r="A31" s="79">
        <v>61</v>
      </c>
      <c r="B31" s="79" t="s">
        <v>366</v>
      </c>
      <c r="C31" s="79" t="s">
        <v>367</v>
      </c>
      <c r="D31" s="79" t="s">
        <v>368</v>
      </c>
      <c r="E31" s="79" t="s">
        <v>43</v>
      </c>
      <c r="F31" s="79" t="s">
        <v>369</v>
      </c>
      <c r="G31" s="79" t="s">
        <v>1019</v>
      </c>
      <c r="H31" s="79" t="s">
        <v>294</v>
      </c>
      <c r="I31" s="79" t="s">
        <v>370</v>
      </c>
      <c r="J31" s="79" t="s">
        <v>289</v>
      </c>
      <c r="K31" s="79" t="s">
        <v>693</v>
      </c>
    </row>
    <row r="32" spans="1:11" x14ac:dyDescent="0.25">
      <c r="A32" s="79">
        <v>65</v>
      </c>
      <c r="B32" s="79" t="s">
        <v>262</v>
      </c>
      <c r="C32" s="79" t="s">
        <v>399</v>
      </c>
      <c r="D32" s="79" t="s">
        <v>0</v>
      </c>
      <c r="E32" s="79" t="s">
        <v>1</v>
      </c>
      <c r="F32" s="79" t="s">
        <v>400</v>
      </c>
      <c r="G32" s="79" t="s">
        <v>1019</v>
      </c>
      <c r="H32" s="79" t="s">
        <v>294</v>
      </c>
      <c r="I32" s="79" t="s">
        <v>401</v>
      </c>
      <c r="J32" s="79" t="s">
        <v>289</v>
      </c>
      <c r="K32" s="79" t="s">
        <v>700</v>
      </c>
    </row>
    <row r="33" spans="1:11" x14ac:dyDescent="0.25">
      <c r="A33" s="79">
        <v>67</v>
      </c>
      <c r="B33" s="79" t="s">
        <v>431</v>
      </c>
      <c r="C33" s="79" t="s">
        <v>172</v>
      </c>
      <c r="D33" s="79" t="s">
        <v>432</v>
      </c>
      <c r="E33" s="79" t="s">
        <v>28</v>
      </c>
      <c r="F33" s="79" t="s">
        <v>433</v>
      </c>
      <c r="G33" s="79" t="s">
        <v>1019</v>
      </c>
      <c r="H33" s="79" t="s">
        <v>294</v>
      </c>
      <c r="I33" s="79" t="s">
        <v>434</v>
      </c>
      <c r="J33" s="79" t="s">
        <v>289</v>
      </c>
      <c r="K33" s="79" t="s">
        <v>704</v>
      </c>
    </row>
    <row r="34" spans="1:11" x14ac:dyDescent="0.25">
      <c r="A34" s="79">
        <v>3</v>
      </c>
      <c r="B34" s="79" t="s">
        <v>345</v>
      </c>
      <c r="C34" s="79" t="s">
        <v>346</v>
      </c>
      <c r="D34" s="79" t="s">
        <v>17</v>
      </c>
      <c r="E34" s="79" t="s">
        <v>7</v>
      </c>
      <c r="F34" s="79" t="s">
        <v>347</v>
      </c>
      <c r="G34" s="79" t="s">
        <v>1019</v>
      </c>
      <c r="H34" s="79" t="s">
        <v>287</v>
      </c>
      <c r="I34" s="79" t="s">
        <v>348</v>
      </c>
      <c r="J34" s="79" t="s">
        <v>289</v>
      </c>
      <c r="K34" s="79" t="s">
        <v>1193</v>
      </c>
    </row>
    <row r="35" spans="1:11" x14ac:dyDescent="0.25">
      <c r="A35" s="79">
        <v>36</v>
      </c>
      <c r="B35" s="79" t="s">
        <v>322</v>
      </c>
      <c r="C35" s="79" t="s">
        <v>323</v>
      </c>
      <c r="D35" s="79" t="s">
        <v>66</v>
      </c>
      <c r="E35" s="79" t="s">
        <v>1</v>
      </c>
      <c r="F35" s="79" t="s">
        <v>324</v>
      </c>
      <c r="G35" s="79" t="s">
        <v>1019</v>
      </c>
      <c r="H35" s="79" t="s">
        <v>287</v>
      </c>
      <c r="I35" s="79" t="s">
        <v>325</v>
      </c>
      <c r="J35" s="79" t="s">
        <v>289</v>
      </c>
      <c r="K35" s="79" t="s">
        <v>956</v>
      </c>
    </row>
    <row r="36" spans="1:11" x14ac:dyDescent="0.25">
      <c r="A36" s="79">
        <v>45</v>
      </c>
      <c r="B36" s="79" t="s">
        <v>425</v>
      </c>
      <c r="C36" s="79" t="s">
        <v>426</v>
      </c>
      <c r="D36" s="79" t="s">
        <v>427</v>
      </c>
      <c r="E36" s="79" t="s">
        <v>28</v>
      </c>
      <c r="F36" s="79" t="s">
        <v>428</v>
      </c>
      <c r="G36" s="79" t="s">
        <v>1019</v>
      </c>
      <c r="H36" s="79" t="s">
        <v>287</v>
      </c>
      <c r="I36" s="79" t="s">
        <v>429</v>
      </c>
      <c r="J36" s="79" t="s">
        <v>289</v>
      </c>
      <c r="K36" s="79" t="s">
        <v>659</v>
      </c>
    </row>
    <row r="37" spans="1:11" x14ac:dyDescent="0.25">
      <c r="A37" s="79">
        <v>47</v>
      </c>
      <c r="B37" s="79"/>
      <c r="C37" s="79"/>
      <c r="D37" s="79"/>
      <c r="E37" s="79"/>
      <c r="F37" s="79" t="s">
        <v>572</v>
      </c>
      <c r="G37" s="79" t="s">
        <v>1019</v>
      </c>
      <c r="H37" s="79" t="s">
        <v>287</v>
      </c>
      <c r="I37" s="79" t="s">
        <v>573</v>
      </c>
      <c r="J37" s="79" t="s">
        <v>289</v>
      </c>
      <c r="K37" s="79" t="s">
        <v>665</v>
      </c>
    </row>
    <row r="38" spans="1:11" x14ac:dyDescent="0.25">
      <c r="A38" s="79">
        <v>50</v>
      </c>
      <c r="B38" s="79" t="s">
        <v>566</v>
      </c>
      <c r="C38" s="79" t="s">
        <v>556</v>
      </c>
      <c r="D38" s="79" t="s">
        <v>0</v>
      </c>
      <c r="E38" s="79" t="s">
        <v>1</v>
      </c>
      <c r="F38" s="79" t="s">
        <v>557</v>
      </c>
      <c r="G38" s="79" t="s">
        <v>1019</v>
      </c>
      <c r="H38" s="79" t="s">
        <v>287</v>
      </c>
      <c r="I38" s="79" t="s">
        <v>558</v>
      </c>
      <c r="J38" s="79" t="s">
        <v>289</v>
      </c>
      <c r="K38" s="79" t="s">
        <v>673</v>
      </c>
    </row>
    <row r="39" spans="1:11" x14ac:dyDescent="0.25">
      <c r="A39" s="79">
        <v>55</v>
      </c>
      <c r="B39" s="79" t="s">
        <v>317</v>
      </c>
      <c r="C39" s="79" t="s">
        <v>279</v>
      </c>
      <c r="D39" s="79" t="s">
        <v>318</v>
      </c>
      <c r="E39" s="79" t="s">
        <v>28</v>
      </c>
      <c r="F39" s="79" t="s">
        <v>319</v>
      </c>
      <c r="G39" s="79" t="s">
        <v>1019</v>
      </c>
      <c r="H39" s="79" t="s">
        <v>287</v>
      </c>
      <c r="I39" s="79" t="s">
        <v>320</v>
      </c>
      <c r="J39" s="79" t="s">
        <v>289</v>
      </c>
      <c r="K39" s="79" t="s">
        <v>758</v>
      </c>
    </row>
    <row r="40" spans="1:11" x14ac:dyDescent="0.25">
      <c r="A40" s="79">
        <v>66</v>
      </c>
      <c r="B40" s="79" t="s">
        <v>403</v>
      </c>
      <c r="C40" s="79" t="s">
        <v>60</v>
      </c>
      <c r="D40" s="79" t="s">
        <v>27</v>
      </c>
      <c r="E40" s="79" t="s">
        <v>28</v>
      </c>
      <c r="F40" s="79" t="s">
        <v>404</v>
      </c>
      <c r="G40" s="79" t="s">
        <v>1019</v>
      </c>
      <c r="H40" s="79" t="s">
        <v>287</v>
      </c>
      <c r="I40" s="79" t="s">
        <v>405</v>
      </c>
      <c r="J40" s="79" t="s">
        <v>289</v>
      </c>
      <c r="K40" s="79" t="s">
        <v>701</v>
      </c>
    </row>
    <row r="41" spans="1:11" x14ac:dyDescent="0.25">
      <c r="A41" s="79">
        <v>5</v>
      </c>
      <c r="B41" s="79" t="s">
        <v>116</v>
      </c>
      <c r="C41" s="79" t="s">
        <v>117</v>
      </c>
      <c r="D41" s="79" t="s">
        <v>648</v>
      </c>
      <c r="E41" s="79" t="s">
        <v>1</v>
      </c>
      <c r="F41" s="79" t="s">
        <v>118</v>
      </c>
      <c r="G41" s="79" t="s">
        <v>1019</v>
      </c>
      <c r="H41" s="79" t="s">
        <v>3</v>
      </c>
      <c r="I41" s="79" t="s">
        <v>119</v>
      </c>
      <c r="J41" s="79" t="s">
        <v>53</v>
      </c>
      <c r="K41" s="79" t="s">
        <v>1167</v>
      </c>
    </row>
    <row r="42" spans="1:11" x14ac:dyDescent="0.25">
      <c r="A42" s="79">
        <v>21</v>
      </c>
      <c r="B42" s="79" t="s">
        <v>50</v>
      </c>
      <c r="C42" s="79" t="s">
        <v>51</v>
      </c>
      <c r="D42" s="79" t="s">
        <v>52</v>
      </c>
      <c r="E42" s="79" t="s">
        <v>43</v>
      </c>
      <c r="F42" s="79" t="s">
        <v>246</v>
      </c>
      <c r="G42" s="79" t="s">
        <v>1019</v>
      </c>
      <c r="H42" s="79" t="s">
        <v>3</v>
      </c>
      <c r="I42" s="79" t="s">
        <v>247</v>
      </c>
      <c r="J42" s="79" t="s">
        <v>125</v>
      </c>
      <c r="K42" s="79" t="s">
        <v>1127</v>
      </c>
    </row>
    <row r="43" spans="1:11" x14ac:dyDescent="0.25">
      <c r="A43" s="79">
        <v>25</v>
      </c>
      <c r="B43" s="79" t="s">
        <v>262</v>
      </c>
      <c r="C43" s="79" t="s">
        <v>263</v>
      </c>
      <c r="D43" s="79" t="s">
        <v>264</v>
      </c>
      <c r="E43" s="79" t="s">
        <v>1</v>
      </c>
      <c r="F43" s="79" t="s">
        <v>265</v>
      </c>
      <c r="G43" s="79" t="s">
        <v>1019</v>
      </c>
      <c r="H43" s="79" t="s">
        <v>3</v>
      </c>
      <c r="I43" s="79" t="s">
        <v>266</v>
      </c>
      <c r="J43" s="79" t="s">
        <v>53</v>
      </c>
      <c r="K43" s="79" t="s">
        <v>1057</v>
      </c>
    </row>
    <row r="44" spans="1:11" x14ac:dyDescent="0.25">
      <c r="A44" s="79">
        <v>27</v>
      </c>
      <c r="B44" s="79" t="s">
        <v>273</v>
      </c>
      <c r="C44" s="79" t="s">
        <v>274</v>
      </c>
      <c r="D44" s="79" t="s">
        <v>0</v>
      </c>
      <c r="E44" s="79" t="s">
        <v>1</v>
      </c>
      <c r="F44" s="79" t="s">
        <v>275</v>
      </c>
      <c r="G44" s="79" t="s">
        <v>1019</v>
      </c>
      <c r="H44" s="79" t="s">
        <v>3</v>
      </c>
      <c r="I44" s="79" t="s">
        <v>276</v>
      </c>
      <c r="J44" s="79" t="s">
        <v>53</v>
      </c>
      <c r="K44" s="79" t="s">
        <v>1069</v>
      </c>
    </row>
    <row r="45" spans="1:11" x14ac:dyDescent="0.25">
      <c r="A45" s="79">
        <v>28</v>
      </c>
      <c r="B45" s="79" t="s">
        <v>102</v>
      </c>
      <c r="C45" s="79" t="s">
        <v>141</v>
      </c>
      <c r="D45" s="79" t="s">
        <v>42</v>
      </c>
      <c r="E45" s="79" t="s">
        <v>43</v>
      </c>
      <c r="F45" s="79" t="s">
        <v>142</v>
      </c>
      <c r="G45" s="79" t="s">
        <v>1019</v>
      </c>
      <c r="H45" s="79" t="s">
        <v>3</v>
      </c>
      <c r="I45" s="79" t="s">
        <v>143</v>
      </c>
      <c r="J45" s="79" t="s">
        <v>53</v>
      </c>
      <c r="K45" s="79" t="s">
        <v>1070</v>
      </c>
    </row>
    <row r="46" spans="1:11" x14ac:dyDescent="0.25">
      <c r="A46" s="79">
        <v>30</v>
      </c>
      <c r="B46" s="79" t="s">
        <v>145</v>
      </c>
      <c r="C46" s="79" t="s">
        <v>97</v>
      </c>
      <c r="D46" s="79" t="s">
        <v>1046</v>
      </c>
      <c r="E46" s="79" t="s">
        <v>1</v>
      </c>
      <c r="F46" s="79" t="s">
        <v>147</v>
      </c>
      <c r="G46" s="79" t="s">
        <v>1019</v>
      </c>
      <c r="H46" s="79" t="s">
        <v>3</v>
      </c>
      <c r="I46" s="79" t="s">
        <v>148</v>
      </c>
      <c r="J46" s="79" t="s">
        <v>53</v>
      </c>
      <c r="K46" s="79" t="s">
        <v>1047</v>
      </c>
    </row>
    <row r="47" spans="1:11" x14ac:dyDescent="0.25">
      <c r="A47" s="79">
        <v>33</v>
      </c>
      <c r="B47" s="79" t="s">
        <v>982</v>
      </c>
      <c r="C47" s="79" t="s">
        <v>292</v>
      </c>
      <c r="D47" s="79" t="s">
        <v>462</v>
      </c>
      <c r="E47" s="79" t="s">
        <v>1</v>
      </c>
      <c r="F47" s="79" t="s">
        <v>422</v>
      </c>
      <c r="G47" s="79" t="s">
        <v>1019</v>
      </c>
      <c r="H47" s="79" t="s">
        <v>3</v>
      </c>
      <c r="I47" s="79" t="s">
        <v>423</v>
      </c>
      <c r="J47" s="79" t="s">
        <v>2</v>
      </c>
      <c r="K47" s="79" t="s">
        <v>983</v>
      </c>
    </row>
    <row r="48" spans="1:11" x14ac:dyDescent="0.25">
      <c r="A48" s="79">
        <v>35</v>
      </c>
      <c r="B48" s="79" t="s">
        <v>242</v>
      </c>
      <c r="C48" s="79" t="s">
        <v>243</v>
      </c>
      <c r="D48" s="79" t="s">
        <v>957</v>
      </c>
      <c r="E48" s="79" t="s">
        <v>43</v>
      </c>
      <c r="F48" s="79" t="s">
        <v>244</v>
      </c>
      <c r="G48" s="79" t="s">
        <v>1019</v>
      </c>
      <c r="H48" s="79" t="s">
        <v>3</v>
      </c>
      <c r="I48" s="79" t="s">
        <v>245</v>
      </c>
      <c r="J48" s="79" t="s">
        <v>125</v>
      </c>
      <c r="K48" s="79" t="s">
        <v>958</v>
      </c>
    </row>
    <row r="49" spans="1:11" x14ac:dyDescent="0.25">
      <c r="A49" s="79">
        <v>39</v>
      </c>
      <c r="B49" s="79" t="s">
        <v>361</v>
      </c>
      <c r="C49" s="79" t="s">
        <v>362</v>
      </c>
      <c r="D49" s="79" t="s">
        <v>0</v>
      </c>
      <c r="E49" s="79" t="s">
        <v>1</v>
      </c>
      <c r="F49" s="79" t="s">
        <v>886</v>
      </c>
      <c r="G49" s="79" t="s">
        <v>1019</v>
      </c>
      <c r="H49" s="79" t="s">
        <v>3</v>
      </c>
      <c r="I49" s="79" t="s">
        <v>861</v>
      </c>
      <c r="J49" s="79" t="s">
        <v>516</v>
      </c>
      <c r="K49" s="79" t="s">
        <v>896</v>
      </c>
    </row>
    <row r="50" spans="1:11" x14ac:dyDescent="0.25">
      <c r="A50" s="79">
        <v>49</v>
      </c>
      <c r="B50" s="79" t="s">
        <v>257</v>
      </c>
      <c r="C50" s="79" t="s">
        <v>258</v>
      </c>
      <c r="D50" s="79" t="s">
        <v>36</v>
      </c>
      <c r="E50" s="79" t="s">
        <v>1</v>
      </c>
      <c r="F50" s="79" t="s">
        <v>259</v>
      </c>
      <c r="G50" s="79" t="s">
        <v>1019</v>
      </c>
      <c r="H50" s="79" t="s">
        <v>3</v>
      </c>
      <c r="I50" s="79" t="s">
        <v>260</v>
      </c>
      <c r="J50" s="79" t="s">
        <v>53</v>
      </c>
      <c r="K50" s="79" t="s">
        <v>670</v>
      </c>
    </row>
    <row r="51" spans="1:11" x14ac:dyDescent="0.25">
      <c r="A51" s="79">
        <v>60</v>
      </c>
      <c r="B51" s="79" t="s">
        <v>238</v>
      </c>
      <c r="C51" s="79" t="s">
        <v>239</v>
      </c>
      <c r="D51" s="79" t="s">
        <v>0</v>
      </c>
      <c r="E51" s="79" t="s">
        <v>1</v>
      </c>
      <c r="F51" s="79" t="s">
        <v>240</v>
      </c>
      <c r="G51" s="79" t="s">
        <v>1019</v>
      </c>
      <c r="H51" s="79" t="s">
        <v>3</v>
      </c>
      <c r="I51" s="79" t="s">
        <v>241</v>
      </c>
      <c r="J51" s="79" t="s">
        <v>53</v>
      </c>
      <c r="K51" s="79" t="s">
        <v>691</v>
      </c>
    </row>
    <row r="52" spans="1:11" x14ac:dyDescent="0.25">
      <c r="A52" s="79">
        <v>64</v>
      </c>
      <c r="B52" s="79" t="s">
        <v>137</v>
      </c>
      <c r="C52" s="79" t="s">
        <v>138</v>
      </c>
      <c r="D52" s="79" t="s">
        <v>0</v>
      </c>
      <c r="E52" s="79" t="s">
        <v>1</v>
      </c>
      <c r="F52" s="79" t="s">
        <v>139</v>
      </c>
      <c r="G52" s="79" t="s">
        <v>1019</v>
      </c>
      <c r="H52" s="79" t="s">
        <v>3</v>
      </c>
      <c r="I52" s="79" t="s">
        <v>140</v>
      </c>
      <c r="J52" s="79" t="s">
        <v>53</v>
      </c>
      <c r="K52" s="79" t="s">
        <v>699</v>
      </c>
    </row>
    <row r="53" spans="1:11" x14ac:dyDescent="0.25">
      <c r="A53" s="79">
        <v>75</v>
      </c>
      <c r="B53" s="79" t="s">
        <v>110</v>
      </c>
      <c r="C53" s="79" t="s">
        <v>111</v>
      </c>
      <c r="D53" s="79" t="s">
        <v>112</v>
      </c>
      <c r="E53" s="79" t="s">
        <v>43</v>
      </c>
      <c r="F53" s="79" t="s">
        <v>113</v>
      </c>
      <c r="G53" s="79" t="s">
        <v>1019</v>
      </c>
      <c r="H53" s="79" t="s">
        <v>3</v>
      </c>
      <c r="I53" s="79" t="s">
        <v>114</v>
      </c>
      <c r="J53" s="79" t="s">
        <v>53</v>
      </c>
      <c r="K53" s="79" t="s">
        <v>727</v>
      </c>
    </row>
    <row r="54" spans="1:11" x14ac:dyDescent="0.25">
      <c r="A54" s="79">
        <v>76</v>
      </c>
      <c r="B54" s="79" t="s">
        <v>120</v>
      </c>
      <c r="C54" s="79" t="s">
        <v>121</v>
      </c>
      <c r="D54" s="79" t="s">
        <v>122</v>
      </c>
      <c r="E54" s="79" t="s">
        <v>43</v>
      </c>
      <c r="F54" s="79" t="s">
        <v>123</v>
      </c>
      <c r="G54" s="79" t="s">
        <v>1019</v>
      </c>
      <c r="H54" s="79" t="s">
        <v>3</v>
      </c>
      <c r="I54" s="79" t="s">
        <v>124</v>
      </c>
      <c r="J54" s="79" t="s">
        <v>125</v>
      </c>
      <c r="K54" s="79" t="s">
        <v>728</v>
      </c>
    </row>
    <row r="55" spans="1:11" x14ac:dyDescent="0.25">
      <c r="A55" s="79">
        <v>89</v>
      </c>
      <c r="B55" s="79" t="s">
        <v>206</v>
      </c>
      <c r="C55" s="79" t="s">
        <v>207</v>
      </c>
      <c r="D55" s="79" t="s">
        <v>173</v>
      </c>
      <c r="E55" s="79" t="s">
        <v>43</v>
      </c>
      <c r="F55" s="79" t="s">
        <v>208</v>
      </c>
      <c r="G55" s="79" t="s">
        <v>1019</v>
      </c>
      <c r="H55" s="79" t="s">
        <v>3</v>
      </c>
      <c r="I55" s="79" t="s">
        <v>209</v>
      </c>
      <c r="J55" s="79" t="s">
        <v>53</v>
      </c>
      <c r="K55" s="79" t="s">
        <v>745</v>
      </c>
    </row>
    <row r="56" spans="1:11" x14ac:dyDescent="0.25">
      <c r="A56" s="79">
        <v>90</v>
      </c>
      <c r="B56" s="79" t="s">
        <v>224</v>
      </c>
      <c r="C56" s="79" t="s">
        <v>225</v>
      </c>
      <c r="D56" s="79" t="s">
        <v>0</v>
      </c>
      <c r="E56" s="79" t="s">
        <v>1</v>
      </c>
      <c r="F56" s="79" t="s">
        <v>226</v>
      </c>
      <c r="G56" s="79" t="s">
        <v>1019</v>
      </c>
      <c r="H56" s="79" t="s">
        <v>3</v>
      </c>
      <c r="I56" s="79" t="s">
        <v>227</v>
      </c>
      <c r="J56" s="79" t="s">
        <v>53</v>
      </c>
      <c r="K56" s="79" t="s">
        <v>748</v>
      </c>
    </row>
    <row r="57" spans="1:11" x14ac:dyDescent="0.25">
      <c r="A57" s="79">
        <v>91</v>
      </c>
      <c r="B57" s="79" t="s">
        <v>54</v>
      </c>
      <c r="C57" s="79" t="s">
        <v>55</v>
      </c>
      <c r="D57" s="79" t="s">
        <v>0</v>
      </c>
      <c r="E57" s="79" t="s">
        <v>1</v>
      </c>
      <c r="F57" s="79" t="s">
        <v>229</v>
      </c>
      <c r="G57" s="79" t="s">
        <v>1019</v>
      </c>
      <c r="H57" s="79" t="s">
        <v>3</v>
      </c>
      <c r="I57" s="79" t="s">
        <v>230</v>
      </c>
      <c r="J57" s="79" t="s">
        <v>53</v>
      </c>
      <c r="K57" s="79" t="s">
        <v>749</v>
      </c>
    </row>
    <row r="58" spans="1:11" x14ac:dyDescent="0.25">
      <c r="A58" s="79">
        <v>93</v>
      </c>
      <c r="B58" s="79" t="s">
        <v>268</v>
      </c>
      <c r="C58" s="79" t="s">
        <v>269</v>
      </c>
      <c r="D58" s="79" t="s">
        <v>66</v>
      </c>
      <c r="E58" s="79" t="s">
        <v>1</v>
      </c>
      <c r="F58" s="79" t="s">
        <v>270</v>
      </c>
      <c r="G58" s="79" t="s">
        <v>1019</v>
      </c>
      <c r="H58" s="79" t="s">
        <v>3</v>
      </c>
      <c r="I58" s="79" t="s">
        <v>271</v>
      </c>
      <c r="J58" s="79" t="s">
        <v>53</v>
      </c>
      <c r="K58" s="79" t="s">
        <v>754</v>
      </c>
    </row>
    <row r="59" spans="1:11" x14ac:dyDescent="0.25">
      <c r="A59" s="79">
        <v>94</v>
      </c>
      <c r="B59" s="79" t="s">
        <v>278</v>
      </c>
      <c r="C59" s="79" t="s">
        <v>279</v>
      </c>
      <c r="D59" s="79" t="s">
        <v>66</v>
      </c>
      <c r="E59" s="79" t="s">
        <v>1</v>
      </c>
      <c r="F59" s="79" t="s">
        <v>280</v>
      </c>
      <c r="G59" s="79" t="s">
        <v>1019</v>
      </c>
      <c r="H59" s="79" t="s">
        <v>3</v>
      </c>
      <c r="I59" s="79" t="s">
        <v>281</v>
      </c>
      <c r="J59" s="79" t="s">
        <v>53</v>
      </c>
      <c r="K59" s="79" t="s">
        <v>756</v>
      </c>
    </row>
    <row r="60" spans="1:11" x14ac:dyDescent="0.25">
      <c r="A60" s="79">
        <v>48</v>
      </c>
      <c r="B60" s="79" t="s">
        <v>590</v>
      </c>
      <c r="C60" s="79" t="s">
        <v>591</v>
      </c>
      <c r="D60" s="79" t="s">
        <v>592</v>
      </c>
      <c r="E60" s="79" t="s">
        <v>43</v>
      </c>
      <c r="F60" s="79" t="s">
        <v>593</v>
      </c>
      <c r="G60" s="79" t="s">
        <v>1131</v>
      </c>
      <c r="H60" s="79" t="s">
        <v>30</v>
      </c>
      <c r="I60" s="79" t="s">
        <v>594</v>
      </c>
      <c r="J60" s="79" t="s">
        <v>32</v>
      </c>
      <c r="K60" s="79" t="s">
        <v>669</v>
      </c>
    </row>
    <row r="61" spans="1:11" x14ac:dyDescent="0.25">
      <c r="A61" s="79">
        <v>22</v>
      </c>
      <c r="B61" s="79" t="s">
        <v>1072</v>
      </c>
      <c r="C61" s="79" t="s">
        <v>1073</v>
      </c>
      <c r="D61" s="79" t="s">
        <v>122</v>
      </c>
      <c r="E61" s="79" t="s">
        <v>43</v>
      </c>
      <c r="F61" s="79" t="s">
        <v>221</v>
      </c>
      <c r="G61" s="79" t="s">
        <v>1131</v>
      </c>
      <c r="H61" s="79" t="s">
        <v>3</v>
      </c>
      <c r="I61" s="79" t="s">
        <v>222</v>
      </c>
      <c r="J61" s="79" t="s">
        <v>53</v>
      </c>
      <c r="K61" s="79" t="s">
        <v>1074</v>
      </c>
    </row>
    <row r="62" spans="1:11" x14ac:dyDescent="0.25">
      <c r="A62" s="57">
        <v>2</v>
      </c>
      <c r="B62" s="57" t="s">
        <v>467</v>
      </c>
      <c r="C62" s="57" t="s">
        <v>468</v>
      </c>
      <c r="D62" s="57" t="s">
        <v>0</v>
      </c>
      <c r="E62" s="57" t="s">
        <v>1</v>
      </c>
      <c r="F62" s="57" t="s">
        <v>773</v>
      </c>
      <c r="G62" s="57" t="s">
        <v>543</v>
      </c>
      <c r="H62" s="57" t="s">
        <v>473</v>
      </c>
      <c r="I62" s="57" t="s">
        <v>774</v>
      </c>
      <c r="J62" s="57" t="s">
        <v>475</v>
      </c>
      <c r="K62" s="57" t="s">
        <v>1202</v>
      </c>
    </row>
    <row r="63" spans="1:11" x14ac:dyDescent="0.25">
      <c r="A63" s="79">
        <v>29</v>
      </c>
      <c r="B63" s="79" t="s">
        <v>766</v>
      </c>
      <c r="C63" s="79" t="s">
        <v>767</v>
      </c>
      <c r="D63" s="79" t="s">
        <v>577</v>
      </c>
      <c r="E63" s="79" t="s">
        <v>7</v>
      </c>
      <c r="F63" s="79" t="s">
        <v>1040</v>
      </c>
      <c r="G63" s="79" t="s">
        <v>1050</v>
      </c>
      <c r="H63" s="79" t="s">
        <v>781</v>
      </c>
      <c r="I63" s="79" t="s">
        <v>1042</v>
      </c>
      <c r="J63" s="79" t="s">
        <v>1043</v>
      </c>
      <c r="K63" s="79" t="s">
        <v>1044</v>
      </c>
    </row>
    <row r="64" spans="1:11" x14ac:dyDescent="0.25">
      <c r="A64" s="79">
        <v>85</v>
      </c>
      <c r="B64" s="79" t="s">
        <v>174</v>
      </c>
      <c r="C64" s="79" t="s">
        <v>175</v>
      </c>
      <c r="D64" s="79" t="s">
        <v>0</v>
      </c>
      <c r="E64" s="79" t="s">
        <v>1</v>
      </c>
      <c r="F64" s="79" t="s">
        <v>472</v>
      </c>
      <c r="G64" s="79" t="s">
        <v>1050</v>
      </c>
      <c r="H64" s="79" t="s">
        <v>473</v>
      </c>
      <c r="I64" s="79" t="s">
        <v>474</v>
      </c>
      <c r="J64" s="79" t="s">
        <v>475</v>
      </c>
      <c r="K64" s="79" t="s">
        <v>737</v>
      </c>
    </row>
    <row r="65" spans="1:11" x14ac:dyDescent="0.25">
      <c r="A65" s="79">
        <v>88</v>
      </c>
      <c r="B65" s="79" t="s">
        <v>54</v>
      </c>
      <c r="C65" s="79" t="s">
        <v>55</v>
      </c>
      <c r="D65" s="79" t="s">
        <v>0</v>
      </c>
      <c r="E65" s="79" t="s">
        <v>1</v>
      </c>
      <c r="F65" s="79" t="s">
        <v>480</v>
      </c>
      <c r="G65" s="79" t="s">
        <v>1050</v>
      </c>
      <c r="H65" s="79" t="s">
        <v>473</v>
      </c>
      <c r="I65" s="79" t="s">
        <v>481</v>
      </c>
      <c r="J65" s="79" t="s">
        <v>475</v>
      </c>
      <c r="K65" s="79" t="s">
        <v>744</v>
      </c>
    </row>
    <row r="66" spans="1:11" x14ac:dyDescent="0.25">
      <c r="A66" s="57">
        <v>4</v>
      </c>
      <c r="B66" s="57" t="s">
        <v>1194</v>
      </c>
      <c r="C66" s="57" t="s">
        <v>1195</v>
      </c>
      <c r="D66" s="57" t="s">
        <v>1196</v>
      </c>
      <c r="E66" s="57" t="s">
        <v>28</v>
      </c>
      <c r="F66" s="57" t="s">
        <v>1197</v>
      </c>
      <c r="G66" s="57" t="s">
        <v>960</v>
      </c>
      <c r="H66" s="57" t="s">
        <v>1013</v>
      </c>
      <c r="I66" s="57" t="s">
        <v>1198</v>
      </c>
      <c r="J66" s="57" t="s">
        <v>960</v>
      </c>
      <c r="K66" s="57" t="s">
        <v>1199</v>
      </c>
    </row>
    <row r="67" spans="1:11" x14ac:dyDescent="0.25">
      <c r="A67" s="57">
        <v>24</v>
      </c>
      <c r="B67" s="57"/>
      <c r="C67" s="57"/>
      <c r="D67" s="57"/>
      <c r="E67" s="57"/>
      <c r="F67" s="57" t="s">
        <v>1030</v>
      </c>
      <c r="G67" s="57" t="s">
        <v>960</v>
      </c>
      <c r="H67" s="57" t="s">
        <v>1013</v>
      </c>
      <c r="I67" s="57" t="s">
        <v>1031</v>
      </c>
      <c r="J67" s="57" t="s">
        <v>960</v>
      </c>
      <c r="K67" s="57" t="s">
        <v>1132</v>
      </c>
    </row>
    <row r="68" spans="1:11" x14ac:dyDescent="0.25">
      <c r="A68" s="57">
        <v>82</v>
      </c>
      <c r="B68" s="57" t="s">
        <v>797</v>
      </c>
      <c r="C68" s="57" t="s">
        <v>798</v>
      </c>
      <c r="D68" s="57" t="s">
        <v>799</v>
      </c>
      <c r="E68" s="57" t="s">
        <v>1</v>
      </c>
      <c r="F68" s="57" t="s">
        <v>800</v>
      </c>
      <c r="G68" s="57" t="s">
        <v>960</v>
      </c>
      <c r="H68" s="57" t="s">
        <v>8</v>
      </c>
      <c r="I68" s="57" t="s">
        <v>801</v>
      </c>
      <c r="J68" s="57" t="s">
        <v>9</v>
      </c>
      <c r="K68" s="57" t="s">
        <v>802</v>
      </c>
    </row>
    <row r="69" spans="1:11" x14ac:dyDescent="0.25">
      <c r="A69" s="57">
        <v>83</v>
      </c>
      <c r="B69" s="57" t="s">
        <v>882</v>
      </c>
      <c r="C69" s="57" t="s">
        <v>97</v>
      </c>
      <c r="D69" s="57" t="s">
        <v>173</v>
      </c>
      <c r="E69" s="57" t="s">
        <v>43</v>
      </c>
      <c r="F69" s="57" t="s">
        <v>883</v>
      </c>
      <c r="G69" s="57" t="s">
        <v>960</v>
      </c>
      <c r="H69" s="57" t="s">
        <v>8</v>
      </c>
      <c r="I69" s="57" t="s">
        <v>884</v>
      </c>
      <c r="J69" s="57" t="s">
        <v>9</v>
      </c>
      <c r="K69" s="57" t="s">
        <v>885</v>
      </c>
    </row>
    <row r="70" spans="1:11" x14ac:dyDescent="0.25">
      <c r="A70" s="57">
        <v>84</v>
      </c>
      <c r="B70" s="57" t="s">
        <v>174</v>
      </c>
      <c r="C70" s="57" t="s">
        <v>175</v>
      </c>
      <c r="D70" s="57" t="s">
        <v>0</v>
      </c>
      <c r="E70" s="57" t="s">
        <v>1</v>
      </c>
      <c r="F70" s="57" t="s">
        <v>176</v>
      </c>
      <c r="G70" s="57" t="s">
        <v>960</v>
      </c>
      <c r="H70" s="57" t="s">
        <v>8</v>
      </c>
      <c r="I70" s="57" t="s">
        <v>177</v>
      </c>
      <c r="J70" s="57" t="s">
        <v>9</v>
      </c>
      <c r="K70" s="57" t="s">
        <v>736</v>
      </c>
    </row>
    <row r="71" spans="1:11" x14ac:dyDescent="0.25">
      <c r="A71" s="79">
        <v>1</v>
      </c>
      <c r="B71" s="79" t="s">
        <v>530</v>
      </c>
      <c r="C71" s="79" t="s">
        <v>531</v>
      </c>
      <c r="D71" s="79" t="s">
        <v>36</v>
      </c>
      <c r="E71" s="79" t="s">
        <v>1</v>
      </c>
      <c r="F71" s="79" t="s">
        <v>1082</v>
      </c>
      <c r="G71" s="79" t="s">
        <v>1136</v>
      </c>
      <c r="H71" s="79" t="s">
        <v>1013</v>
      </c>
      <c r="I71" s="79" t="s">
        <v>1083</v>
      </c>
      <c r="J71" s="79" t="s">
        <v>960</v>
      </c>
      <c r="K71" s="79" t="s">
        <v>1201</v>
      </c>
    </row>
    <row r="72" spans="1:11" x14ac:dyDescent="0.25">
      <c r="A72" s="79">
        <v>6</v>
      </c>
      <c r="B72" s="79" t="s">
        <v>1176</v>
      </c>
      <c r="C72" s="79" t="s">
        <v>1177</v>
      </c>
      <c r="D72" s="79" t="s">
        <v>173</v>
      </c>
      <c r="E72" s="79" t="s">
        <v>43</v>
      </c>
      <c r="F72" s="79" t="s">
        <v>1178</v>
      </c>
      <c r="G72" s="79" t="s">
        <v>1136</v>
      </c>
      <c r="H72" s="79" t="s">
        <v>1013</v>
      </c>
      <c r="I72" s="79" t="s">
        <v>1179</v>
      </c>
      <c r="J72" s="79" t="s">
        <v>960</v>
      </c>
      <c r="K72" s="79" t="s">
        <v>1180</v>
      </c>
    </row>
    <row r="73" spans="1:11" x14ac:dyDescent="0.25">
      <c r="A73" s="79">
        <v>7</v>
      </c>
      <c r="B73" s="79" t="s">
        <v>1181</v>
      </c>
      <c r="C73" s="79" t="s">
        <v>1182</v>
      </c>
      <c r="D73" s="79" t="s">
        <v>1183</v>
      </c>
      <c r="E73" s="79" t="s">
        <v>48</v>
      </c>
      <c r="F73" s="79" t="s">
        <v>1184</v>
      </c>
      <c r="G73" s="79" t="s">
        <v>1136</v>
      </c>
      <c r="H73" s="79" t="s">
        <v>1013</v>
      </c>
      <c r="I73" s="79" t="s">
        <v>1185</v>
      </c>
      <c r="J73" s="79" t="s">
        <v>960</v>
      </c>
      <c r="K73" s="79" t="s">
        <v>1186</v>
      </c>
    </row>
    <row r="74" spans="1:11" x14ac:dyDescent="0.25">
      <c r="A74" s="79">
        <v>8</v>
      </c>
      <c r="B74" s="79" t="s">
        <v>1187</v>
      </c>
      <c r="C74" s="79" t="s">
        <v>1188</v>
      </c>
      <c r="D74" s="79" t="s">
        <v>1189</v>
      </c>
      <c r="E74" s="79" t="s">
        <v>43</v>
      </c>
      <c r="F74" s="79" t="s">
        <v>1190</v>
      </c>
      <c r="G74" s="79" t="s">
        <v>1136</v>
      </c>
      <c r="H74" s="79" t="s">
        <v>1013</v>
      </c>
      <c r="I74" s="79" t="s">
        <v>1191</v>
      </c>
      <c r="J74" s="79" t="s">
        <v>960</v>
      </c>
      <c r="K74" s="79" t="s">
        <v>1192</v>
      </c>
    </row>
    <row r="75" spans="1:11" x14ac:dyDescent="0.25">
      <c r="A75" s="79">
        <v>9</v>
      </c>
      <c r="B75" s="79" t="s">
        <v>64</v>
      </c>
      <c r="C75" s="79" t="s">
        <v>65</v>
      </c>
      <c r="D75" s="79" t="s">
        <v>66</v>
      </c>
      <c r="E75" s="79" t="s">
        <v>1</v>
      </c>
      <c r="F75" s="79" t="s">
        <v>1133</v>
      </c>
      <c r="G75" s="79" t="s">
        <v>1136</v>
      </c>
      <c r="H75" s="79" t="s">
        <v>1013</v>
      </c>
      <c r="I75" s="79" t="s">
        <v>1134</v>
      </c>
      <c r="J75" s="79" t="s">
        <v>960</v>
      </c>
      <c r="K75" s="79" t="s">
        <v>1135</v>
      </c>
    </row>
    <row r="76" spans="1:11" x14ac:dyDescent="0.25">
      <c r="A76" s="79">
        <v>10</v>
      </c>
      <c r="B76" s="79" t="s">
        <v>262</v>
      </c>
      <c r="C76" s="79" t="s">
        <v>1141</v>
      </c>
      <c r="D76" s="79" t="s">
        <v>1142</v>
      </c>
      <c r="E76" s="79" t="s">
        <v>1</v>
      </c>
      <c r="F76" s="79" t="s">
        <v>1143</v>
      </c>
      <c r="G76" s="79" t="s">
        <v>1136</v>
      </c>
      <c r="H76" s="79" t="s">
        <v>1013</v>
      </c>
      <c r="I76" s="79" t="s">
        <v>1144</v>
      </c>
      <c r="J76" s="79" t="s">
        <v>960</v>
      </c>
      <c r="K76" s="79" t="s">
        <v>1145</v>
      </c>
    </row>
    <row r="77" spans="1:11" x14ac:dyDescent="0.25">
      <c r="A77" s="79">
        <v>11</v>
      </c>
      <c r="B77" s="79" t="s">
        <v>1146</v>
      </c>
      <c r="C77" s="79" t="s">
        <v>1147</v>
      </c>
      <c r="D77" s="79" t="s">
        <v>1142</v>
      </c>
      <c r="E77" s="79" t="s">
        <v>1</v>
      </c>
      <c r="F77" s="79" t="s">
        <v>1148</v>
      </c>
      <c r="G77" s="79" t="s">
        <v>1136</v>
      </c>
      <c r="H77" s="79" t="s">
        <v>1013</v>
      </c>
      <c r="I77" s="79" t="s">
        <v>1149</v>
      </c>
      <c r="J77" s="79" t="s">
        <v>960</v>
      </c>
      <c r="K77" s="79" t="s">
        <v>1150</v>
      </c>
    </row>
    <row r="78" spans="1:11" x14ac:dyDescent="0.25">
      <c r="A78" s="79">
        <v>12</v>
      </c>
      <c r="B78" s="79" t="s">
        <v>1151</v>
      </c>
      <c r="C78" s="79" t="s">
        <v>1152</v>
      </c>
      <c r="D78" s="79" t="s">
        <v>1153</v>
      </c>
      <c r="E78" s="79" t="s">
        <v>48</v>
      </c>
      <c r="F78" s="79" t="s">
        <v>1154</v>
      </c>
      <c r="G78" s="79" t="s">
        <v>1136</v>
      </c>
      <c r="H78" s="79" t="s">
        <v>1013</v>
      </c>
      <c r="I78" s="79" t="s">
        <v>1155</v>
      </c>
      <c r="J78" s="79" t="s">
        <v>960</v>
      </c>
      <c r="K78" s="79" t="s">
        <v>1156</v>
      </c>
    </row>
    <row r="79" spans="1:11" x14ac:dyDescent="0.25">
      <c r="A79" s="79">
        <v>13</v>
      </c>
      <c r="B79" s="79" t="s">
        <v>530</v>
      </c>
      <c r="C79" s="79" t="s">
        <v>531</v>
      </c>
      <c r="D79" s="79" t="s">
        <v>36</v>
      </c>
      <c r="E79" s="79" t="s">
        <v>1</v>
      </c>
      <c r="F79" s="79" t="s">
        <v>1158</v>
      </c>
      <c r="G79" s="79" t="s">
        <v>1136</v>
      </c>
      <c r="H79" s="79" t="s">
        <v>1013</v>
      </c>
      <c r="I79" s="79" t="s">
        <v>1159</v>
      </c>
      <c r="J79" s="79" t="s">
        <v>960</v>
      </c>
      <c r="K79" s="79" t="s">
        <v>1160</v>
      </c>
    </row>
    <row r="80" spans="1:11" x14ac:dyDescent="0.25">
      <c r="A80" s="79">
        <v>14</v>
      </c>
      <c r="B80" s="79" t="s">
        <v>50</v>
      </c>
      <c r="C80" s="79" t="s">
        <v>51</v>
      </c>
      <c r="D80" s="79" t="s">
        <v>52</v>
      </c>
      <c r="E80" s="79" t="s">
        <v>43</v>
      </c>
      <c r="F80" s="79" t="s">
        <v>1085</v>
      </c>
      <c r="G80" s="79" t="s">
        <v>1136</v>
      </c>
      <c r="H80" s="79" t="s">
        <v>1013</v>
      </c>
      <c r="I80" s="79" t="s">
        <v>1086</v>
      </c>
      <c r="J80" s="79" t="s">
        <v>960</v>
      </c>
      <c r="K80" s="79" t="s">
        <v>1087</v>
      </c>
    </row>
    <row r="81" spans="1:11" x14ac:dyDescent="0.25">
      <c r="A81" s="79">
        <v>15</v>
      </c>
      <c r="B81" s="79" t="s">
        <v>1094</v>
      </c>
      <c r="C81" s="79" t="s">
        <v>1095</v>
      </c>
      <c r="D81" s="79" t="s">
        <v>173</v>
      </c>
      <c r="E81" s="79" t="s">
        <v>43</v>
      </c>
      <c r="F81" s="79" t="s">
        <v>1096</v>
      </c>
      <c r="G81" s="79" t="s">
        <v>1136</v>
      </c>
      <c r="H81" s="79" t="s">
        <v>1013</v>
      </c>
      <c r="I81" s="79" t="s">
        <v>1097</v>
      </c>
      <c r="J81" s="79" t="s">
        <v>960</v>
      </c>
      <c r="K81" s="79" t="s">
        <v>1098</v>
      </c>
    </row>
    <row r="82" spans="1:11" x14ac:dyDescent="0.25">
      <c r="A82" s="79">
        <v>16</v>
      </c>
      <c r="B82" s="79" t="s">
        <v>262</v>
      </c>
      <c r="C82" s="79" t="s">
        <v>399</v>
      </c>
      <c r="D82" s="79" t="s">
        <v>0</v>
      </c>
      <c r="E82" s="79" t="s">
        <v>1</v>
      </c>
      <c r="F82" s="79" t="s">
        <v>1103</v>
      </c>
      <c r="G82" s="79" t="s">
        <v>1136</v>
      </c>
      <c r="H82" s="79" t="s">
        <v>1013</v>
      </c>
      <c r="I82" s="79" t="s">
        <v>1104</v>
      </c>
      <c r="J82" s="79" t="s">
        <v>960</v>
      </c>
      <c r="K82" s="79" t="s">
        <v>1105</v>
      </c>
    </row>
    <row r="83" spans="1:11" x14ac:dyDescent="0.25">
      <c r="A83" s="79">
        <v>17</v>
      </c>
      <c r="B83" s="79" t="s">
        <v>196</v>
      </c>
      <c r="C83" s="79" t="s">
        <v>104</v>
      </c>
      <c r="D83" s="79" t="s">
        <v>197</v>
      </c>
      <c r="E83" s="79" t="s">
        <v>198</v>
      </c>
      <c r="F83" s="79" t="s">
        <v>1107</v>
      </c>
      <c r="G83" s="79" t="s">
        <v>1136</v>
      </c>
      <c r="H83" s="79" t="s">
        <v>1013</v>
      </c>
      <c r="I83" s="79" t="s">
        <v>1108</v>
      </c>
      <c r="J83" s="79" t="s">
        <v>960</v>
      </c>
      <c r="K83" s="79" t="s">
        <v>1109</v>
      </c>
    </row>
    <row r="84" spans="1:11" x14ac:dyDescent="0.25">
      <c r="A84" s="79">
        <v>18</v>
      </c>
      <c r="B84" s="79" t="s">
        <v>1110</v>
      </c>
      <c r="C84" s="79" t="s">
        <v>408</v>
      </c>
      <c r="D84" s="79" t="s">
        <v>1111</v>
      </c>
      <c r="E84" s="79" t="s">
        <v>912</v>
      </c>
      <c r="F84" s="79" t="s">
        <v>1112</v>
      </c>
      <c r="G84" s="79" t="s">
        <v>1136</v>
      </c>
      <c r="H84" s="79" t="s">
        <v>1013</v>
      </c>
      <c r="I84" s="79" t="s">
        <v>1113</v>
      </c>
      <c r="J84" s="79" t="s">
        <v>960</v>
      </c>
      <c r="K84" s="79" t="s">
        <v>1114</v>
      </c>
    </row>
    <row r="85" spans="1:11" x14ac:dyDescent="0.25">
      <c r="A85" s="79">
        <v>19</v>
      </c>
      <c r="B85" s="79" t="s">
        <v>1115</v>
      </c>
      <c r="C85" s="79" t="s">
        <v>1116</v>
      </c>
      <c r="D85" s="79" t="s">
        <v>1117</v>
      </c>
      <c r="E85" s="79" t="s">
        <v>1</v>
      </c>
      <c r="F85" s="79" t="s">
        <v>1118</v>
      </c>
      <c r="G85" s="79" t="s">
        <v>1136</v>
      </c>
      <c r="H85" s="79" t="s">
        <v>1013</v>
      </c>
      <c r="I85" s="79" t="s">
        <v>1119</v>
      </c>
      <c r="J85" s="79" t="s">
        <v>960</v>
      </c>
      <c r="K85" s="79" t="s">
        <v>1120</v>
      </c>
    </row>
    <row r="86" spans="1:11" x14ac:dyDescent="0.25">
      <c r="A86" s="79">
        <v>20</v>
      </c>
      <c r="B86" s="79" t="s">
        <v>174</v>
      </c>
      <c r="C86" s="79" t="s">
        <v>175</v>
      </c>
      <c r="D86" s="79" t="s">
        <v>0</v>
      </c>
      <c r="E86" s="79" t="s">
        <v>1</v>
      </c>
      <c r="F86" s="79" t="s">
        <v>1124</v>
      </c>
      <c r="G86" s="79" t="s">
        <v>1136</v>
      </c>
      <c r="H86" s="79" t="s">
        <v>1013</v>
      </c>
      <c r="I86" s="79" t="s">
        <v>1125</v>
      </c>
      <c r="J86" s="79" t="s">
        <v>960</v>
      </c>
      <c r="K86" s="79" t="s">
        <v>1126</v>
      </c>
    </row>
    <row r="87" spans="1:11" x14ac:dyDescent="0.25">
      <c r="A87" s="79">
        <v>31</v>
      </c>
      <c r="B87" s="79" t="s">
        <v>803</v>
      </c>
      <c r="C87" s="79" t="s">
        <v>804</v>
      </c>
      <c r="D87" s="79" t="s">
        <v>17</v>
      </c>
      <c r="E87" s="79" t="s">
        <v>7</v>
      </c>
      <c r="F87" s="79" t="s">
        <v>805</v>
      </c>
      <c r="G87" s="79" t="s">
        <v>1136</v>
      </c>
      <c r="H87" s="79" t="s">
        <v>5</v>
      </c>
      <c r="I87" s="79" t="s">
        <v>806</v>
      </c>
      <c r="J87" s="79" t="s">
        <v>6</v>
      </c>
      <c r="K87" s="79" t="s">
        <v>996</v>
      </c>
    </row>
    <row r="88" spans="1:11" x14ac:dyDescent="0.25">
      <c r="A88" s="79">
        <v>56</v>
      </c>
      <c r="B88" s="79" t="s">
        <v>15</v>
      </c>
      <c r="C88" s="79" t="s">
        <v>16</v>
      </c>
      <c r="D88" s="79" t="s">
        <v>17</v>
      </c>
      <c r="E88" s="79" t="s">
        <v>7</v>
      </c>
      <c r="F88" s="79" t="s">
        <v>18</v>
      </c>
      <c r="G88" s="79" t="s">
        <v>1136</v>
      </c>
      <c r="H88" s="79" t="s">
        <v>5</v>
      </c>
      <c r="I88" s="79" t="s">
        <v>19</v>
      </c>
      <c r="J88" s="79" t="s">
        <v>6</v>
      </c>
      <c r="K88" s="79" t="s">
        <v>685</v>
      </c>
    </row>
    <row r="89" spans="1:11" x14ac:dyDescent="0.25">
      <c r="A89" s="79">
        <v>69</v>
      </c>
      <c r="B89" s="79" t="s">
        <v>443</v>
      </c>
      <c r="C89" s="79" t="s">
        <v>444</v>
      </c>
      <c r="D89" s="79" t="s">
        <v>0</v>
      </c>
      <c r="E89" s="79" t="s">
        <v>1</v>
      </c>
      <c r="F89" s="79" t="s">
        <v>445</v>
      </c>
      <c r="G89" s="79" t="s">
        <v>1136</v>
      </c>
      <c r="H89" s="79" t="s">
        <v>5</v>
      </c>
      <c r="I89" s="79" t="s">
        <v>446</v>
      </c>
      <c r="J89" s="79" t="s">
        <v>6</v>
      </c>
      <c r="K89" s="79" t="s">
        <v>708</v>
      </c>
    </row>
    <row r="90" spans="1:11" x14ac:dyDescent="0.25">
      <c r="A90" s="79">
        <v>73</v>
      </c>
      <c r="B90" s="79" t="s">
        <v>54</v>
      </c>
      <c r="C90" s="79" t="s">
        <v>55</v>
      </c>
      <c r="D90" s="79" t="s">
        <v>0</v>
      </c>
      <c r="E90" s="79" t="s">
        <v>1</v>
      </c>
      <c r="F90" s="79" t="s">
        <v>56</v>
      </c>
      <c r="G90" s="79" t="s">
        <v>1136</v>
      </c>
      <c r="H90" s="79" t="s">
        <v>5</v>
      </c>
      <c r="I90" s="79" t="s">
        <v>57</v>
      </c>
      <c r="J90" s="79" t="s">
        <v>6</v>
      </c>
      <c r="K90" s="79" t="s">
        <v>717</v>
      </c>
    </row>
    <row r="91" spans="1:11" x14ac:dyDescent="0.25">
      <c r="A91" s="79">
        <v>74</v>
      </c>
      <c r="B91" s="79" t="s">
        <v>50</v>
      </c>
      <c r="C91" s="79" t="s">
        <v>51</v>
      </c>
      <c r="D91" s="79" t="s">
        <v>52</v>
      </c>
      <c r="E91" s="79" t="s">
        <v>43</v>
      </c>
      <c r="F91" s="79" t="s">
        <v>94</v>
      </c>
      <c r="G91" s="79" t="s">
        <v>1136</v>
      </c>
      <c r="H91" s="79" t="s">
        <v>5</v>
      </c>
      <c r="I91" s="79" t="s">
        <v>95</v>
      </c>
      <c r="J91" s="79" t="s">
        <v>6</v>
      </c>
      <c r="K91" s="79" t="s">
        <v>724</v>
      </c>
    </row>
    <row r="92" spans="1:11" x14ac:dyDescent="0.25">
      <c r="A92" s="79">
        <v>77</v>
      </c>
      <c r="B92" s="79" t="s">
        <v>127</v>
      </c>
      <c r="C92" s="79" t="s">
        <v>47</v>
      </c>
      <c r="D92" s="79" t="s">
        <v>0</v>
      </c>
      <c r="E92" s="79" t="s">
        <v>1</v>
      </c>
      <c r="F92" s="79" t="s">
        <v>128</v>
      </c>
      <c r="G92" s="79" t="s">
        <v>1136</v>
      </c>
      <c r="H92" s="79" t="s">
        <v>8</v>
      </c>
      <c r="I92" s="79" t="s">
        <v>129</v>
      </c>
      <c r="J92" s="79" t="s">
        <v>9</v>
      </c>
      <c r="K92" s="79" t="s">
        <v>729</v>
      </c>
    </row>
    <row r="93" spans="1:11" x14ac:dyDescent="0.25">
      <c r="A93" s="79">
        <v>79</v>
      </c>
      <c r="B93" s="79" t="s">
        <v>925</v>
      </c>
      <c r="C93" s="79" t="s">
        <v>926</v>
      </c>
      <c r="D93" s="79" t="s">
        <v>821</v>
      </c>
      <c r="E93" s="79" t="s">
        <v>822</v>
      </c>
      <c r="F93" s="79" t="s">
        <v>927</v>
      </c>
      <c r="G93" s="79" t="s">
        <v>1136</v>
      </c>
      <c r="H93" s="79" t="s">
        <v>8</v>
      </c>
      <c r="I93" s="79" t="s">
        <v>928</v>
      </c>
      <c r="J93" s="79" t="s">
        <v>9</v>
      </c>
      <c r="K93" s="79" t="s">
        <v>929</v>
      </c>
    </row>
    <row r="94" spans="1:11" x14ac:dyDescent="0.25">
      <c r="A94" s="79">
        <v>81</v>
      </c>
      <c r="B94" s="79" t="s">
        <v>875</v>
      </c>
      <c r="C94" s="79" t="s">
        <v>876</v>
      </c>
      <c r="D94" s="79" t="s">
        <v>877</v>
      </c>
      <c r="E94" s="79" t="s">
        <v>878</v>
      </c>
      <c r="F94" s="79" t="s">
        <v>879</v>
      </c>
      <c r="G94" s="79" t="s">
        <v>1136</v>
      </c>
      <c r="H94" s="79" t="s">
        <v>8</v>
      </c>
      <c r="I94" s="79" t="s">
        <v>880</v>
      </c>
      <c r="J94" s="79" t="s">
        <v>9</v>
      </c>
      <c r="K94" s="79" t="s">
        <v>881</v>
      </c>
    </row>
    <row r="95" spans="1:11" x14ac:dyDescent="0.25">
      <c r="A95" s="79">
        <v>86</v>
      </c>
      <c r="B95" s="79" t="s">
        <v>179</v>
      </c>
      <c r="C95" s="79" t="s">
        <v>180</v>
      </c>
      <c r="D95" s="79" t="s">
        <v>181</v>
      </c>
      <c r="E95" s="79" t="s">
        <v>43</v>
      </c>
      <c r="F95" s="79" t="s">
        <v>182</v>
      </c>
      <c r="G95" s="79" t="s">
        <v>1136</v>
      </c>
      <c r="H95" s="79" t="s">
        <v>8</v>
      </c>
      <c r="I95" s="79" t="s">
        <v>183</v>
      </c>
      <c r="J95" s="79" t="s">
        <v>9</v>
      </c>
      <c r="K95" s="79" t="s">
        <v>738</v>
      </c>
    </row>
  </sheetData>
  <sortState ref="A2:K95">
    <sortCondition ref="G2:G95"/>
    <sortCondition ref="H2:H95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78" t="s">
        <v>453</v>
      </c>
      <c r="C2" s="78" t="s">
        <v>454</v>
      </c>
      <c r="D2" s="78" t="s">
        <v>455</v>
      </c>
      <c r="E2" s="78" t="s">
        <v>456</v>
      </c>
      <c r="F2" s="78" t="s">
        <v>457</v>
      </c>
      <c r="G2" s="78" t="s">
        <v>666</v>
      </c>
      <c r="H2" s="78" t="s">
        <v>30</v>
      </c>
      <c r="I2" s="78" t="s">
        <v>458</v>
      </c>
      <c r="J2" s="78" t="s">
        <v>32</v>
      </c>
      <c r="K2" s="78" t="s">
        <v>763</v>
      </c>
    </row>
    <row r="3" spans="1:11" x14ac:dyDescent="0.25">
      <c r="A3">
        <v>77</v>
      </c>
      <c r="B3" s="78" t="s">
        <v>131</v>
      </c>
      <c r="C3" s="78" t="s">
        <v>132</v>
      </c>
      <c r="D3" s="78" t="s">
        <v>133</v>
      </c>
      <c r="E3" s="78" t="s">
        <v>28</v>
      </c>
      <c r="F3" s="78" t="s">
        <v>134</v>
      </c>
      <c r="G3" s="78" t="s">
        <v>666</v>
      </c>
      <c r="H3" s="78" t="s">
        <v>30</v>
      </c>
      <c r="I3" s="78" t="s">
        <v>135</v>
      </c>
      <c r="J3" s="78" t="s">
        <v>32</v>
      </c>
      <c r="K3" s="78" t="s">
        <v>731</v>
      </c>
    </row>
    <row r="4" spans="1:11" x14ac:dyDescent="0.25">
      <c r="A4">
        <v>80</v>
      </c>
      <c r="B4" s="78" t="s">
        <v>54</v>
      </c>
      <c r="C4" s="78" t="s">
        <v>55</v>
      </c>
      <c r="D4" s="78" t="s">
        <v>0</v>
      </c>
      <c r="E4" s="78" t="s">
        <v>1</v>
      </c>
      <c r="F4" s="78" t="s">
        <v>156</v>
      </c>
      <c r="G4" s="78" t="s">
        <v>666</v>
      </c>
      <c r="H4" s="78" t="s">
        <v>157</v>
      </c>
      <c r="I4" s="78" t="s">
        <v>158</v>
      </c>
      <c r="J4" s="78" t="s">
        <v>159</v>
      </c>
      <c r="K4" s="78" t="s">
        <v>734</v>
      </c>
    </row>
    <row r="5" spans="1:11" x14ac:dyDescent="0.25">
      <c r="A5" s="78">
        <v>29</v>
      </c>
      <c r="B5" s="78" t="s">
        <v>830</v>
      </c>
      <c r="C5" s="78" t="s">
        <v>624</v>
      </c>
      <c r="D5" s="78" t="s">
        <v>625</v>
      </c>
      <c r="E5" s="78" t="s">
        <v>48</v>
      </c>
      <c r="F5" s="78" t="s">
        <v>626</v>
      </c>
      <c r="G5" s="78" t="s">
        <v>666</v>
      </c>
      <c r="H5" s="78" t="s">
        <v>294</v>
      </c>
      <c r="I5" s="78" t="s">
        <v>627</v>
      </c>
      <c r="J5" s="78" t="s">
        <v>289</v>
      </c>
      <c r="K5" s="78" t="s">
        <v>987</v>
      </c>
    </row>
    <row r="6" spans="1:11" x14ac:dyDescent="0.25">
      <c r="A6" s="78">
        <v>42</v>
      </c>
      <c r="B6" s="78" t="s">
        <v>407</v>
      </c>
      <c r="C6" s="78" t="s">
        <v>408</v>
      </c>
      <c r="D6" s="78" t="s">
        <v>618</v>
      </c>
      <c r="E6" s="78" t="s">
        <v>619</v>
      </c>
      <c r="F6" s="78" t="s">
        <v>620</v>
      </c>
      <c r="G6" s="78" t="s">
        <v>666</v>
      </c>
      <c r="H6" s="78" t="s">
        <v>294</v>
      </c>
      <c r="I6" s="78" t="s">
        <v>621</v>
      </c>
      <c r="J6" s="78" t="s">
        <v>289</v>
      </c>
      <c r="K6" s="78" t="s">
        <v>658</v>
      </c>
    </row>
    <row r="7" spans="1:11" x14ac:dyDescent="0.25">
      <c r="A7" s="78">
        <v>60</v>
      </c>
      <c r="B7" s="78" t="s">
        <v>377</v>
      </c>
      <c r="C7" s="78" t="s">
        <v>378</v>
      </c>
      <c r="D7" s="78" t="s">
        <v>256</v>
      </c>
      <c r="E7" s="78" t="s">
        <v>1</v>
      </c>
      <c r="F7" s="78" t="s">
        <v>379</v>
      </c>
      <c r="G7" s="78" t="s">
        <v>666</v>
      </c>
      <c r="H7" s="78" t="s">
        <v>294</v>
      </c>
      <c r="I7" s="78" t="s">
        <v>380</v>
      </c>
      <c r="J7" s="78" t="s">
        <v>289</v>
      </c>
      <c r="K7" s="78" t="s">
        <v>695</v>
      </c>
    </row>
    <row r="8" spans="1:11" x14ac:dyDescent="0.25">
      <c r="A8" s="78">
        <v>55</v>
      </c>
      <c r="B8" s="78" t="s">
        <v>333</v>
      </c>
      <c r="C8" s="78" t="s">
        <v>334</v>
      </c>
      <c r="D8" s="78" t="s">
        <v>335</v>
      </c>
      <c r="E8" s="78" t="s">
        <v>48</v>
      </c>
      <c r="F8" s="78" t="s">
        <v>336</v>
      </c>
      <c r="G8" s="78" t="s">
        <v>666</v>
      </c>
      <c r="H8" s="78" t="s">
        <v>287</v>
      </c>
      <c r="I8" s="78" t="s">
        <v>337</v>
      </c>
      <c r="J8" s="78" t="s">
        <v>289</v>
      </c>
      <c r="K8" s="78" t="s">
        <v>686</v>
      </c>
    </row>
    <row r="9" spans="1:11" x14ac:dyDescent="0.25">
      <c r="A9" s="78">
        <v>56</v>
      </c>
      <c r="B9" s="78" t="s">
        <v>350</v>
      </c>
      <c r="C9" s="78" t="s">
        <v>340</v>
      </c>
      <c r="D9" s="78" t="s">
        <v>351</v>
      </c>
      <c r="E9" s="78" t="s">
        <v>48</v>
      </c>
      <c r="F9" s="78" t="s">
        <v>352</v>
      </c>
      <c r="G9" s="78" t="s">
        <v>666</v>
      </c>
      <c r="H9" s="78" t="s">
        <v>287</v>
      </c>
      <c r="I9" s="78" t="s">
        <v>353</v>
      </c>
      <c r="J9" s="78" t="s">
        <v>289</v>
      </c>
      <c r="K9" s="78" t="s">
        <v>689</v>
      </c>
    </row>
    <row r="10" spans="1:11" x14ac:dyDescent="0.25">
      <c r="A10" s="78">
        <v>61</v>
      </c>
      <c r="B10" s="78" t="s">
        <v>387</v>
      </c>
      <c r="C10" s="78" t="s">
        <v>279</v>
      </c>
      <c r="D10" s="78" t="s">
        <v>351</v>
      </c>
      <c r="E10" s="78" t="s">
        <v>48</v>
      </c>
      <c r="F10" s="78" t="s">
        <v>388</v>
      </c>
      <c r="G10" s="78" t="s">
        <v>666</v>
      </c>
      <c r="H10" s="78" t="s">
        <v>287</v>
      </c>
      <c r="I10" s="78" t="s">
        <v>389</v>
      </c>
      <c r="J10" s="78" t="s">
        <v>289</v>
      </c>
      <c r="K10" s="78" t="s">
        <v>696</v>
      </c>
    </row>
    <row r="11" spans="1:11" x14ac:dyDescent="0.25">
      <c r="A11" s="78">
        <v>34</v>
      </c>
      <c r="B11" s="78" t="s">
        <v>567</v>
      </c>
      <c r="C11" s="78" t="s">
        <v>561</v>
      </c>
      <c r="D11" s="78" t="s">
        <v>0</v>
      </c>
      <c r="E11" s="78" t="s">
        <v>1</v>
      </c>
      <c r="F11" s="78" t="s">
        <v>61</v>
      </c>
      <c r="G11" s="78" t="s">
        <v>666</v>
      </c>
      <c r="H11" s="78" t="s">
        <v>3</v>
      </c>
      <c r="I11" s="78" t="s">
        <v>62</v>
      </c>
      <c r="J11" s="78" t="s">
        <v>53</v>
      </c>
      <c r="K11" s="78" t="s">
        <v>919</v>
      </c>
    </row>
    <row r="12" spans="1:11" x14ac:dyDescent="0.25">
      <c r="A12" s="78">
        <v>92</v>
      </c>
      <c r="B12" s="78" t="s">
        <v>232</v>
      </c>
      <c r="C12" s="78" t="s">
        <v>233</v>
      </c>
      <c r="D12" s="78" t="s">
        <v>234</v>
      </c>
      <c r="E12" s="78" t="s">
        <v>1</v>
      </c>
      <c r="F12" s="78" t="s">
        <v>235</v>
      </c>
      <c r="G12" s="78" t="s">
        <v>666</v>
      </c>
      <c r="H12" s="78" t="s">
        <v>3</v>
      </c>
      <c r="I12" s="78" t="s">
        <v>236</v>
      </c>
      <c r="J12" s="78" t="s">
        <v>53</v>
      </c>
      <c r="K12" s="78" t="s">
        <v>750</v>
      </c>
    </row>
    <row r="13" spans="1:11" x14ac:dyDescent="0.25">
      <c r="A13" s="78">
        <v>20</v>
      </c>
      <c r="B13" s="78" t="s">
        <v>190</v>
      </c>
      <c r="C13" s="78" t="s">
        <v>191</v>
      </c>
      <c r="D13" s="78" t="s">
        <v>192</v>
      </c>
      <c r="E13" s="78" t="s">
        <v>28</v>
      </c>
      <c r="F13" s="78" t="s">
        <v>193</v>
      </c>
      <c r="G13" s="78" t="s">
        <v>1019</v>
      </c>
      <c r="H13" s="78" t="s">
        <v>30</v>
      </c>
      <c r="I13" s="78" t="s">
        <v>194</v>
      </c>
      <c r="J13" s="78" t="s">
        <v>32</v>
      </c>
      <c r="K13" s="78" t="s">
        <v>1081</v>
      </c>
    </row>
    <row r="14" spans="1:11" x14ac:dyDescent="0.25">
      <c r="A14" s="78">
        <v>23</v>
      </c>
      <c r="B14" s="78" t="s">
        <v>71</v>
      </c>
      <c r="C14" s="78" t="s">
        <v>72</v>
      </c>
      <c r="D14" s="78" t="s">
        <v>73</v>
      </c>
      <c r="E14" s="78" t="s">
        <v>28</v>
      </c>
      <c r="F14" s="78" t="s">
        <v>74</v>
      </c>
      <c r="G14" s="78" t="s">
        <v>1019</v>
      </c>
      <c r="H14" s="78" t="s">
        <v>30</v>
      </c>
      <c r="I14" s="78" t="s">
        <v>75</v>
      </c>
      <c r="J14" s="78" t="s">
        <v>32</v>
      </c>
      <c r="K14" s="78" t="s">
        <v>1058</v>
      </c>
    </row>
    <row r="15" spans="1:11" x14ac:dyDescent="0.25">
      <c r="A15" s="78">
        <v>31</v>
      </c>
      <c r="B15" s="78" t="s">
        <v>64</v>
      </c>
      <c r="C15" s="78" t="s">
        <v>65</v>
      </c>
      <c r="D15" s="78" t="s">
        <v>66</v>
      </c>
      <c r="E15" s="78" t="s">
        <v>1</v>
      </c>
      <c r="F15" s="78" t="s">
        <v>67</v>
      </c>
      <c r="G15" s="78" t="s">
        <v>1019</v>
      </c>
      <c r="H15" s="78" t="s">
        <v>30</v>
      </c>
      <c r="I15" s="78" t="s">
        <v>68</v>
      </c>
      <c r="J15" s="78" t="s">
        <v>32</v>
      </c>
      <c r="K15" s="78" t="s">
        <v>959</v>
      </c>
    </row>
    <row r="16" spans="1:11" x14ac:dyDescent="0.25">
      <c r="A16" s="78">
        <v>66</v>
      </c>
      <c r="B16" s="78" t="s">
        <v>15</v>
      </c>
      <c r="C16" s="78" t="s">
        <v>16</v>
      </c>
      <c r="D16" s="78" t="s">
        <v>17</v>
      </c>
      <c r="E16" s="78" t="s">
        <v>7</v>
      </c>
      <c r="F16" s="78" t="s">
        <v>77</v>
      </c>
      <c r="G16" s="78" t="s">
        <v>1019</v>
      </c>
      <c r="H16" s="78" t="s">
        <v>30</v>
      </c>
      <c r="I16" s="78" t="s">
        <v>78</v>
      </c>
      <c r="J16" s="78" t="s">
        <v>32</v>
      </c>
      <c r="K16" s="78" t="s">
        <v>705</v>
      </c>
    </row>
    <row r="17" spans="1:11" x14ac:dyDescent="0.25">
      <c r="A17" s="78">
        <v>68</v>
      </c>
      <c r="B17" s="78" t="s">
        <v>460</v>
      </c>
      <c r="C17" s="78" t="s">
        <v>461</v>
      </c>
      <c r="D17" s="78" t="s">
        <v>462</v>
      </c>
      <c r="E17" s="78" t="s">
        <v>1</v>
      </c>
      <c r="F17" s="78" t="s">
        <v>463</v>
      </c>
      <c r="G17" s="78" t="s">
        <v>1019</v>
      </c>
      <c r="H17" s="78" t="s">
        <v>30</v>
      </c>
      <c r="I17" s="78" t="s">
        <v>464</v>
      </c>
      <c r="J17" s="78" t="s">
        <v>32</v>
      </c>
      <c r="K17" s="78" t="s">
        <v>711</v>
      </c>
    </row>
    <row r="18" spans="1:11" x14ac:dyDescent="0.25">
      <c r="A18" s="78">
        <v>69</v>
      </c>
      <c r="B18" s="78" t="s">
        <v>165</v>
      </c>
      <c r="C18" s="78" t="s">
        <v>166</v>
      </c>
      <c r="D18" s="78" t="s">
        <v>27</v>
      </c>
      <c r="E18" s="78" t="s">
        <v>28</v>
      </c>
      <c r="F18" s="78" t="s">
        <v>167</v>
      </c>
      <c r="G18" s="78" t="s">
        <v>1019</v>
      </c>
      <c r="H18" s="78" t="s">
        <v>30</v>
      </c>
      <c r="I18" s="78" t="s">
        <v>168</v>
      </c>
      <c r="J18" s="78" t="s">
        <v>32</v>
      </c>
      <c r="K18" s="78" t="s">
        <v>712</v>
      </c>
    </row>
    <row r="19" spans="1:11" x14ac:dyDescent="0.25">
      <c r="A19" s="78">
        <v>70</v>
      </c>
      <c r="B19" s="78" t="s">
        <v>25</v>
      </c>
      <c r="C19" s="78" t="s">
        <v>26</v>
      </c>
      <c r="D19" s="78" t="s">
        <v>27</v>
      </c>
      <c r="E19" s="78" t="s">
        <v>28</v>
      </c>
      <c r="F19" s="78" t="s">
        <v>29</v>
      </c>
      <c r="G19" s="78" t="s">
        <v>1019</v>
      </c>
      <c r="H19" s="78" t="s">
        <v>30</v>
      </c>
      <c r="I19" s="78" t="s">
        <v>31</v>
      </c>
      <c r="J19" s="78" t="s">
        <v>32</v>
      </c>
      <c r="K19" s="78" t="s">
        <v>714</v>
      </c>
    </row>
    <row r="20" spans="1:11" x14ac:dyDescent="0.25">
      <c r="A20" s="78">
        <v>87</v>
      </c>
      <c r="B20" s="78" t="s">
        <v>467</v>
      </c>
      <c r="C20" s="78" t="s">
        <v>468</v>
      </c>
      <c r="D20" s="78" t="s">
        <v>0</v>
      </c>
      <c r="E20" s="78" t="s">
        <v>1</v>
      </c>
      <c r="F20" s="78" t="s">
        <v>477</v>
      </c>
      <c r="G20" s="78" t="s">
        <v>1019</v>
      </c>
      <c r="H20" s="78" t="s">
        <v>30</v>
      </c>
      <c r="I20" s="78" t="s">
        <v>478</v>
      </c>
      <c r="J20" s="78" t="s">
        <v>32</v>
      </c>
      <c r="K20" s="78" t="s">
        <v>740</v>
      </c>
    </row>
    <row r="21" spans="1:11" x14ac:dyDescent="0.25">
      <c r="A21" s="78">
        <v>35</v>
      </c>
      <c r="B21" s="78" t="s">
        <v>49</v>
      </c>
      <c r="C21" s="78" t="s">
        <v>97</v>
      </c>
      <c r="D21" s="78" t="s">
        <v>66</v>
      </c>
      <c r="E21" s="78" t="s">
        <v>1</v>
      </c>
      <c r="F21" s="78" t="s">
        <v>391</v>
      </c>
      <c r="G21" s="78" t="s">
        <v>1019</v>
      </c>
      <c r="H21" s="78" t="s">
        <v>294</v>
      </c>
      <c r="I21" s="78" t="s">
        <v>392</v>
      </c>
      <c r="J21" s="78" t="s">
        <v>289</v>
      </c>
      <c r="K21" s="78" t="s">
        <v>921</v>
      </c>
    </row>
    <row r="22" spans="1:11" x14ac:dyDescent="0.25">
      <c r="A22" s="78">
        <v>37</v>
      </c>
      <c r="B22" s="78" t="s">
        <v>845</v>
      </c>
      <c r="C22" s="78" t="s">
        <v>846</v>
      </c>
      <c r="D22" s="78" t="s">
        <v>27</v>
      </c>
      <c r="E22" s="78" t="s">
        <v>28</v>
      </c>
      <c r="F22" s="78" t="s">
        <v>847</v>
      </c>
      <c r="G22" s="78" t="s">
        <v>1019</v>
      </c>
      <c r="H22" s="78" t="s">
        <v>294</v>
      </c>
      <c r="I22" s="78" t="s">
        <v>848</v>
      </c>
      <c r="J22" s="78" t="s">
        <v>289</v>
      </c>
      <c r="K22" s="78" t="s">
        <v>849</v>
      </c>
    </row>
    <row r="23" spans="1:11" x14ac:dyDescent="0.25">
      <c r="A23" s="78">
        <v>40</v>
      </c>
      <c r="B23" s="78" t="s">
        <v>530</v>
      </c>
      <c r="C23" s="78" t="s">
        <v>531</v>
      </c>
      <c r="D23" s="78" t="s">
        <v>36</v>
      </c>
      <c r="E23" s="78" t="s">
        <v>1</v>
      </c>
      <c r="F23" s="78" t="s">
        <v>532</v>
      </c>
      <c r="G23" s="78" t="s">
        <v>1019</v>
      </c>
      <c r="H23" s="78" t="s">
        <v>294</v>
      </c>
      <c r="I23" s="78" t="s">
        <v>533</v>
      </c>
      <c r="J23" s="78" t="s">
        <v>516</v>
      </c>
      <c r="K23" s="78" t="s">
        <v>764</v>
      </c>
    </row>
    <row r="24" spans="1:11" x14ac:dyDescent="0.25">
      <c r="A24" s="78">
        <v>41</v>
      </c>
      <c r="B24" s="78" t="s">
        <v>651</v>
      </c>
      <c r="C24" s="78" t="s">
        <v>652</v>
      </c>
      <c r="D24" s="78" t="s">
        <v>653</v>
      </c>
      <c r="E24" s="78" t="s">
        <v>1</v>
      </c>
      <c r="F24" s="78" t="s">
        <v>654</v>
      </c>
      <c r="G24" s="78" t="s">
        <v>1019</v>
      </c>
      <c r="H24" s="78" t="s">
        <v>294</v>
      </c>
      <c r="I24" s="78" t="s">
        <v>655</v>
      </c>
      <c r="J24" s="78" t="s">
        <v>289</v>
      </c>
      <c r="K24" s="78" t="s">
        <v>656</v>
      </c>
    </row>
    <row r="25" spans="1:11" x14ac:dyDescent="0.25">
      <c r="A25" s="78">
        <v>44</v>
      </c>
      <c r="B25" s="78" t="s">
        <v>608</v>
      </c>
      <c r="C25" s="78" t="s">
        <v>378</v>
      </c>
      <c r="D25" s="78" t="s">
        <v>27</v>
      </c>
      <c r="E25" s="78" t="s">
        <v>28</v>
      </c>
      <c r="F25" s="78" t="s">
        <v>609</v>
      </c>
      <c r="G25" s="78" t="s">
        <v>1019</v>
      </c>
      <c r="H25" s="78" t="s">
        <v>294</v>
      </c>
      <c r="I25" s="78" t="s">
        <v>610</v>
      </c>
      <c r="J25" s="78" t="s">
        <v>289</v>
      </c>
      <c r="K25" s="78" t="s">
        <v>663</v>
      </c>
    </row>
    <row r="26" spans="1:11" x14ac:dyDescent="0.25">
      <c r="A26" s="78">
        <v>49</v>
      </c>
      <c r="B26" s="78"/>
      <c r="C26" s="78"/>
      <c r="D26" s="78"/>
      <c r="E26" s="78"/>
      <c r="F26" s="78" t="s">
        <v>540</v>
      </c>
      <c r="G26" s="78" t="s">
        <v>1019</v>
      </c>
      <c r="H26" s="78" t="s">
        <v>294</v>
      </c>
      <c r="I26" s="78" t="s">
        <v>541</v>
      </c>
      <c r="J26" s="78" t="s">
        <v>289</v>
      </c>
      <c r="K26" s="78" t="s">
        <v>677</v>
      </c>
    </row>
    <row r="27" spans="1:11" x14ac:dyDescent="0.25">
      <c r="A27" s="78">
        <v>50</v>
      </c>
      <c r="B27" s="78" t="s">
        <v>291</v>
      </c>
      <c r="C27" s="78" t="s">
        <v>292</v>
      </c>
      <c r="D27" s="78" t="s">
        <v>0</v>
      </c>
      <c r="E27" s="78" t="s">
        <v>1</v>
      </c>
      <c r="F27" s="78" t="s">
        <v>293</v>
      </c>
      <c r="G27" s="78" t="s">
        <v>1019</v>
      </c>
      <c r="H27" s="78" t="s">
        <v>294</v>
      </c>
      <c r="I27" s="78" t="s">
        <v>295</v>
      </c>
      <c r="J27" s="78" t="s">
        <v>289</v>
      </c>
      <c r="K27" s="78" t="s">
        <v>679</v>
      </c>
    </row>
    <row r="28" spans="1:11" x14ac:dyDescent="0.25">
      <c r="A28" s="78">
        <v>51</v>
      </c>
      <c r="B28" s="78" t="s">
        <v>297</v>
      </c>
      <c r="C28" s="78" t="s">
        <v>255</v>
      </c>
      <c r="D28" s="78" t="s">
        <v>0</v>
      </c>
      <c r="E28" s="78" t="s">
        <v>1</v>
      </c>
      <c r="F28" s="78" t="s">
        <v>298</v>
      </c>
      <c r="G28" s="78" t="s">
        <v>1019</v>
      </c>
      <c r="H28" s="78" t="s">
        <v>294</v>
      </c>
      <c r="I28" s="78" t="s">
        <v>299</v>
      </c>
      <c r="J28" s="78" t="s">
        <v>289</v>
      </c>
      <c r="K28" s="78" t="s">
        <v>680</v>
      </c>
    </row>
    <row r="29" spans="1:11" x14ac:dyDescent="0.25">
      <c r="A29" s="78">
        <v>52</v>
      </c>
      <c r="B29" s="78" t="s">
        <v>311</v>
      </c>
      <c r="C29" s="78" t="s">
        <v>312</v>
      </c>
      <c r="D29" s="78" t="s">
        <v>313</v>
      </c>
      <c r="E29" s="78" t="s">
        <v>43</v>
      </c>
      <c r="F29" s="78" t="s">
        <v>314</v>
      </c>
      <c r="G29" s="78" t="s">
        <v>1019</v>
      </c>
      <c r="H29" s="78" t="s">
        <v>294</v>
      </c>
      <c r="I29" s="78" t="s">
        <v>315</v>
      </c>
      <c r="J29" s="78" t="s">
        <v>289</v>
      </c>
      <c r="K29" s="78" t="s">
        <v>683</v>
      </c>
    </row>
    <row r="30" spans="1:11" x14ac:dyDescent="0.25">
      <c r="A30" s="78">
        <v>57</v>
      </c>
      <c r="B30" s="78" t="s">
        <v>355</v>
      </c>
      <c r="C30" s="78" t="s">
        <v>356</v>
      </c>
      <c r="D30" s="78" t="s">
        <v>0</v>
      </c>
      <c r="E30" s="78" t="s">
        <v>1</v>
      </c>
      <c r="F30" s="78" t="s">
        <v>357</v>
      </c>
      <c r="G30" s="78" t="s">
        <v>1019</v>
      </c>
      <c r="H30" s="78" t="s">
        <v>294</v>
      </c>
      <c r="I30" s="78" t="s">
        <v>358</v>
      </c>
      <c r="J30" s="78" t="s">
        <v>289</v>
      </c>
      <c r="K30" s="78" t="s">
        <v>690</v>
      </c>
    </row>
    <row r="31" spans="1:11" x14ac:dyDescent="0.25">
      <c r="A31" s="78">
        <v>59</v>
      </c>
      <c r="B31" s="78" t="s">
        <v>366</v>
      </c>
      <c r="C31" s="78" t="s">
        <v>367</v>
      </c>
      <c r="D31" s="78" t="s">
        <v>368</v>
      </c>
      <c r="E31" s="78" t="s">
        <v>43</v>
      </c>
      <c r="F31" s="78" t="s">
        <v>369</v>
      </c>
      <c r="G31" s="78" t="s">
        <v>1019</v>
      </c>
      <c r="H31" s="78" t="s">
        <v>294</v>
      </c>
      <c r="I31" s="78" t="s">
        <v>370</v>
      </c>
      <c r="J31" s="78" t="s">
        <v>289</v>
      </c>
      <c r="K31" s="78" t="s">
        <v>693</v>
      </c>
    </row>
    <row r="32" spans="1:11" x14ac:dyDescent="0.25">
      <c r="A32" s="78">
        <v>63</v>
      </c>
      <c r="B32" s="78" t="s">
        <v>262</v>
      </c>
      <c r="C32" s="78" t="s">
        <v>399</v>
      </c>
      <c r="D32" s="78" t="s">
        <v>0</v>
      </c>
      <c r="E32" s="78" t="s">
        <v>1</v>
      </c>
      <c r="F32" s="78" t="s">
        <v>400</v>
      </c>
      <c r="G32" s="78" t="s">
        <v>1019</v>
      </c>
      <c r="H32" s="78" t="s">
        <v>294</v>
      </c>
      <c r="I32" s="78" t="s">
        <v>401</v>
      </c>
      <c r="J32" s="78" t="s">
        <v>289</v>
      </c>
      <c r="K32" s="78" t="s">
        <v>700</v>
      </c>
    </row>
    <row r="33" spans="1:11" x14ac:dyDescent="0.25">
      <c r="A33" s="78">
        <v>65</v>
      </c>
      <c r="B33" s="78" t="s">
        <v>431</v>
      </c>
      <c r="C33" s="78" t="s">
        <v>172</v>
      </c>
      <c r="D33" s="78" t="s">
        <v>432</v>
      </c>
      <c r="E33" s="78" t="s">
        <v>28</v>
      </c>
      <c r="F33" s="78" t="s">
        <v>433</v>
      </c>
      <c r="G33" s="78" t="s">
        <v>1019</v>
      </c>
      <c r="H33" s="78" t="s">
        <v>294</v>
      </c>
      <c r="I33" s="78" t="s">
        <v>434</v>
      </c>
      <c r="J33" s="78" t="s">
        <v>289</v>
      </c>
      <c r="K33" s="78" t="s">
        <v>704</v>
      </c>
    </row>
    <row r="34" spans="1:11" x14ac:dyDescent="0.25">
      <c r="A34" s="78">
        <v>1</v>
      </c>
      <c r="B34" s="78" t="s">
        <v>345</v>
      </c>
      <c r="C34" s="78" t="s">
        <v>346</v>
      </c>
      <c r="D34" s="78" t="s">
        <v>17</v>
      </c>
      <c r="E34" s="78" t="s">
        <v>7</v>
      </c>
      <c r="F34" s="78" t="s">
        <v>347</v>
      </c>
      <c r="G34" s="78" t="s">
        <v>1019</v>
      </c>
      <c r="H34" s="78" t="s">
        <v>287</v>
      </c>
      <c r="I34" s="78" t="s">
        <v>348</v>
      </c>
      <c r="J34" s="78" t="s">
        <v>289</v>
      </c>
      <c r="K34" s="78" t="s">
        <v>1193</v>
      </c>
    </row>
    <row r="35" spans="1:11" x14ac:dyDescent="0.25">
      <c r="A35" s="78">
        <v>33</v>
      </c>
      <c r="B35" s="78" t="s">
        <v>322</v>
      </c>
      <c r="C35" s="78" t="s">
        <v>323</v>
      </c>
      <c r="D35" s="78" t="s">
        <v>66</v>
      </c>
      <c r="E35" s="78" t="s">
        <v>1</v>
      </c>
      <c r="F35" s="78" t="s">
        <v>324</v>
      </c>
      <c r="G35" s="78" t="s">
        <v>1019</v>
      </c>
      <c r="H35" s="78" t="s">
        <v>287</v>
      </c>
      <c r="I35" s="78" t="s">
        <v>325</v>
      </c>
      <c r="J35" s="78" t="s">
        <v>289</v>
      </c>
      <c r="K35" s="78" t="s">
        <v>956</v>
      </c>
    </row>
    <row r="36" spans="1:11" x14ac:dyDescent="0.25">
      <c r="A36" s="78">
        <v>43</v>
      </c>
      <c r="B36" s="78" t="s">
        <v>425</v>
      </c>
      <c r="C36" s="78" t="s">
        <v>426</v>
      </c>
      <c r="D36" s="78" t="s">
        <v>427</v>
      </c>
      <c r="E36" s="78" t="s">
        <v>28</v>
      </c>
      <c r="F36" s="78" t="s">
        <v>428</v>
      </c>
      <c r="G36" s="78" t="s">
        <v>1019</v>
      </c>
      <c r="H36" s="78" t="s">
        <v>287</v>
      </c>
      <c r="I36" s="78" t="s">
        <v>429</v>
      </c>
      <c r="J36" s="78" t="s">
        <v>289</v>
      </c>
      <c r="K36" s="78" t="s">
        <v>659</v>
      </c>
    </row>
    <row r="37" spans="1:11" x14ac:dyDescent="0.25">
      <c r="A37" s="78">
        <v>45</v>
      </c>
      <c r="B37" s="78"/>
      <c r="C37" s="78"/>
      <c r="D37" s="78"/>
      <c r="E37" s="78"/>
      <c r="F37" s="78" t="s">
        <v>572</v>
      </c>
      <c r="G37" s="78" t="s">
        <v>1019</v>
      </c>
      <c r="H37" s="78" t="s">
        <v>287</v>
      </c>
      <c r="I37" s="78" t="s">
        <v>573</v>
      </c>
      <c r="J37" s="78" t="s">
        <v>289</v>
      </c>
      <c r="K37" s="78" t="s">
        <v>665</v>
      </c>
    </row>
    <row r="38" spans="1:11" x14ac:dyDescent="0.25">
      <c r="A38" s="78">
        <v>48</v>
      </c>
      <c r="B38" s="78" t="s">
        <v>566</v>
      </c>
      <c r="C38" s="78" t="s">
        <v>556</v>
      </c>
      <c r="D38" s="78" t="s">
        <v>0</v>
      </c>
      <c r="E38" s="78" t="s">
        <v>1</v>
      </c>
      <c r="F38" s="78" t="s">
        <v>557</v>
      </c>
      <c r="G38" s="78" t="s">
        <v>1019</v>
      </c>
      <c r="H38" s="78" t="s">
        <v>287</v>
      </c>
      <c r="I38" s="78" t="s">
        <v>558</v>
      </c>
      <c r="J38" s="78" t="s">
        <v>289</v>
      </c>
      <c r="K38" s="78" t="s">
        <v>673</v>
      </c>
    </row>
    <row r="39" spans="1:11" x14ac:dyDescent="0.25">
      <c r="A39" s="78">
        <v>53</v>
      </c>
      <c r="B39" s="78" t="s">
        <v>317</v>
      </c>
      <c r="C39" s="78" t="s">
        <v>279</v>
      </c>
      <c r="D39" s="78" t="s">
        <v>318</v>
      </c>
      <c r="E39" s="78" t="s">
        <v>28</v>
      </c>
      <c r="F39" s="78" t="s">
        <v>319</v>
      </c>
      <c r="G39" s="78" t="s">
        <v>1019</v>
      </c>
      <c r="H39" s="78" t="s">
        <v>287</v>
      </c>
      <c r="I39" s="78" t="s">
        <v>320</v>
      </c>
      <c r="J39" s="78" t="s">
        <v>289</v>
      </c>
      <c r="K39" s="78" t="s">
        <v>758</v>
      </c>
    </row>
    <row r="40" spans="1:11" x14ac:dyDescent="0.25">
      <c r="A40" s="78">
        <v>64</v>
      </c>
      <c r="B40" s="78" t="s">
        <v>403</v>
      </c>
      <c r="C40" s="78" t="s">
        <v>60</v>
      </c>
      <c r="D40" s="78" t="s">
        <v>27</v>
      </c>
      <c r="E40" s="78" t="s">
        <v>28</v>
      </c>
      <c r="F40" s="78" t="s">
        <v>404</v>
      </c>
      <c r="G40" s="78" t="s">
        <v>1019</v>
      </c>
      <c r="H40" s="78" t="s">
        <v>287</v>
      </c>
      <c r="I40" s="78" t="s">
        <v>405</v>
      </c>
      <c r="J40" s="78" t="s">
        <v>289</v>
      </c>
      <c r="K40" s="78" t="s">
        <v>701</v>
      </c>
    </row>
    <row r="41" spans="1:11" x14ac:dyDescent="0.25">
      <c r="A41" s="78">
        <v>3</v>
      </c>
      <c r="B41" s="78" t="s">
        <v>116</v>
      </c>
      <c r="C41" s="78" t="s">
        <v>117</v>
      </c>
      <c r="D41" s="78" t="s">
        <v>648</v>
      </c>
      <c r="E41" s="78" t="s">
        <v>1</v>
      </c>
      <c r="F41" s="78" t="s">
        <v>118</v>
      </c>
      <c r="G41" s="78" t="s">
        <v>1019</v>
      </c>
      <c r="H41" s="78" t="s">
        <v>3</v>
      </c>
      <c r="I41" s="78" t="s">
        <v>119</v>
      </c>
      <c r="J41" s="78" t="s">
        <v>53</v>
      </c>
      <c r="K41" s="78" t="s">
        <v>1167</v>
      </c>
    </row>
    <row r="42" spans="1:11" x14ac:dyDescent="0.25">
      <c r="A42" s="78">
        <v>18</v>
      </c>
      <c r="B42" s="78" t="s">
        <v>50</v>
      </c>
      <c r="C42" s="78" t="s">
        <v>51</v>
      </c>
      <c r="D42" s="78" t="s">
        <v>52</v>
      </c>
      <c r="E42" s="78" t="s">
        <v>43</v>
      </c>
      <c r="F42" s="78" t="s">
        <v>246</v>
      </c>
      <c r="G42" s="78" t="s">
        <v>1019</v>
      </c>
      <c r="H42" s="78" t="s">
        <v>3</v>
      </c>
      <c r="I42" s="78" t="s">
        <v>247</v>
      </c>
      <c r="J42" s="78" t="s">
        <v>125</v>
      </c>
      <c r="K42" s="78" t="s">
        <v>1127</v>
      </c>
    </row>
    <row r="43" spans="1:11" x14ac:dyDescent="0.25">
      <c r="A43" s="78">
        <v>22</v>
      </c>
      <c r="B43" s="78" t="s">
        <v>262</v>
      </c>
      <c r="C43" s="78" t="s">
        <v>263</v>
      </c>
      <c r="D43" s="78" t="s">
        <v>264</v>
      </c>
      <c r="E43" s="78" t="s">
        <v>1</v>
      </c>
      <c r="F43" s="78" t="s">
        <v>265</v>
      </c>
      <c r="G43" s="78" t="s">
        <v>1019</v>
      </c>
      <c r="H43" s="78" t="s">
        <v>3</v>
      </c>
      <c r="I43" s="78" t="s">
        <v>266</v>
      </c>
      <c r="J43" s="78" t="s">
        <v>53</v>
      </c>
      <c r="K43" s="78" t="s">
        <v>1057</v>
      </c>
    </row>
    <row r="44" spans="1:11" x14ac:dyDescent="0.25">
      <c r="A44" s="78">
        <v>24</v>
      </c>
      <c r="B44" s="78" t="s">
        <v>273</v>
      </c>
      <c r="C44" s="78" t="s">
        <v>274</v>
      </c>
      <c r="D44" s="78" t="s">
        <v>0</v>
      </c>
      <c r="E44" s="78" t="s">
        <v>1</v>
      </c>
      <c r="F44" s="78" t="s">
        <v>275</v>
      </c>
      <c r="G44" s="78" t="s">
        <v>1019</v>
      </c>
      <c r="H44" s="78" t="s">
        <v>3</v>
      </c>
      <c r="I44" s="78" t="s">
        <v>276</v>
      </c>
      <c r="J44" s="78" t="s">
        <v>53</v>
      </c>
      <c r="K44" s="78" t="s">
        <v>1069</v>
      </c>
    </row>
    <row r="45" spans="1:11" x14ac:dyDescent="0.25">
      <c r="A45" s="78">
        <v>25</v>
      </c>
      <c r="B45" s="78" t="s">
        <v>102</v>
      </c>
      <c r="C45" s="78" t="s">
        <v>141</v>
      </c>
      <c r="D45" s="78" t="s">
        <v>42</v>
      </c>
      <c r="E45" s="78" t="s">
        <v>43</v>
      </c>
      <c r="F45" s="78" t="s">
        <v>142</v>
      </c>
      <c r="G45" s="78" t="s">
        <v>1019</v>
      </c>
      <c r="H45" s="78" t="s">
        <v>3</v>
      </c>
      <c r="I45" s="78" t="s">
        <v>143</v>
      </c>
      <c r="J45" s="78" t="s">
        <v>53</v>
      </c>
      <c r="K45" s="78" t="s">
        <v>1070</v>
      </c>
    </row>
    <row r="46" spans="1:11" x14ac:dyDescent="0.25">
      <c r="A46" s="78">
        <v>27</v>
      </c>
      <c r="B46" s="78" t="s">
        <v>145</v>
      </c>
      <c r="C46" s="78" t="s">
        <v>97</v>
      </c>
      <c r="D46" s="78" t="s">
        <v>1046</v>
      </c>
      <c r="E46" s="78" t="s">
        <v>1</v>
      </c>
      <c r="F46" s="78" t="s">
        <v>147</v>
      </c>
      <c r="G46" s="78" t="s">
        <v>1019</v>
      </c>
      <c r="H46" s="78" t="s">
        <v>3</v>
      </c>
      <c r="I46" s="78" t="s">
        <v>148</v>
      </c>
      <c r="J46" s="78" t="s">
        <v>53</v>
      </c>
      <c r="K46" s="78" t="s">
        <v>1047</v>
      </c>
    </row>
    <row r="47" spans="1:11" x14ac:dyDescent="0.25">
      <c r="A47" s="78">
        <v>30</v>
      </c>
      <c r="B47" s="78" t="s">
        <v>982</v>
      </c>
      <c r="C47" s="78" t="s">
        <v>292</v>
      </c>
      <c r="D47" s="78" t="s">
        <v>462</v>
      </c>
      <c r="E47" s="78" t="s">
        <v>1</v>
      </c>
      <c r="F47" s="78" t="s">
        <v>422</v>
      </c>
      <c r="G47" s="78" t="s">
        <v>1019</v>
      </c>
      <c r="H47" s="78" t="s">
        <v>3</v>
      </c>
      <c r="I47" s="78" t="s">
        <v>423</v>
      </c>
      <c r="J47" s="78" t="s">
        <v>2</v>
      </c>
      <c r="K47" s="78" t="s">
        <v>983</v>
      </c>
    </row>
    <row r="48" spans="1:11" x14ac:dyDescent="0.25">
      <c r="A48" s="78">
        <v>32</v>
      </c>
      <c r="B48" s="78" t="s">
        <v>242</v>
      </c>
      <c r="C48" s="78" t="s">
        <v>243</v>
      </c>
      <c r="D48" s="78" t="s">
        <v>957</v>
      </c>
      <c r="E48" s="78" t="s">
        <v>43</v>
      </c>
      <c r="F48" s="78" t="s">
        <v>244</v>
      </c>
      <c r="G48" s="78" t="s">
        <v>1019</v>
      </c>
      <c r="H48" s="78" t="s">
        <v>3</v>
      </c>
      <c r="I48" s="78" t="s">
        <v>245</v>
      </c>
      <c r="J48" s="78" t="s">
        <v>125</v>
      </c>
      <c r="K48" s="78" t="s">
        <v>958</v>
      </c>
    </row>
    <row r="49" spans="1:11" x14ac:dyDescent="0.25">
      <c r="A49" s="78">
        <v>36</v>
      </c>
      <c r="B49" s="78" t="s">
        <v>361</v>
      </c>
      <c r="C49" s="78" t="s">
        <v>362</v>
      </c>
      <c r="D49" s="78" t="s">
        <v>0</v>
      </c>
      <c r="E49" s="78" t="s">
        <v>1</v>
      </c>
      <c r="F49" s="78" t="s">
        <v>886</v>
      </c>
      <c r="G49" s="78" t="s">
        <v>1019</v>
      </c>
      <c r="H49" s="78" t="s">
        <v>3</v>
      </c>
      <c r="I49" s="78" t="s">
        <v>861</v>
      </c>
      <c r="J49" s="78" t="s">
        <v>516</v>
      </c>
      <c r="K49" s="78" t="s">
        <v>896</v>
      </c>
    </row>
    <row r="50" spans="1:11" x14ac:dyDescent="0.25">
      <c r="A50" s="78">
        <v>47</v>
      </c>
      <c r="B50" s="78" t="s">
        <v>257</v>
      </c>
      <c r="C50" s="78" t="s">
        <v>258</v>
      </c>
      <c r="D50" s="78" t="s">
        <v>36</v>
      </c>
      <c r="E50" s="78" t="s">
        <v>1</v>
      </c>
      <c r="F50" s="78" t="s">
        <v>259</v>
      </c>
      <c r="G50" s="78" t="s">
        <v>1019</v>
      </c>
      <c r="H50" s="78" t="s">
        <v>3</v>
      </c>
      <c r="I50" s="78" t="s">
        <v>260</v>
      </c>
      <c r="J50" s="78" t="s">
        <v>53</v>
      </c>
      <c r="K50" s="78" t="s">
        <v>670</v>
      </c>
    </row>
    <row r="51" spans="1:11" x14ac:dyDescent="0.25">
      <c r="A51" s="78">
        <v>58</v>
      </c>
      <c r="B51" s="78" t="s">
        <v>238</v>
      </c>
      <c r="C51" s="78" t="s">
        <v>239</v>
      </c>
      <c r="D51" s="78" t="s">
        <v>0</v>
      </c>
      <c r="E51" s="78" t="s">
        <v>1</v>
      </c>
      <c r="F51" s="78" t="s">
        <v>240</v>
      </c>
      <c r="G51" s="78" t="s">
        <v>1019</v>
      </c>
      <c r="H51" s="78" t="s">
        <v>3</v>
      </c>
      <c r="I51" s="78" t="s">
        <v>241</v>
      </c>
      <c r="J51" s="78" t="s">
        <v>53</v>
      </c>
      <c r="K51" s="78" t="s">
        <v>691</v>
      </c>
    </row>
    <row r="52" spans="1:11" x14ac:dyDescent="0.25">
      <c r="A52" s="78">
        <v>62</v>
      </c>
      <c r="B52" s="78" t="s">
        <v>137</v>
      </c>
      <c r="C52" s="78" t="s">
        <v>138</v>
      </c>
      <c r="D52" s="78" t="s">
        <v>0</v>
      </c>
      <c r="E52" s="78" t="s">
        <v>1</v>
      </c>
      <c r="F52" s="78" t="s">
        <v>139</v>
      </c>
      <c r="G52" s="78" t="s">
        <v>1019</v>
      </c>
      <c r="H52" s="78" t="s">
        <v>3</v>
      </c>
      <c r="I52" s="78" t="s">
        <v>140</v>
      </c>
      <c r="J52" s="78" t="s">
        <v>53</v>
      </c>
      <c r="K52" s="78" t="s">
        <v>699</v>
      </c>
    </row>
    <row r="53" spans="1:11" x14ac:dyDescent="0.25">
      <c r="A53" s="78">
        <v>74</v>
      </c>
      <c r="B53" s="78" t="s">
        <v>110</v>
      </c>
      <c r="C53" s="78" t="s">
        <v>111</v>
      </c>
      <c r="D53" s="78" t="s">
        <v>112</v>
      </c>
      <c r="E53" s="78" t="s">
        <v>43</v>
      </c>
      <c r="F53" s="78" t="s">
        <v>113</v>
      </c>
      <c r="G53" s="78" t="s">
        <v>1019</v>
      </c>
      <c r="H53" s="78" t="s">
        <v>3</v>
      </c>
      <c r="I53" s="78" t="s">
        <v>114</v>
      </c>
      <c r="J53" s="78" t="s">
        <v>53</v>
      </c>
      <c r="K53" s="78" t="s">
        <v>727</v>
      </c>
    </row>
    <row r="54" spans="1:11" x14ac:dyDescent="0.25">
      <c r="A54" s="78">
        <v>75</v>
      </c>
      <c r="B54" s="78" t="s">
        <v>120</v>
      </c>
      <c r="C54" s="78" t="s">
        <v>121</v>
      </c>
      <c r="D54" s="78" t="s">
        <v>122</v>
      </c>
      <c r="E54" s="78" t="s">
        <v>43</v>
      </c>
      <c r="F54" s="78" t="s">
        <v>123</v>
      </c>
      <c r="G54" s="78" t="s">
        <v>1019</v>
      </c>
      <c r="H54" s="78" t="s">
        <v>3</v>
      </c>
      <c r="I54" s="78" t="s">
        <v>124</v>
      </c>
      <c r="J54" s="78" t="s">
        <v>125</v>
      </c>
      <c r="K54" s="78" t="s">
        <v>728</v>
      </c>
    </row>
    <row r="55" spans="1:11" x14ac:dyDescent="0.25">
      <c r="A55" s="78">
        <v>89</v>
      </c>
      <c r="B55" s="78" t="s">
        <v>206</v>
      </c>
      <c r="C55" s="78" t="s">
        <v>207</v>
      </c>
      <c r="D55" s="78" t="s">
        <v>173</v>
      </c>
      <c r="E55" s="78" t="s">
        <v>43</v>
      </c>
      <c r="F55" s="78" t="s">
        <v>208</v>
      </c>
      <c r="G55" s="78" t="s">
        <v>1019</v>
      </c>
      <c r="H55" s="78" t="s">
        <v>3</v>
      </c>
      <c r="I55" s="78" t="s">
        <v>209</v>
      </c>
      <c r="J55" s="78" t="s">
        <v>53</v>
      </c>
      <c r="K55" s="78" t="s">
        <v>745</v>
      </c>
    </row>
    <row r="56" spans="1:11" x14ac:dyDescent="0.25">
      <c r="A56" s="78">
        <v>90</v>
      </c>
      <c r="B56" s="78" t="s">
        <v>224</v>
      </c>
      <c r="C56" s="78" t="s">
        <v>225</v>
      </c>
      <c r="D56" s="78" t="s">
        <v>0</v>
      </c>
      <c r="E56" s="78" t="s">
        <v>1</v>
      </c>
      <c r="F56" s="78" t="s">
        <v>226</v>
      </c>
      <c r="G56" s="78" t="s">
        <v>1019</v>
      </c>
      <c r="H56" s="78" t="s">
        <v>3</v>
      </c>
      <c r="I56" s="78" t="s">
        <v>227</v>
      </c>
      <c r="J56" s="78" t="s">
        <v>53</v>
      </c>
      <c r="K56" s="78" t="s">
        <v>748</v>
      </c>
    </row>
    <row r="57" spans="1:11" x14ac:dyDescent="0.25">
      <c r="A57" s="78">
        <v>91</v>
      </c>
      <c r="B57" s="78" t="s">
        <v>54</v>
      </c>
      <c r="C57" s="78" t="s">
        <v>55</v>
      </c>
      <c r="D57" s="78" t="s">
        <v>0</v>
      </c>
      <c r="E57" s="78" t="s">
        <v>1</v>
      </c>
      <c r="F57" s="78" t="s">
        <v>229</v>
      </c>
      <c r="G57" s="78" t="s">
        <v>1019</v>
      </c>
      <c r="H57" s="78" t="s">
        <v>3</v>
      </c>
      <c r="I57" s="78" t="s">
        <v>230</v>
      </c>
      <c r="J57" s="78" t="s">
        <v>53</v>
      </c>
      <c r="K57" s="78" t="s">
        <v>749</v>
      </c>
    </row>
    <row r="58" spans="1:11" x14ac:dyDescent="0.25">
      <c r="A58" s="78">
        <v>93</v>
      </c>
      <c r="B58" s="78" t="s">
        <v>268</v>
      </c>
      <c r="C58" s="78" t="s">
        <v>269</v>
      </c>
      <c r="D58" s="78" t="s">
        <v>66</v>
      </c>
      <c r="E58" s="78" t="s">
        <v>1</v>
      </c>
      <c r="F58" s="78" t="s">
        <v>270</v>
      </c>
      <c r="G58" s="78" t="s">
        <v>1019</v>
      </c>
      <c r="H58" s="78" t="s">
        <v>3</v>
      </c>
      <c r="I58" s="78" t="s">
        <v>271</v>
      </c>
      <c r="J58" s="78" t="s">
        <v>53</v>
      </c>
      <c r="K58" s="78" t="s">
        <v>754</v>
      </c>
    </row>
    <row r="59" spans="1:11" x14ac:dyDescent="0.25">
      <c r="A59" s="78">
        <v>94</v>
      </c>
      <c r="B59" s="78" t="s">
        <v>278</v>
      </c>
      <c r="C59" s="78" t="s">
        <v>279</v>
      </c>
      <c r="D59" s="78" t="s">
        <v>66</v>
      </c>
      <c r="E59" s="78" t="s">
        <v>1</v>
      </c>
      <c r="F59" s="78" t="s">
        <v>280</v>
      </c>
      <c r="G59" s="78" t="s">
        <v>1019</v>
      </c>
      <c r="H59" s="78" t="s">
        <v>3</v>
      </c>
      <c r="I59" s="78" t="s">
        <v>281</v>
      </c>
      <c r="J59" s="78" t="s">
        <v>53</v>
      </c>
      <c r="K59" s="78" t="s">
        <v>756</v>
      </c>
    </row>
    <row r="60" spans="1:11" x14ac:dyDescent="0.25">
      <c r="A60" s="78">
        <v>46</v>
      </c>
      <c r="B60" s="78" t="s">
        <v>590</v>
      </c>
      <c r="C60" s="78" t="s">
        <v>591</v>
      </c>
      <c r="D60" s="78" t="s">
        <v>592</v>
      </c>
      <c r="E60" s="78" t="s">
        <v>43</v>
      </c>
      <c r="F60" s="78" t="s">
        <v>593</v>
      </c>
      <c r="G60" s="78" t="s">
        <v>1131</v>
      </c>
      <c r="H60" s="78" t="s">
        <v>30</v>
      </c>
      <c r="I60" s="78" t="s">
        <v>594</v>
      </c>
      <c r="J60" s="78" t="s">
        <v>32</v>
      </c>
      <c r="K60" s="78" t="s">
        <v>669</v>
      </c>
    </row>
    <row r="61" spans="1:11" x14ac:dyDescent="0.25">
      <c r="A61" s="78">
        <v>19</v>
      </c>
      <c r="B61" s="78" t="s">
        <v>1072</v>
      </c>
      <c r="C61" s="78" t="s">
        <v>1073</v>
      </c>
      <c r="D61" s="78" t="s">
        <v>122</v>
      </c>
      <c r="E61" s="78" t="s">
        <v>43</v>
      </c>
      <c r="F61" s="78" t="s">
        <v>221</v>
      </c>
      <c r="G61" s="78" t="s">
        <v>1131</v>
      </c>
      <c r="H61" s="78" t="s">
        <v>3</v>
      </c>
      <c r="I61" s="78" t="s">
        <v>222</v>
      </c>
      <c r="J61" s="78" t="s">
        <v>53</v>
      </c>
      <c r="K61" s="78" t="s">
        <v>1074</v>
      </c>
    </row>
    <row r="62" spans="1:11" x14ac:dyDescent="0.25">
      <c r="A62" s="78">
        <v>26</v>
      </c>
      <c r="B62" s="78" t="s">
        <v>766</v>
      </c>
      <c r="C62" s="78" t="s">
        <v>767</v>
      </c>
      <c r="D62" s="78" t="s">
        <v>577</v>
      </c>
      <c r="E62" s="78" t="s">
        <v>7</v>
      </c>
      <c r="F62" s="78" t="s">
        <v>1040</v>
      </c>
      <c r="G62" s="78" t="s">
        <v>1050</v>
      </c>
      <c r="H62" s="78" t="s">
        <v>781</v>
      </c>
      <c r="I62" s="78" t="s">
        <v>1042</v>
      </c>
      <c r="J62" s="78" t="s">
        <v>1043</v>
      </c>
      <c r="K62" s="78" t="s">
        <v>1044</v>
      </c>
    </row>
    <row r="63" spans="1:11" x14ac:dyDescent="0.25">
      <c r="A63" s="78">
        <v>85</v>
      </c>
      <c r="B63" s="78" t="s">
        <v>174</v>
      </c>
      <c r="C63" s="78" t="s">
        <v>175</v>
      </c>
      <c r="D63" s="78" t="s">
        <v>0</v>
      </c>
      <c r="E63" s="78" t="s">
        <v>1</v>
      </c>
      <c r="F63" s="78" t="s">
        <v>472</v>
      </c>
      <c r="G63" s="78" t="s">
        <v>1050</v>
      </c>
      <c r="H63" s="78" t="s">
        <v>473</v>
      </c>
      <c r="I63" s="78" t="s">
        <v>474</v>
      </c>
      <c r="J63" s="78" t="s">
        <v>475</v>
      </c>
      <c r="K63" s="78" t="s">
        <v>737</v>
      </c>
    </row>
    <row r="64" spans="1:11" x14ac:dyDescent="0.25">
      <c r="A64" s="78">
        <v>88</v>
      </c>
      <c r="B64" s="78" t="s">
        <v>54</v>
      </c>
      <c r="C64" s="78" t="s">
        <v>55</v>
      </c>
      <c r="D64" s="78" t="s">
        <v>0</v>
      </c>
      <c r="E64" s="78" t="s">
        <v>1</v>
      </c>
      <c r="F64" s="78" t="s">
        <v>480</v>
      </c>
      <c r="G64" s="78" t="s">
        <v>1050</v>
      </c>
      <c r="H64" s="78" t="s">
        <v>473</v>
      </c>
      <c r="I64" s="78" t="s">
        <v>481</v>
      </c>
      <c r="J64" s="78" t="s">
        <v>475</v>
      </c>
      <c r="K64" s="78" t="s">
        <v>744</v>
      </c>
    </row>
    <row r="65" spans="1:11" x14ac:dyDescent="0.25">
      <c r="A65" s="57">
        <v>2</v>
      </c>
      <c r="B65" s="57" t="s">
        <v>1194</v>
      </c>
      <c r="C65" s="57" t="s">
        <v>1195</v>
      </c>
      <c r="D65" s="57" t="s">
        <v>1196</v>
      </c>
      <c r="E65" s="57" t="s">
        <v>28</v>
      </c>
      <c r="F65" s="57" t="s">
        <v>1197</v>
      </c>
      <c r="G65" s="57" t="s">
        <v>960</v>
      </c>
      <c r="H65" s="57" t="s">
        <v>1013</v>
      </c>
      <c r="I65" s="57" t="s">
        <v>1198</v>
      </c>
      <c r="J65" s="78" t="s">
        <v>960</v>
      </c>
      <c r="K65" s="78" t="s">
        <v>1199</v>
      </c>
    </row>
    <row r="66" spans="1:11" x14ac:dyDescent="0.25">
      <c r="A66" s="57">
        <v>21</v>
      </c>
      <c r="B66" s="57"/>
      <c r="C66" s="57"/>
      <c r="D66" s="57"/>
      <c r="E66" s="57"/>
      <c r="F66" s="57" t="s">
        <v>1030</v>
      </c>
      <c r="G66" s="57" t="s">
        <v>960</v>
      </c>
      <c r="H66" s="57" t="s">
        <v>1013</v>
      </c>
      <c r="I66" s="57" t="s">
        <v>1031</v>
      </c>
      <c r="J66" s="78" t="s">
        <v>960</v>
      </c>
      <c r="K66" s="78" t="s">
        <v>1132</v>
      </c>
    </row>
    <row r="67" spans="1:11" x14ac:dyDescent="0.25">
      <c r="A67" s="57">
        <v>83</v>
      </c>
      <c r="B67" s="57" t="s">
        <v>797</v>
      </c>
      <c r="C67" s="57" t="s">
        <v>798</v>
      </c>
      <c r="D67" s="57" t="s">
        <v>799</v>
      </c>
      <c r="E67" s="57" t="s">
        <v>1</v>
      </c>
      <c r="F67" s="57" t="s">
        <v>800</v>
      </c>
      <c r="G67" s="57" t="s">
        <v>960</v>
      </c>
      <c r="H67" s="57" t="s">
        <v>8</v>
      </c>
      <c r="I67" s="57" t="s">
        <v>801</v>
      </c>
      <c r="J67" s="78" t="s">
        <v>9</v>
      </c>
      <c r="K67" s="78" t="s">
        <v>802</v>
      </c>
    </row>
    <row r="68" spans="1:11" x14ac:dyDescent="0.25">
      <c r="A68" s="57">
        <v>84</v>
      </c>
      <c r="B68" s="57" t="s">
        <v>174</v>
      </c>
      <c r="C68" s="57" t="s">
        <v>175</v>
      </c>
      <c r="D68" s="57" t="s">
        <v>0</v>
      </c>
      <c r="E68" s="57" t="s">
        <v>1</v>
      </c>
      <c r="F68" s="57" t="s">
        <v>176</v>
      </c>
      <c r="G68" s="57" t="s">
        <v>960</v>
      </c>
      <c r="H68" s="57" t="s">
        <v>8</v>
      </c>
      <c r="I68" s="57" t="s">
        <v>177</v>
      </c>
      <c r="J68" s="78" t="s">
        <v>9</v>
      </c>
      <c r="K68" s="78" t="s">
        <v>736</v>
      </c>
    </row>
    <row r="69" spans="1:11" x14ac:dyDescent="0.25">
      <c r="A69" s="78">
        <v>4</v>
      </c>
      <c r="B69" s="78" t="s">
        <v>1176</v>
      </c>
      <c r="C69" s="78" t="s">
        <v>1177</v>
      </c>
      <c r="D69" s="78" t="s">
        <v>173</v>
      </c>
      <c r="E69" s="78" t="s">
        <v>43</v>
      </c>
      <c r="F69" s="78" t="s">
        <v>1178</v>
      </c>
      <c r="G69" s="78" t="s">
        <v>1136</v>
      </c>
      <c r="H69" s="78" t="s">
        <v>1013</v>
      </c>
      <c r="I69" s="78" t="s">
        <v>1179</v>
      </c>
      <c r="J69" s="78" t="s">
        <v>960</v>
      </c>
      <c r="K69" s="78" t="s">
        <v>1180</v>
      </c>
    </row>
    <row r="70" spans="1:11" x14ac:dyDescent="0.25">
      <c r="A70" s="78">
        <v>5</v>
      </c>
      <c r="B70" s="78" t="s">
        <v>1187</v>
      </c>
      <c r="C70" s="78" t="s">
        <v>1188</v>
      </c>
      <c r="D70" s="78" t="s">
        <v>1189</v>
      </c>
      <c r="E70" s="78" t="s">
        <v>43</v>
      </c>
      <c r="F70" s="78" t="s">
        <v>1190</v>
      </c>
      <c r="G70" s="78" t="s">
        <v>1136</v>
      </c>
      <c r="H70" s="78" t="s">
        <v>1013</v>
      </c>
      <c r="I70" s="78" t="s">
        <v>1191</v>
      </c>
      <c r="J70" s="78" t="s">
        <v>960</v>
      </c>
      <c r="K70" s="78" t="s">
        <v>1192</v>
      </c>
    </row>
    <row r="71" spans="1:11" x14ac:dyDescent="0.25">
      <c r="A71" s="78">
        <v>6</v>
      </c>
      <c r="B71" s="78" t="s">
        <v>64</v>
      </c>
      <c r="C71" s="78" t="s">
        <v>65</v>
      </c>
      <c r="D71" s="78" t="s">
        <v>66</v>
      </c>
      <c r="E71" s="78" t="s">
        <v>1</v>
      </c>
      <c r="F71" s="78" t="s">
        <v>1133</v>
      </c>
      <c r="G71" s="78" t="s">
        <v>1136</v>
      </c>
      <c r="H71" s="78" t="s">
        <v>1013</v>
      </c>
      <c r="I71" s="78" t="s">
        <v>1134</v>
      </c>
      <c r="J71" s="78" t="s">
        <v>960</v>
      </c>
      <c r="K71" s="78" t="s">
        <v>1135</v>
      </c>
    </row>
    <row r="72" spans="1:11" x14ac:dyDescent="0.25">
      <c r="A72" s="78">
        <v>7</v>
      </c>
      <c r="B72" s="78" t="s">
        <v>1146</v>
      </c>
      <c r="C72" s="78" t="s">
        <v>1147</v>
      </c>
      <c r="D72" s="78" t="s">
        <v>1142</v>
      </c>
      <c r="E72" s="78" t="s">
        <v>1</v>
      </c>
      <c r="F72" s="78" t="s">
        <v>1148</v>
      </c>
      <c r="G72" s="78" t="s">
        <v>1136</v>
      </c>
      <c r="H72" s="78" t="s">
        <v>1013</v>
      </c>
      <c r="I72" s="78" t="s">
        <v>1149</v>
      </c>
      <c r="J72" s="78" t="s">
        <v>960</v>
      </c>
      <c r="K72" s="78" t="s">
        <v>1150</v>
      </c>
    </row>
    <row r="73" spans="1:11" x14ac:dyDescent="0.25">
      <c r="A73" s="78">
        <v>8</v>
      </c>
      <c r="B73" s="78" t="s">
        <v>1151</v>
      </c>
      <c r="C73" s="78" t="s">
        <v>1152</v>
      </c>
      <c r="D73" s="78" t="s">
        <v>1153</v>
      </c>
      <c r="E73" s="78" t="s">
        <v>48</v>
      </c>
      <c r="F73" s="78" t="s">
        <v>1154</v>
      </c>
      <c r="G73" s="78" t="s">
        <v>1136</v>
      </c>
      <c r="H73" s="78" t="s">
        <v>1013</v>
      </c>
      <c r="I73" s="78" t="s">
        <v>1155</v>
      </c>
      <c r="J73" s="78" t="s">
        <v>960</v>
      </c>
      <c r="K73" s="78" t="s">
        <v>1156</v>
      </c>
    </row>
    <row r="74" spans="1:11" x14ac:dyDescent="0.25">
      <c r="A74" s="78">
        <v>9</v>
      </c>
      <c r="B74" s="78" t="s">
        <v>530</v>
      </c>
      <c r="C74" s="78" t="s">
        <v>531</v>
      </c>
      <c r="D74" s="78" t="s">
        <v>36</v>
      </c>
      <c r="E74" s="78" t="s">
        <v>1</v>
      </c>
      <c r="F74" s="78" t="s">
        <v>1158</v>
      </c>
      <c r="G74" s="78" t="s">
        <v>1136</v>
      </c>
      <c r="H74" s="78" t="s">
        <v>1013</v>
      </c>
      <c r="I74" s="78" t="s">
        <v>1159</v>
      </c>
      <c r="J74" s="78" t="s">
        <v>960</v>
      </c>
      <c r="K74" s="78" t="s">
        <v>1160</v>
      </c>
    </row>
    <row r="75" spans="1:11" x14ac:dyDescent="0.25">
      <c r="A75" s="78">
        <v>10</v>
      </c>
      <c r="B75" s="78" t="s">
        <v>50</v>
      </c>
      <c r="C75" s="78" t="s">
        <v>51</v>
      </c>
      <c r="D75" s="78" t="s">
        <v>52</v>
      </c>
      <c r="E75" s="78" t="s">
        <v>43</v>
      </c>
      <c r="F75" s="78" t="s">
        <v>1085</v>
      </c>
      <c r="G75" s="78" t="s">
        <v>1136</v>
      </c>
      <c r="H75" s="78" t="s">
        <v>1013</v>
      </c>
      <c r="I75" s="78" t="s">
        <v>1086</v>
      </c>
      <c r="J75" s="78" t="s">
        <v>960</v>
      </c>
      <c r="K75" s="78" t="s">
        <v>1087</v>
      </c>
    </row>
    <row r="76" spans="1:11" x14ac:dyDescent="0.25">
      <c r="A76" s="78">
        <v>11</v>
      </c>
      <c r="B76" s="78" t="s">
        <v>1094</v>
      </c>
      <c r="C76" s="78" t="s">
        <v>1095</v>
      </c>
      <c r="D76" s="78" t="s">
        <v>173</v>
      </c>
      <c r="E76" s="78" t="s">
        <v>43</v>
      </c>
      <c r="F76" s="78" t="s">
        <v>1096</v>
      </c>
      <c r="G76" s="78" t="s">
        <v>1136</v>
      </c>
      <c r="H76" s="78" t="s">
        <v>1013</v>
      </c>
      <c r="I76" s="78" t="s">
        <v>1097</v>
      </c>
      <c r="J76" s="78" t="s">
        <v>960</v>
      </c>
      <c r="K76" s="78" t="s">
        <v>1098</v>
      </c>
    </row>
    <row r="77" spans="1:11" x14ac:dyDescent="0.25">
      <c r="A77" s="78">
        <v>12</v>
      </c>
      <c r="B77" s="78" t="s">
        <v>366</v>
      </c>
      <c r="C77" s="78" t="s">
        <v>1099</v>
      </c>
      <c r="D77" s="78" t="s">
        <v>368</v>
      </c>
      <c r="E77" s="78" t="s">
        <v>43</v>
      </c>
      <c r="F77" s="78" t="s">
        <v>1100</v>
      </c>
      <c r="G77" s="78" t="s">
        <v>1136</v>
      </c>
      <c r="H77" s="78" t="s">
        <v>1013</v>
      </c>
      <c r="I77" s="78" t="s">
        <v>1101</v>
      </c>
      <c r="J77" s="78" t="s">
        <v>960</v>
      </c>
      <c r="K77" s="78" t="s">
        <v>1102</v>
      </c>
    </row>
    <row r="78" spans="1:11" x14ac:dyDescent="0.25">
      <c r="A78" s="78">
        <v>13</v>
      </c>
      <c r="B78" s="78" t="s">
        <v>262</v>
      </c>
      <c r="C78" s="78" t="s">
        <v>399</v>
      </c>
      <c r="D78" s="78" t="s">
        <v>0</v>
      </c>
      <c r="E78" s="78" t="s">
        <v>1</v>
      </c>
      <c r="F78" s="78" t="s">
        <v>1103</v>
      </c>
      <c r="G78" s="78" t="s">
        <v>1136</v>
      </c>
      <c r="H78" s="78" t="s">
        <v>1013</v>
      </c>
      <c r="I78" s="78" t="s">
        <v>1104</v>
      </c>
      <c r="J78" s="78" t="s">
        <v>960</v>
      </c>
      <c r="K78" s="78" t="s">
        <v>1105</v>
      </c>
    </row>
    <row r="79" spans="1:11" x14ac:dyDescent="0.25">
      <c r="A79" s="78">
        <v>14</v>
      </c>
      <c r="B79" s="78" t="s">
        <v>196</v>
      </c>
      <c r="C79" s="78" t="s">
        <v>104</v>
      </c>
      <c r="D79" s="78" t="s">
        <v>197</v>
      </c>
      <c r="E79" s="78" t="s">
        <v>198</v>
      </c>
      <c r="F79" s="78" t="s">
        <v>1107</v>
      </c>
      <c r="G79" s="78" t="s">
        <v>1136</v>
      </c>
      <c r="H79" s="78" t="s">
        <v>1013</v>
      </c>
      <c r="I79" s="78" t="s">
        <v>1108</v>
      </c>
      <c r="J79" s="78" t="s">
        <v>960</v>
      </c>
      <c r="K79" s="78" t="s">
        <v>1109</v>
      </c>
    </row>
    <row r="80" spans="1:11" x14ac:dyDescent="0.25">
      <c r="A80" s="78">
        <v>15</v>
      </c>
      <c r="B80" s="78" t="s">
        <v>1110</v>
      </c>
      <c r="C80" s="78" t="s">
        <v>408</v>
      </c>
      <c r="D80" s="78" t="s">
        <v>1111</v>
      </c>
      <c r="E80" s="78" t="s">
        <v>912</v>
      </c>
      <c r="F80" s="78" t="s">
        <v>1112</v>
      </c>
      <c r="G80" s="78" t="s">
        <v>1136</v>
      </c>
      <c r="H80" s="78" t="s">
        <v>1013</v>
      </c>
      <c r="I80" s="78" t="s">
        <v>1113</v>
      </c>
      <c r="J80" s="78" t="s">
        <v>960</v>
      </c>
      <c r="K80" s="78" t="s">
        <v>1114</v>
      </c>
    </row>
    <row r="81" spans="1:11" x14ac:dyDescent="0.25">
      <c r="A81" s="78">
        <v>16</v>
      </c>
      <c r="B81" s="78" t="s">
        <v>1115</v>
      </c>
      <c r="C81" s="78" t="s">
        <v>1116</v>
      </c>
      <c r="D81" s="78" t="s">
        <v>1117</v>
      </c>
      <c r="E81" s="78" t="s">
        <v>1</v>
      </c>
      <c r="F81" s="78" t="s">
        <v>1118</v>
      </c>
      <c r="G81" s="78" t="s">
        <v>1136</v>
      </c>
      <c r="H81" s="78" t="s">
        <v>1013</v>
      </c>
      <c r="I81" s="78" t="s">
        <v>1119</v>
      </c>
      <c r="J81" s="78" t="s">
        <v>960</v>
      </c>
      <c r="K81" s="78" t="s">
        <v>1120</v>
      </c>
    </row>
    <row r="82" spans="1:11" x14ac:dyDescent="0.25">
      <c r="A82" s="78">
        <v>17</v>
      </c>
      <c r="B82" s="78" t="s">
        <v>174</v>
      </c>
      <c r="C82" s="78" t="s">
        <v>175</v>
      </c>
      <c r="D82" s="78" t="s">
        <v>0</v>
      </c>
      <c r="E82" s="78" t="s">
        <v>1</v>
      </c>
      <c r="F82" s="78" t="s">
        <v>1124</v>
      </c>
      <c r="G82" s="78" t="s">
        <v>1136</v>
      </c>
      <c r="H82" s="78" t="s">
        <v>1013</v>
      </c>
      <c r="I82" s="78" t="s">
        <v>1125</v>
      </c>
      <c r="J82" s="78" t="s">
        <v>960</v>
      </c>
      <c r="K82" s="78" t="s">
        <v>1126</v>
      </c>
    </row>
    <row r="83" spans="1:11" x14ac:dyDescent="0.25">
      <c r="A83" s="78">
        <v>28</v>
      </c>
      <c r="B83" s="78" t="s">
        <v>803</v>
      </c>
      <c r="C83" s="78" t="s">
        <v>804</v>
      </c>
      <c r="D83" s="78" t="s">
        <v>17</v>
      </c>
      <c r="E83" s="78" t="s">
        <v>7</v>
      </c>
      <c r="F83" s="78" t="s">
        <v>805</v>
      </c>
      <c r="G83" s="78" t="s">
        <v>1136</v>
      </c>
      <c r="H83" s="78" t="s">
        <v>5</v>
      </c>
      <c r="I83" s="78" t="s">
        <v>806</v>
      </c>
      <c r="J83" s="78" t="s">
        <v>6</v>
      </c>
      <c r="K83" s="78" t="s">
        <v>996</v>
      </c>
    </row>
    <row r="84" spans="1:11" x14ac:dyDescent="0.25">
      <c r="A84" s="78">
        <v>54</v>
      </c>
      <c r="B84" s="78" t="s">
        <v>15</v>
      </c>
      <c r="C84" s="78" t="s">
        <v>16</v>
      </c>
      <c r="D84" s="78" t="s">
        <v>17</v>
      </c>
      <c r="E84" s="78" t="s">
        <v>7</v>
      </c>
      <c r="F84" s="78" t="s">
        <v>18</v>
      </c>
      <c r="G84" s="78" t="s">
        <v>1136</v>
      </c>
      <c r="H84" s="78" t="s">
        <v>5</v>
      </c>
      <c r="I84" s="78" t="s">
        <v>19</v>
      </c>
      <c r="J84" s="78" t="s">
        <v>6</v>
      </c>
      <c r="K84" s="78" t="s">
        <v>685</v>
      </c>
    </row>
    <row r="85" spans="1:11" x14ac:dyDescent="0.25">
      <c r="A85" s="78">
        <v>67</v>
      </c>
      <c r="B85" s="78" t="s">
        <v>443</v>
      </c>
      <c r="C85" s="78" t="s">
        <v>444</v>
      </c>
      <c r="D85" s="78" t="s">
        <v>0</v>
      </c>
      <c r="E85" s="78" t="s">
        <v>1</v>
      </c>
      <c r="F85" s="78" t="s">
        <v>445</v>
      </c>
      <c r="G85" s="78" t="s">
        <v>1136</v>
      </c>
      <c r="H85" s="78" t="s">
        <v>5</v>
      </c>
      <c r="I85" s="78" t="s">
        <v>446</v>
      </c>
      <c r="J85" s="78" t="s">
        <v>6</v>
      </c>
      <c r="K85" s="78" t="s">
        <v>708</v>
      </c>
    </row>
    <row r="86" spans="1:11" x14ac:dyDescent="0.25">
      <c r="A86" s="78">
        <v>71</v>
      </c>
      <c r="B86" s="78" t="s">
        <v>54</v>
      </c>
      <c r="C86" s="78" t="s">
        <v>55</v>
      </c>
      <c r="D86" s="78" t="s">
        <v>0</v>
      </c>
      <c r="E86" s="78" t="s">
        <v>1</v>
      </c>
      <c r="F86" s="78" t="s">
        <v>56</v>
      </c>
      <c r="G86" s="78" t="s">
        <v>1136</v>
      </c>
      <c r="H86" s="78" t="s">
        <v>5</v>
      </c>
      <c r="I86" s="78" t="s">
        <v>57</v>
      </c>
      <c r="J86" s="78" t="s">
        <v>6</v>
      </c>
      <c r="K86" s="78" t="s">
        <v>717</v>
      </c>
    </row>
    <row r="87" spans="1:11" x14ac:dyDescent="0.25">
      <c r="A87" s="78">
        <v>72</v>
      </c>
      <c r="B87" s="78" t="s">
        <v>467</v>
      </c>
      <c r="C87" s="78" t="s">
        <v>468</v>
      </c>
      <c r="D87" s="78" t="s">
        <v>0</v>
      </c>
      <c r="E87" s="78" t="s">
        <v>1</v>
      </c>
      <c r="F87" s="78" t="s">
        <v>469</v>
      </c>
      <c r="G87" s="78" t="s">
        <v>1136</v>
      </c>
      <c r="H87" s="78" t="s">
        <v>5</v>
      </c>
      <c r="I87" s="78" t="s">
        <v>470</v>
      </c>
      <c r="J87" s="78" t="s">
        <v>6</v>
      </c>
      <c r="K87" s="78" t="s">
        <v>720</v>
      </c>
    </row>
    <row r="88" spans="1:11" x14ac:dyDescent="0.25">
      <c r="A88" s="78">
        <v>73</v>
      </c>
      <c r="B88" s="78" t="s">
        <v>50</v>
      </c>
      <c r="C88" s="78" t="s">
        <v>51</v>
      </c>
      <c r="D88" s="78" t="s">
        <v>52</v>
      </c>
      <c r="E88" s="78" t="s">
        <v>43</v>
      </c>
      <c r="F88" s="78" t="s">
        <v>94</v>
      </c>
      <c r="G88" s="78" t="s">
        <v>1136</v>
      </c>
      <c r="H88" s="78" t="s">
        <v>5</v>
      </c>
      <c r="I88" s="78" t="s">
        <v>95</v>
      </c>
      <c r="J88" s="78" t="s">
        <v>6</v>
      </c>
      <c r="K88" s="78" t="s">
        <v>724</v>
      </c>
    </row>
    <row r="89" spans="1:11" x14ac:dyDescent="0.25">
      <c r="A89" s="78">
        <v>38</v>
      </c>
      <c r="B89" s="78" t="s">
        <v>544</v>
      </c>
      <c r="C89" s="78" t="s">
        <v>545</v>
      </c>
      <c r="D89" s="78" t="s">
        <v>546</v>
      </c>
      <c r="E89" s="78" t="s">
        <v>1</v>
      </c>
      <c r="F89" s="78" t="s">
        <v>547</v>
      </c>
      <c r="G89" s="78" t="s">
        <v>1136</v>
      </c>
      <c r="H89" s="78" t="s">
        <v>8</v>
      </c>
      <c r="I89" s="78" t="s">
        <v>548</v>
      </c>
      <c r="J89" s="78" t="s">
        <v>9</v>
      </c>
      <c r="K89" s="78" t="s">
        <v>783</v>
      </c>
    </row>
    <row r="90" spans="1:11" x14ac:dyDescent="0.25">
      <c r="A90" s="78">
        <v>76</v>
      </c>
      <c r="B90" s="78" t="s">
        <v>127</v>
      </c>
      <c r="C90" s="78" t="s">
        <v>47</v>
      </c>
      <c r="D90" s="78" t="s">
        <v>0</v>
      </c>
      <c r="E90" s="78" t="s">
        <v>1</v>
      </c>
      <c r="F90" s="78" t="s">
        <v>128</v>
      </c>
      <c r="G90" s="78" t="s">
        <v>1136</v>
      </c>
      <c r="H90" s="78" t="s">
        <v>8</v>
      </c>
      <c r="I90" s="78" t="s">
        <v>129</v>
      </c>
      <c r="J90" s="78" t="s">
        <v>9</v>
      </c>
      <c r="K90" s="78" t="s">
        <v>729</v>
      </c>
    </row>
    <row r="91" spans="1:11" x14ac:dyDescent="0.25">
      <c r="A91" s="78">
        <v>78</v>
      </c>
      <c r="B91" s="78" t="s">
        <v>925</v>
      </c>
      <c r="C91" s="78" t="s">
        <v>926</v>
      </c>
      <c r="D91" s="78" t="s">
        <v>821</v>
      </c>
      <c r="E91" s="78" t="s">
        <v>822</v>
      </c>
      <c r="F91" s="78" t="s">
        <v>927</v>
      </c>
      <c r="G91" s="78" t="s">
        <v>1136</v>
      </c>
      <c r="H91" s="78" t="s">
        <v>8</v>
      </c>
      <c r="I91" s="78" t="s">
        <v>928</v>
      </c>
      <c r="J91" s="78" t="s">
        <v>9</v>
      </c>
      <c r="K91" s="78" t="s">
        <v>929</v>
      </c>
    </row>
    <row r="92" spans="1:11" x14ac:dyDescent="0.25">
      <c r="A92" s="78">
        <v>79</v>
      </c>
      <c r="B92" s="78" t="s">
        <v>869</v>
      </c>
      <c r="C92" s="78" t="s">
        <v>870</v>
      </c>
      <c r="D92" s="78" t="s">
        <v>871</v>
      </c>
      <c r="E92" s="78" t="s">
        <v>198</v>
      </c>
      <c r="F92" s="78" t="s">
        <v>872</v>
      </c>
      <c r="G92" s="78" t="s">
        <v>1136</v>
      </c>
      <c r="H92" s="78" t="s">
        <v>8</v>
      </c>
      <c r="I92" s="78" t="s">
        <v>873</v>
      </c>
      <c r="J92" s="78" t="s">
        <v>9</v>
      </c>
      <c r="K92" s="78" t="s">
        <v>874</v>
      </c>
    </row>
    <row r="93" spans="1:11" x14ac:dyDescent="0.25">
      <c r="A93" s="78">
        <v>81</v>
      </c>
      <c r="B93" s="78" t="s">
        <v>819</v>
      </c>
      <c r="C93" s="78" t="s">
        <v>820</v>
      </c>
      <c r="D93" s="78" t="s">
        <v>821</v>
      </c>
      <c r="E93" s="78" t="s">
        <v>822</v>
      </c>
      <c r="F93" s="78" t="s">
        <v>823</v>
      </c>
      <c r="G93" s="78" t="s">
        <v>1136</v>
      </c>
      <c r="H93" s="78" t="s">
        <v>8</v>
      </c>
      <c r="I93" s="78" t="s">
        <v>824</v>
      </c>
      <c r="J93" s="78" t="s">
        <v>9</v>
      </c>
      <c r="K93" s="78" t="s">
        <v>825</v>
      </c>
    </row>
    <row r="94" spans="1:11" x14ac:dyDescent="0.25">
      <c r="A94" s="78">
        <v>82</v>
      </c>
      <c r="B94" s="78" t="s">
        <v>875</v>
      </c>
      <c r="C94" s="78" t="s">
        <v>876</v>
      </c>
      <c r="D94" s="78" t="s">
        <v>877</v>
      </c>
      <c r="E94" s="78" t="s">
        <v>878</v>
      </c>
      <c r="F94" s="78" t="s">
        <v>879</v>
      </c>
      <c r="G94" s="78" t="s">
        <v>1136</v>
      </c>
      <c r="H94" s="78" t="s">
        <v>8</v>
      </c>
      <c r="I94" s="78" t="s">
        <v>880</v>
      </c>
      <c r="J94" s="78" t="s">
        <v>9</v>
      </c>
      <c r="K94" s="78" t="s">
        <v>881</v>
      </c>
    </row>
    <row r="95" spans="1:11" x14ac:dyDescent="0.25">
      <c r="A95" s="78">
        <v>86</v>
      </c>
      <c r="B95" s="78" t="s">
        <v>179</v>
      </c>
      <c r="C95" s="78" t="s">
        <v>180</v>
      </c>
      <c r="D95" s="78" t="s">
        <v>181</v>
      </c>
      <c r="E95" s="78" t="s">
        <v>43</v>
      </c>
      <c r="F95" s="78" t="s">
        <v>182</v>
      </c>
      <c r="G95" s="78" t="s">
        <v>1136</v>
      </c>
      <c r="H95" s="78" t="s">
        <v>8</v>
      </c>
      <c r="I95" s="78" t="s">
        <v>183</v>
      </c>
      <c r="J95" s="78" t="s">
        <v>9</v>
      </c>
      <c r="K95" s="78" t="s">
        <v>738</v>
      </c>
    </row>
  </sheetData>
  <sortState ref="A2:K95">
    <sortCondition ref="G2:G95"/>
    <sortCondition ref="H2:H95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76" workbookViewId="0">
      <selection activeCell="H71" sqref="H71:H89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77" t="s">
        <v>453</v>
      </c>
      <c r="C2" s="77" t="s">
        <v>454</v>
      </c>
      <c r="D2" s="77" t="s">
        <v>455</v>
      </c>
      <c r="E2" s="77" t="s">
        <v>456</v>
      </c>
      <c r="F2" s="77" t="s">
        <v>457</v>
      </c>
      <c r="G2" s="77" t="s">
        <v>666</v>
      </c>
      <c r="H2" s="77" t="s">
        <v>30</v>
      </c>
      <c r="I2" s="77" t="s">
        <v>458</v>
      </c>
      <c r="J2" s="77" t="s">
        <v>32</v>
      </c>
      <c r="K2" s="77" t="s">
        <v>763</v>
      </c>
    </row>
    <row r="3" spans="1:11" x14ac:dyDescent="0.25">
      <c r="A3">
        <v>83</v>
      </c>
      <c r="B3" s="77" t="s">
        <v>131</v>
      </c>
      <c r="C3" s="77" t="s">
        <v>132</v>
      </c>
      <c r="D3" s="77" t="s">
        <v>133</v>
      </c>
      <c r="E3" s="77" t="s">
        <v>28</v>
      </c>
      <c r="F3" s="77" t="s">
        <v>134</v>
      </c>
      <c r="G3" s="77" t="s">
        <v>666</v>
      </c>
      <c r="H3" s="77" t="s">
        <v>30</v>
      </c>
      <c r="I3" s="77" t="s">
        <v>135</v>
      </c>
      <c r="J3" s="77" t="s">
        <v>32</v>
      </c>
      <c r="K3" s="77" t="s">
        <v>731</v>
      </c>
    </row>
    <row r="4" spans="1:11" x14ac:dyDescent="0.25">
      <c r="A4" s="77">
        <v>86</v>
      </c>
      <c r="B4" s="77" t="s">
        <v>54</v>
      </c>
      <c r="C4" s="77" t="s">
        <v>55</v>
      </c>
      <c r="D4" s="77" t="s">
        <v>0</v>
      </c>
      <c r="E4" s="77" t="s">
        <v>1</v>
      </c>
      <c r="F4" s="77" t="s">
        <v>156</v>
      </c>
      <c r="G4" s="77" t="s">
        <v>666</v>
      </c>
      <c r="H4" s="77" t="s">
        <v>157</v>
      </c>
      <c r="I4" s="77" t="s">
        <v>158</v>
      </c>
      <c r="J4" s="77" t="s">
        <v>159</v>
      </c>
      <c r="K4" s="77" t="s">
        <v>734</v>
      </c>
    </row>
    <row r="5" spans="1:11" x14ac:dyDescent="0.25">
      <c r="A5" s="77">
        <v>35</v>
      </c>
      <c r="B5" s="77" t="s">
        <v>830</v>
      </c>
      <c r="C5" s="77" t="s">
        <v>624</v>
      </c>
      <c r="D5" s="77" t="s">
        <v>625</v>
      </c>
      <c r="E5" s="77" t="s">
        <v>48</v>
      </c>
      <c r="F5" s="77" t="s">
        <v>626</v>
      </c>
      <c r="G5" s="77" t="s">
        <v>666</v>
      </c>
      <c r="H5" s="77" t="s">
        <v>294</v>
      </c>
      <c r="I5" s="77" t="s">
        <v>627</v>
      </c>
      <c r="J5" s="77" t="s">
        <v>289</v>
      </c>
      <c r="K5" s="77" t="s">
        <v>987</v>
      </c>
    </row>
    <row r="6" spans="1:11" x14ac:dyDescent="0.25">
      <c r="A6" s="77">
        <v>48</v>
      </c>
      <c r="B6" s="77" t="s">
        <v>407</v>
      </c>
      <c r="C6" s="77" t="s">
        <v>408</v>
      </c>
      <c r="D6" s="77" t="s">
        <v>618</v>
      </c>
      <c r="E6" s="77" t="s">
        <v>619</v>
      </c>
      <c r="F6" s="77" t="s">
        <v>620</v>
      </c>
      <c r="G6" s="77" t="s">
        <v>666</v>
      </c>
      <c r="H6" s="77" t="s">
        <v>294</v>
      </c>
      <c r="I6" s="77" t="s">
        <v>621</v>
      </c>
      <c r="J6" s="77" t="s">
        <v>289</v>
      </c>
      <c r="K6" s="77" t="s">
        <v>658</v>
      </c>
    </row>
    <row r="7" spans="1:11" x14ac:dyDescent="0.25">
      <c r="A7" s="77">
        <v>66</v>
      </c>
      <c r="B7" s="77" t="s">
        <v>377</v>
      </c>
      <c r="C7" s="77" t="s">
        <v>378</v>
      </c>
      <c r="D7" s="77" t="s">
        <v>256</v>
      </c>
      <c r="E7" s="77" t="s">
        <v>1</v>
      </c>
      <c r="F7" s="77" t="s">
        <v>379</v>
      </c>
      <c r="G7" s="77" t="s">
        <v>666</v>
      </c>
      <c r="H7" s="77" t="s">
        <v>294</v>
      </c>
      <c r="I7" s="77" t="s">
        <v>380</v>
      </c>
      <c r="J7" s="77" t="s">
        <v>289</v>
      </c>
      <c r="K7" s="77" t="s">
        <v>695</v>
      </c>
    </row>
    <row r="8" spans="1:11" x14ac:dyDescent="0.25">
      <c r="A8" s="77">
        <v>61</v>
      </c>
      <c r="B8" s="77" t="s">
        <v>333</v>
      </c>
      <c r="C8" s="77" t="s">
        <v>334</v>
      </c>
      <c r="D8" s="77" t="s">
        <v>335</v>
      </c>
      <c r="E8" s="77" t="s">
        <v>48</v>
      </c>
      <c r="F8" s="77" t="s">
        <v>336</v>
      </c>
      <c r="G8" s="77" t="s">
        <v>666</v>
      </c>
      <c r="H8" s="77" t="s">
        <v>287</v>
      </c>
      <c r="I8" s="77" t="s">
        <v>337</v>
      </c>
      <c r="J8" s="77" t="s">
        <v>289</v>
      </c>
      <c r="K8" s="77" t="s">
        <v>686</v>
      </c>
    </row>
    <row r="9" spans="1:11" x14ac:dyDescent="0.25">
      <c r="A9" s="77">
        <v>62</v>
      </c>
      <c r="B9" s="77" t="s">
        <v>350</v>
      </c>
      <c r="C9" s="77" t="s">
        <v>340</v>
      </c>
      <c r="D9" s="77" t="s">
        <v>351</v>
      </c>
      <c r="E9" s="77" t="s">
        <v>48</v>
      </c>
      <c r="F9" s="77" t="s">
        <v>352</v>
      </c>
      <c r="G9" s="77" t="s">
        <v>666</v>
      </c>
      <c r="H9" s="77" t="s">
        <v>287</v>
      </c>
      <c r="I9" s="77" t="s">
        <v>353</v>
      </c>
      <c r="J9" s="77" t="s">
        <v>289</v>
      </c>
      <c r="K9" s="77" t="s">
        <v>689</v>
      </c>
    </row>
    <row r="10" spans="1:11" x14ac:dyDescent="0.25">
      <c r="A10" s="77">
        <v>67</v>
      </c>
      <c r="B10" s="77" t="s">
        <v>387</v>
      </c>
      <c r="C10" s="77" t="s">
        <v>279</v>
      </c>
      <c r="D10" s="77" t="s">
        <v>351</v>
      </c>
      <c r="E10" s="77" t="s">
        <v>48</v>
      </c>
      <c r="F10" s="77" t="s">
        <v>388</v>
      </c>
      <c r="G10" s="77" t="s">
        <v>666</v>
      </c>
      <c r="H10" s="77" t="s">
        <v>287</v>
      </c>
      <c r="I10" s="77" t="s">
        <v>389</v>
      </c>
      <c r="J10" s="77" t="s">
        <v>289</v>
      </c>
      <c r="K10" s="77" t="s">
        <v>696</v>
      </c>
    </row>
    <row r="11" spans="1:11" x14ac:dyDescent="0.25">
      <c r="A11" s="77">
        <v>40</v>
      </c>
      <c r="B11" s="77" t="s">
        <v>567</v>
      </c>
      <c r="C11" s="77" t="s">
        <v>561</v>
      </c>
      <c r="D11" s="77" t="s">
        <v>0</v>
      </c>
      <c r="E11" s="77" t="s">
        <v>1</v>
      </c>
      <c r="F11" s="77" t="s">
        <v>61</v>
      </c>
      <c r="G11" s="77" t="s">
        <v>666</v>
      </c>
      <c r="H11" s="77" t="s">
        <v>3</v>
      </c>
      <c r="I11" s="77" t="s">
        <v>62</v>
      </c>
      <c r="J11" s="77" t="s">
        <v>53</v>
      </c>
      <c r="K11" s="77" t="s">
        <v>919</v>
      </c>
    </row>
    <row r="12" spans="1:11" x14ac:dyDescent="0.25">
      <c r="A12" s="77">
        <v>98</v>
      </c>
      <c r="B12" s="77" t="s">
        <v>232</v>
      </c>
      <c r="C12" s="77" t="s">
        <v>233</v>
      </c>
      <c r="D12" s="77" t="s">
        <v>234</v>
      </c>
      <c r="E12" s="77" t="s">
        <v>1</v>
      </c>
      <c r="F12" s="77" t="s">
        <v>235</v>
      </c>
      <c r="G12" s="77" t="s">
        <v>666</v>
      </c>
      <c r="H12" s="77" t="s">
        <v>3</v>
      </c>
      <c r="I12" s="77" t="s">
        <v>236</v>
      </c>
      <c r="J12" s="77" t="s">
        <v>53</v>
      </c>
      <c r="K12" s="77" t="s">
        <v>750</v>
      </c>
    </row>
    <row r="13" spans="1:11" x14ac:dyDescent="0.25">
      <c r="A13" s="77">
        <v>26</v>
      </c>
      <c r="B13" s="77" t="s">
        <v>190</v>
      </c>
      <c r="C13" s="77" t="s">
        <v>191</v>
      </c>
      <c r="D13" s="77" t="s">
        <v>192</v>
      </c>
      <c r="E13" s="77" t="s">
        <v>28</v>
      </c>
      <c r="F13" s="77" t="s">
        <v>193</v>
      </c>
      <c r="G13" s="77" t="s">
        <v>1019</v>
      </c>
      <c r="H13" s="77" t="s">
        <v>30</v>
      </c>
      <c r="I13" s="77" t="s">
        <v>194</v>
      </c>
      <c r="J13" s="77" t="s">
        <v>32</v>
      </c>
      <c r="K13" s="77" t="s">
        <v>1081</v>
      </c>
    </row>
    <row r="14" spans="1:11" x14ac:dyDescent="0.25">
      <c r="A14" s="77">
        <v>29</v>
      </c>
      <c r="B14" s="77" t="s">
        <v>71</v>
      </c>
      <c r="C14" s="77" t="s">
        <v>72</v>
      </c>
      <c r="D14" s="77" t="s">
        <v>73</v>
      </c>
      <c r="E14" s="77" t="s">
        <v>28</v>
      </c>
      <c r="F14" s="77" t="s">
        <v>74</v>
      </c>
      <c r="G14" s="77" t="s">
        <v>1019</v>
      </c>
      <c r="H14" s="77" t="s">
        <v>30</v>
      </c>
      <c r="I14" s="77" t="s">
        <v>75</v>
      </c>
      <c r="J14" s="77" t="s">
        <v>32</v>
      </c>
      <c r="K14" s="77" t="s">
        <v>1058</v>
      </c>
    </row>
    <row r="15" spans="1:11" x14ac:dyDescent="0.25">
      <c r="A15" s="77">
        <v>37</v>
      </c>
      <c r="B15" s="77" t="s">
        <v>64</v>
      </c>
      <c r="C15" s="77" t="s">
        <v>65</v>
      </c>
      <c r="D15" s="77" t="s">
        <v>66</v>
      </c>
      <c r="E15" s="77" t="s">
        <v>1</v>
      </c>
      <c r="F15" s="77" t="s">
        <v>67</v>
      </c>
      <c r="G15" s="77" t="s">
        <v>1019</v>
      </c>
      <c r="H15" s="77" t="s">
        <v>30</v>
      </c>
      <c r="I15" s="77" t="s">
        <v>68</v>
      </c>
      <c r="J15" s="77" t="s">
        <v>32</v>
      </c>
      <c r="K15" s="77" t="s">
        <v>959</v>
      </c>
    </row>
    <row r="16" spans="1:11" x14ac:dyDescent="0.25">
      <c r="A16" s="77">
        <v>72</v>
      </c>
      <c r="B16" s="77" t="s">
        <v>15</v>
      </c>
      <c r="C16" s="77" t="s">
        <v>16</v>
      </c>
      <c r="D16" s="77" t="s">
        <v>17</v>
      </c>
      <c r="E16" s="77" t="s">
        <v>7</v>
      </c>
      <c r="F16" s="77" t="s">
        <v>77</v>
      </c>
      <c r="G16" s="77" t="s">
        <v>1019</v>
      </c>
      <c r="H16" s="77" t="s">
        <v>30</v>
      </c>
      <c r="I16" s="77" t="s">
        <v>78</v>
      </c>
      <c r="J16" s="77" t="s">
        <v>32</v>
      </c>
      <c r="K16" s="77" t="s">
        <v>705</v>
      </c>
    </row>
    <row r="17" spans="1:11" x14ac:dyDescent="0.25">
      <c r="A17" s="77">
        <v>74</v>
      </c>
      <c r="B17" s="77" t="s">
        <v>460</v>
      </c>
      <c r="C17" s="77" t="s">
        <v>461</v>
      </c>
      <c r="D17" s="77" t="s">
        <v>462</v>
      </c>
      <c r="E17" s="77" t="s">
        <v>1</v>
      </c>
      <c r="F17" s="77" t="s">
        <v>463</v>
      </c>
      <c r="G17" s="77" t="s">
        <v>1019</v>
      </c>
      <c r="H17" s="77" t="s">
        <v>30</v>
      </c>
      <c r="I17" s="77" t="s">
        <v>464</v>
      </c>
      <c r="J17" s="77" t="s">
        <v>32</v>
      </c>
      <c r="K17" s="77" t="s">
        <v>711</v>
      </c>
    </row>
    <row r="18" spans="1:11" x14ac:dyDescent="0.25">
      <c r="A18" s="77">
        <v>75</v>
      </c>
      <c r="B18" s="77" t="s">
        <v>165</v>
      </c>
      <c r="C18" s="77" t="s">
        <v>166</v>
      </c>
      <c r="D18" s="77" t="s">
        <v>27</v>
      </c>
      <c r="E18" s="77" t="s">
        <v>28</v>
      </c>
      <c r="F18" s="77" t="s">
        <v>167</v>
      </c>
      <c r="G18" s="77" t="s">
        <v>1019</v>
      </c>
      <c r="H18" s="77" t="s">
        <v>30</v>
      </c>
      <c r="I18" s="77" t="s">
        <v>168</v>
      </c>
      <c r="J18" s="77" t="s">
        <v>32</v>
      </c>
      <c r="K18" s="77" t="s">
        <v>712</v>
      </c>
    </row>
    <row r="19" spans="1:11" x14ac:dyDescent="0.25">
      <c r="A19" s="77">
        <v>76</v>
      </c>
      <c r="B19" s="77" t="s">
        <v>25</v>
      </c>
      <c r="C19" s="77" t="s">
        <v>26</v>
      </c>
      <c r="D19" s="77" t="s">
        <v>27</v>
      </c>
      <c r="E19" s="77" t="s">
        <v>28</v>
      </c>
      <c r="F19" s="77" t="s">
        <v>29</v>
      </c>
      <c r="G19" s="77" t="s">
        <v>1019</v>
      </c>
      <c r="H19" s="77" t="s">
        <v>30</v>
      </c>
      <c r="I19" s="77" t="s">
        <v>31</v>
      </c>
      <c r="J19" s="77" t="s">
        <v>32</v>
      </c>
      <c r="K19" s="77" t="s">
        <v>714</v>
      </c>
    </row>
    <row r="20" spans="1:11" x14ac:dyDescent="0.25">
      <c r="A20" s="77">
        <v>93</v>
      </c>
      <c r="B20" s="77" t="s">
        <v>467</v>
      </c>
      <c r="C20" s="77" t="s">
        <v>468</v>
      </c>
      <c r="D20" s="77" t="s">
        <v>0</v>
      </c>
      <c r="E20" s="77" t="s">
        <v>1</v>
      </c>
      <c r="F20" s="77" t="s">
        <v>477</v>
      </c>
      <c r="G20" s="77" t="s">
        <v>1019</v>
      </c>
      <c r="H20" s="77" t="s">
        <v>30</v>
      </c>
      <c r="I20" s="77" t="s">
        <v>478</v>
      </c>
      <c r="J20" s="77" t="s">
        <v>32</v>
      </c>
      <c r="K20" s="77" t="s">
        <v>740</v>
      </c>
    </row>
    <row r="21" spans="1:11" x14ac:dyDescent="0.25">
      <c r="A21" s="77">
        <v>41</v>
      </c>
      <c r="B21" s="77" t="s">
        <v>49</v>
      </c>
      <c r="C21" s="77" t="s">
        <v>97</v>
      </c>
      <c r="D21" s="77" t="s">
        <v>66</v>
      </c>
      <c r="E21" s="77" t="s">
        <v>1</v>
      </c>
      <c r="F21" s="77" t="s">
        <v>391</v>
      </c>
      <c r="G21" s="77" t="s">
        <v>1019</v>
      </c>
      <c r="H21" s="77" t="s">
        <v>294</v>
      </c>
      <c r="I21" s="77" t="s">
        <v>392</v>
      </c>
      <c r="J21" s="77" t="s">
        <v>289</v>
      </c>
      <c r="K21" s="77" t="s">
        <v>921</v>
      </c>
    </row>
    <row r="22" spans="1:11" x14ac:dyDescent="0.25">
      <c r="A22" s="77">
        <v>43</v>
      </c>
      <c r="B22" s="77" t="s">
        <v>845</v>
      </c>
      <c r="C22" s="77" t="s">
        <v>846</v>
      </c>
      <c r="D22" s="77" t="s">
        <v>27</v>
      </c>
      <c r="E22" s="77" t="s">
        <v>28</v>
      </c>
      <c r="F22" s="77" t="s">
        <v>847</v>
      </c>
      <c r="G22" s="77" t="s">
        <v>1019</v>
      </c>
      <c r="H22" s="77" t="s">
        <v>294</v>
      </c>
      <c r="I22" s="77" t="s">
        <v>848</v>
      </c>
      <c r="J22" s="77" t="s">
        <v>289</v>
      </c>
      <c r="K22" s="77" t="s">
        <v>849</v>
      </c>
    </row>
    <row r="23" spans="1:11" x14ac:dyDescent="0.25">
      <c r="A23" s="77">
        <v>46</v>
      </c>
      <c r="B23" s="77" t="s">
        <v>530</v>
      </c>
      <c r="C23" s="77" t="s">
        <v>531</v>
      </c>
      <c r="D23" s="77" t="s">
        <v>36</v>
      </c>
      <c r="E23" s="77" t="s">
        <v>1</v>
      </c>
      <c r="F23" s="77" t="s">
        <v>532</v>
      </c>
      <c r="G23" s="77" t="s">
        <v>1019</v>
      </c>
      <c r="H23" s="77" t="s">
        <v>294</v>
      </c>
      <c r="I23" s="77" t="s">
        <v>533</v>
      </c>
      <c r="J23" s="77" t="s">
        <v>516</v>
      </c>
      <c r="K23" s="77" t="s">
        <v>764</v>
      </c>
    </row>
    <row r="24" spans="1:11" x14ac:dyDescent="0.25">
      <c r="A24" s="77">
        <v>47</v>
      </c>
      <c r="B24" s="77" t="s">
        <v>651</v>
      </c>
      <c r="C24" s="77" t="s">
        <v>652</v>
      </c>
      <c r="D24" s="77" t="s">
        <v>653</v>
      </c>
      <c r="E24" s="77" t="s">
        <v>1</v>
      </c>
      <c r="F24" s="77" t="s">
        <v>654</v>
      </c>
      <c r="G24" s="77" t="s">
        <v>1019</v>
      </c>
      <c r="H24" s="77" t="s">
        <v>294</v>
      </c>
      <c r="I24" s="77" t="s">
        <v>655</v>
      </c>
      <c r="J24" s="77" t="s">
        <v>289</v>
      </c>
      <c r="K24" s="77" t="s">
        <v>656</v>
      </c>
    </row>
    <row r="25" spans="1:11" x14ac:dyDescent="0.25">
      <c r="A25" s="77">
        <v>50</v>
      </c>
      <c r="B25" s="77" t="s">
        <v>608</v>
      </c>
      <c r="C25" s="77" t="s">
        <v>378</v>
      </c>
      <c r="D25" s="77" t="s">
        <v>27</v>
      </c>
      <c r="E25" s="77" t="s">
        <v>28</v>
      </c>
      <c r="F25" s="77" t="s">
        <v>609</v>
      </c>
      <c r="G25" s="77" t="s">
        <v>1019</v>
      </c>
      <c r="H25" s="77" t="s">
        <v>294</v>
      </c>
      <c r="I25" s="77" t="s">
        <v>610</v>
      </c>
      <c r="J25" s="77" t="s">
        <v>289</v>
      </c>
      <c r="K25" s="77" t="s">
        <v>663</v>
      </c>
    </row>
    <row r="26" spans="1:11" x14ac:dyDescent="0.25">
      <c r="A26" s="77">
        <v>55</v>
      </c>
      <c r="B26" s="77"/>
      <c r="C26" s="77"/>
      <c r="D26" s="77"/>
      <c r="E26" s="77"/>
      <c r="F26" s="77" t="s">
        <v>540</v>
      </c>
      <c r="G26" s="77" t="s">
        <v>1019</v>
      </c>
      <c r="H26" s="77" t="s">
        <v>294</v>
      </c>
      <c r="I26" s="77" t="s">
        <v>541</v>
      </c>
      <c r="J26" s="77" t="s">
        <v>289</v>
      </c>
      <c r="K26" s="77" t="s">
        <v>677</v>
      </c>
    </row>
    <row r="27" spans="1:11" x14ac:dyDescent="0.25">
      <c r="A27" s="77">
        <v>56</v>
      </c>
      <c r="B27" s="77" t="s">
        <v>291</v>
      </c>
      <c r="C27" s="77" t="s">
        <v>292</v>
      </c>
      <c r="D27" s="77" t="s">
        <v>0</v>
      </c>
      <c r="E27" s="77" t="s">
        <v>1</v>
      </c>
      <c r="F27" s="77" t="s">
        <v>293</v>
      </c>
      <c r="G27" s="77" t="s">
        <v>1019</v>
      </c>
      <c r="H27" s="77" t="s">
        <v>294</v>
      </c>
      <c r="I27" s="77" t="s">
        <v>295</v>
      </c>
      <c r="J27" s="77" t="s">
        <v>289</v>
      </c>
      <c r="K27" s="77" t="s">
        <v>679</v>
      </c>
    </row>
    <row r="28" spans="1:11" x14ac:dyDescent="0.25">
      <c r="A28" s="77">
        <v>57</v>
      </c>
      <c r="B28" s="77" t="s">
        <v>297</v>
      </c>
      <c r="C28" s="77" t="s">
        <v>255</v>
      </c>
      <c r="D28" s="77" t="s">
        <v>0</v>
      </c>
      <c r="E28" s="77" t="s">
        <v>1</v>
      </c>
      <c r="F28" s="77" t="s">
        <v>298</v>
      </c>
      <c r="G28" s="77" t="s">
        <v>1019</v>
      </c>
      <c r="H28" s="77" t="s">
        <v>294</v>
      </c>
      <c r="I28" s="77" t="s">
        <v>299</v>
      </c>
      <c r="J28" s="77" t="s">
        <v>289</v>
      </c>
      <c r="K28" s="77" t="s">
        <v>680</v>
      </c>
    </row>
    <row r="29" spans="1:11" x14ac:dyDescent="0.25">
      <c r="A29" s="77">
        <v>58</v>
      </c>
      <c r="B29" s="77" t="s">
        <v>311</v>
      </c>
      <c r="C29" s="77" t="s">
        <v>312</v>
      </c>
      <c r="D29" s="77" t="s">
        <v>313</v>
      </c>
      <c r="E29" s="77" t="s">
        <v>43</v>
      </c>
      <c r="F29" s="77" t="s">
        <v>314</v>
      </c>
      <c r="G29" s="77" t="s">
        <v>1019</v>
      </c>
      <c r="H29" s="77" t="s">
        <v>294</v>
      </c>
      <c r="I29" s="77" t="s">
        <v>315</v>
      </c>
      <c r="J29" s="77" t="s">
        <v>289</v>
      </c>
      <c r="K29" s="77" t="s">
        <v>683</v>
      </c>
    </row>
    <row r="30" spans="1:11" x14ac:dyDescent="0.25">
      <c r="A30" s="77">
        <v>63</v>
      </c>
      <c r="B30" s="77" t="s">
        <v>355</v>
      </c>
      <c r="C30" s="77" t="s">
        <v>356</v>
      </c>
      <c r="D30" s="77" t="s">
        <v>0</v>
      </c>
      <c r="E30" s="77" t="s">
        <v>1</v>
      </c>
      <c r="F30" s="77" t="s">
        <v>357</v>
      </c>
      <c r="G30" s="77" t="s">
        <v>1019</v>
      </c>
      <c r="H30" s="77" t="s">
        <v>294</v>
      </c>
      <c r="I30" s="77" t="s">
        <v>358</v>
      </c>
      <c r="J30" s="77" t="s">
        <v>289</v>
      </c>
      <c r="K30" s="77" t="s">
        <v>690</v>
      </c>
    </row>
    <row r="31" spans="1:11" x14ac:dyDescent="0.25">
      <c r="A31" s="77">
        <v>65</v>
      </c>
      <c r="B31" s="77" t="s">
        <v>366</v>
      </c>
      <c r="C31" s="77" t="s">
        <v>367</v>
      </c>
      <c r="D31" s="77" t="s">
        <v>368</v>
      </c>
      <c r="E31" s="77" t="s">
        <v>43</v>
      </c>
      <c r="F31" s="77" t="s">
        <v>369</v>
      </c>
      <c r="G31" s="77" t="s">
        <v>1019</v>
      </c>
      <c r="H31" s="77" t="s">
        <v>294</v>
      </c>
      <c r="I31" s="77" t="s">
        <v>370</v>
      </c>
      <c r="J31" s="77" t="s">
        <v>289</v>
      </c>
      <c r="K31" s="77" t="s">
        <v>693</v>
      </c>
    </row>
    <row r="32" spans="1:11" x14ac:dyDescent="0.25">
      <c r="A32" s="77">
        <v>69</v>
      </c>
      <c r="B32" s="77" t="s">
        <v>262</v>
      </c>
      <c r="C32" s="77" t="s">
        <v>399</v>
      </c>
      <c r="D32" s="77" t="s">
        <v>0</v>
      </c>
      <c r="E32" s="77" t="s">
        <v>1</v>
      </c>
      <c r="F32" s="77" t="s">
        <v>400</v>
      </c>
      <c r="G32" s="77" t="s">
        <v>1019</v>
      </c>
      <c r="H32" s="77" t="s">
        <v>294</v>
      </c>
      <c r="I32" s="77" t="s">
        <v>401</v>
      </c>
      <c r="J32" s="77" t="s">
        <v>289</v>
      </c>
      <c r="K32" s="77" t="s">
        <v>700</v>
      </c>
    </row>
    <row r="33" spans="1:11" x14ac:dyDescent="0.25">
      <c r="A33" s="77">
        <v>71</v>
      </c>
      <c r="B33" s="77" t="s">
        <v>431</v>
      </c>
      <c r="C33" s="77" t="s">
        <v>172</v>
      </c>
      <c r="D33" s="77" t="s">
        <v>432</v>
      </c>
      <c r="E33" s="77" t="s">
        <v>28</v>
      </c>
      <c r="F33" s="77" t="s">
        <v>433</v>
      </c>
      <c r="G33" s="77" t="s">
        <v>1019</v>
      </c>
      <c r="H33" s="77" t="s">
        <v>294</v>
      </c>
      <c r="I33" s="77" t="s">
        <v>434</v>
      </c>
      <c r="J33" s="77" t="s">
        <v>289</v>
      </c>
      <c r="K33" s="77" t="s">
        <v>704</v>
      </c>
    </row>
    <row r="34" spans="1:11" x14ac:dyDescent="0.25">
      <c r="A34" s="77">
        <v>1</v>
      </c>
      <c r="B34" s="77" t="s">
        <v>345</v>
      </c>
      <c r="C34" s="77" t="s">
        <v>346</v>
      </c>
      <c r="D34" s="77" t="s">
        <v>17</v>
      </c>
      <c r="E34" s="77" t="s">
        <v>7</v>
      </c>
      <c r="F34" s="77" t="s">
        <v>347</v>
      </c>
      <c r="G34" s="77" t="s">
        <v>1019</v>
      </c>
      <c r="H34" s="77" t="s">
        <v>287</v>
      </c>
      <c r="I34" s="77" t="s">
        <v>348</v>
      </c>
      <c r="J34" s="77" t="s">
        <v>289</v>
      </c>
      <c r="K34" s="77" t="s">
        <v>1193</v>
      </c>
    </row>
    <row r="35" spans="1:11" x14ac:dyDescent="0.25">
      <c r="A35" s="77">
        <v>39</v>
      </c>
      <c r="B35" s="77" t="s">
        <v>322</v>
      </c>
      <c r="C35" s="77" t="s">
        <v>323</v>
      </c>
      <c r="D35" s="77" t="s">
        <v>66</v>
      </c>
      <c r="E35" s="77" t="s">
        <v>1</v>
      </c>
      <c r="F35" s="77" t="s">
        <v>324</v>
      </c>
      <c r="G35" s="77" t="s">
        <v>1019</v>
      </c>
      <c r="H35" s="77" t="s">
        <v>287</v>
      </c>
      <c r="I35" s="77" t="s">
        <v>325</v>
      </c>
      <c r="J35" s="77" t="s">
        <v>289</v>
      </c>
      <c r="K35" s="77" t="s">
        <v>956</v>
      </c>
    </row>
    <row r="36" spans="1:11" x14ac:dyDescent="0.25">
      <c r="A36" s="77">
        <v>49</v>
      </c>
      <c r="B36" s="77" t="s">
        <v>425</v>
      </c>
      <c r="C36" s="77" t="s">
        <v>426</v>
      </c>
      <c r="D36" s="77" t="s">
        <v>427</v>
      </c>
      <c r="E36" s="77" t="s">
        <v>28</v>
      </c>
      <c r="F36" s="77" t="s">
        <v>428</v>
      </c>
      <c r="G36" s="77" t="s">
        <v>1019</v>
      </c>
      <c r="H36" s="77" t="s">
        <v>287</v>
      </c>
      <c r="I36" s="77" t="s">
        <v>429</v>
      </c>
      <c r="J36" s="77" t="s">
        <v>289</v>
      </c>
      <c r="K36" s="77" t="s">
        <v>659</v>
      </c>
    </row>
    <row r="37" spans="1:11" x14ac:dyDescent="0.25">
      <c r="A37" s="77">
        <v>51</v>
      </c>
      <c r="B37" s="77"/>
      <c r="C37" s="77"/>
      <c r="D37" s="77"/>
      <c r="E37" s="77"/>
      <c r="F37" s="77" t="s">
        <v>572</v>
      </c>
      <c r="G37" s="77" t="s">
        <v>1019</v>
      </c>
      <c r="H37" s="77" t="s">
        <v>287</v>
      </c>
      <c r="I37" s="77" t="s">
        <v>573</v>
      </c>
      <c r="J37" s="77" t="s">
        <v>289</v>
      </c>
      <c r="K37" s="77" t="s">
        <v>665</v>
      </c>
    </row>
    <row r="38" spans="1:11" x14ac:dyDescent="0.25">
      <c r="A38" s="77">
        <v>54</v>
      </c>
      <c r="B38" s="77" t="s">
        <v>566</v>
      </c>
      <c r="C38" s="77" t="s">
        <v>556</v>
      </c>
      <c r="D38" s="77" t="s">
        <v>0</v>
      </c>
      <c r="E38" s="77" t="s">
        <v>1</v>
      </c>
      <c r="F38" s="77" t="s">
        <v>557</v>
      </c>
      <c r="G38" s="77" t="s">
        <v>1019</v>
      </c>
      <c r="H38" s="77" t="s">
        <v>287</v>
      </c>
      <c r="I38" s="77" t="s">
        <v>558</v>
      </c>
      <c r="J38" s="77" t="s">
        <v>289</v>
      </c>
      <c r="K38" s="77" t="s">
        <v>673</v>
      </c>
    </row>
    <row r="39" spans="1:11" x14ac:dyDescent="0.25">
      <c r="A39" s="77">
        <v>59</v>
      </c>
      <c r="B39" s="77" t="s">
        <v>317</v>
      </c>
      <c r="C39" s="77" t="s">
        <v>279</v>
      </c>
      <c r="D39" s="77" t="s">
        <v>318</v>
      </c>
      <c r="E39" s="77" t="s">
        <v>28</v>
      </c>
      <c r="F39" s="77" t="s">
        <v>319</v>
      </c>
      <c r="G39" s="77" t="s">
        <v>1019</v>
      </c>
      <c r="H39" s="77" t="s">
        <v>287</v>
      </c>
      <c r="I39" s="77" t="s">
        <v>320</v>
      </c>
      <c r="J39" s="77" t="s">
        <v>289</v>
      </c>
      <c r="K39" s="77" t="s">
        <v>758</v>
      </c>
    </row>
    <row r="40" spans="1:11" x14ac:dyDescent="0.25">
      <c r="A40" s="77">
        <v>70</v>
      </c>
      <c r="B40" s="77" t="s">
        <v>403</v>
      </c>
      <c r="C40" s="77" t="s">
        <v>60</v>
      </c>
      <c r="D40" s="77" t="s">
        <v>27</v>
      </c>
      <c r="E40" s="77" t="s">
        <v>28</v>
      </c>
      <c r="F40" s="77" t="s">
        <v>404</v>
      </c>
      <c r="G40" s="77" t="s">
        <v>1019</v>
      </c>
      <c r="H40" s="77" t="s">
        <v>287</v>
      </c>
      <c r="I40" s="77" t="s">
        <v>405</v>
      </c>
      <c r="J40" s="77" t="s">
        <v>289</v>
      </c>
      <c r="K40" s="77" t="s">
        <v>701</v>
      </c>
    </row>
    <row r="41" spans="1:11" x14ac:dyDescent="0.25">
      <c r="A41" s="77">
        <v>3</v>
      </c>
      <c r="B41" s="77" t="s">
        <v>116</v>
      </c>
      <c r="C41" s="77" t="s">
        <v>117</v>
      </c>
      <c r="D41" s="77" t="s">
        <v>648</v>
      </c>
      <c r="E41" s="77" t="s">
        <v>1</v>
      </c>
      <c r="F41" s="77" t="s">
        <v>118</v>
      </c>
      <c r="G41" s="77" t="s">
        <v>1019</v>
      </c>
      <c r="H41" s="77" t="s">
        <v>3</v>
      </c>
      <c r="I41" s="77" t="s">
        <v>119</v>
      </c>
      <c r="J41" s="77" t="s">
        <v>53</v>
      </c>
      <c r="K41" s="77" t="s">
        <v>1167</v>
      </c>
    </row>
    <row r="42" spans="1:11" x14ac:dyDescent="0.25">
      <c r="A42" s="77">
        <v>24</v>
      </c>
      <c r="B42" s="77" t="s">
        <v>50</v>
      </c>
      <c r="C42" s="77" t="s">
        <v>51</v>
      </c>
      <c r="D42" s="77" t="s">
        <v>52</v>
      </c>
      <c r="E42" s="77" t="s">
        <v>43</v>
      </c>
      <c r="F42" s="77" t="s">
        <v>246</v>
      </c>
      <c r="G42" s="77" t="s">
        <v>1019</v>
      </c>
      <c r="H42" s="77" t="s">
        <v>3</v>
      </c>
      <c r="I42" s="77" t="s">
        <v>247</v>
      </c>
      <c r="J42" s="77" t="s">
        <v>125</v>
      </c>
      <c r="K42" s="77" t="s">
        <v>1127</v>
      </c>
    </row>
    <row r="43" spans="1:11" x14ac:dyDescent="0.25">
      <c r="A43" s="77">
        <v>28</v>
      </c>
      <c r="B43" s="77" t="s">
        <v>262</v>
      </c>
      <c r="C43" s="77" t="s">
        <v>263</v>
      </c>
      <c r="D43" s="77" t="s">
        <v>264</v>
      </c>
      <c r="E43" s="77" t="s">
        <v>1</v>
      </c>
      <c r="F43" s="77" t="s">
        <v>265</v>
      </c>
      <c r="G43" s="77" t="s">
        <v>1019</v>
      </c>
      <c r="H43" s="77" t="s">
        <v>3</v>
      </c>
      <c r="I43" s="77" t="s">
        <v>266</v>
      </c>
      <c r="J43" s="77" t="s">
        <v>53</v>
      </c>
      <c r="K43" s="77" t="s">
        <v>1057</v>
      </c>
    </row>
    <row r="44" spans="1:11" x14ac:dyDescent="0.25">
      <c r="A44" s="77">
        <v>30</v>
      </c>
      <c r="B44" s="77" t="s">
        <v>273</v>
      </c>
      <c r="C44" s="77" t="s">
        <v>274</v>
      </c>
      <c r="D44" s="77" t="s">
        <v>0</v>
      </c>
      <c r="E44" s="77" t="s">
        <v>1</v>
      </c>
      <c r="F44" s="77" t="s">
        <v>275</v>
      </c>
      <c r="G44" s="77" t="s">
        <v>1019</v>
      </c>
      <c r="H44" s="77" t="s">
        <v>3</v>
      </c>
      <c r="I44" s="77" t="s">
        <v>276</v>
      </c>
      <c r="J44" s="77" t="s">
        <v>53</v>
      </c>
      <c r="K44" s="77" t="s">
        <v>1069</v>
      </c>
    </row>
    <row r="45" spans="1:11" x14ac:dyDescent="0.25">
      <c r="A45" s="77">
        <v>31</v>
      </c>
      <c r="B45" s="77" t="s">
        <v>102</v>
      </c>
      <c r="C45" s="77" t="s">
        <v>141</v>
      </c>
      <c r="D45" s="77" t="s">
        <v>42</v>
      </c>
      <c r="E45" s="77" t="s">
        <v>43</v>
      </c>
      <c r="F45" s="77" t="s">
        <v>142</v>
      </c>
      <c r="G45" s="77" t="s">
        <v>1019</v>
      </c>
      <c r="H45" s="77" t="s">
        <v>3</v>
      </c>
      <c r="I45" s="77" t="s">
        <v>143</v>
      </c>
      <c r="J45" s="77" t="s">
        <v>53</v>
      </c>
      <c r="K45" s="77" t="s">
        <v>1070</v>
      </c>
    </row>
    <row r="46" spans="1:11" x14ac:dyDescent="0.25">
      <c r="A46" s="77">
        <v>33</v>
      </c>
      <c r="B46" s="77" t="s">
        <v>145</v>
      </c>
      <c r="C46" s="77" t="s">
        <v>97</v>
      </c>
      <c r="D46" s="77" t="s">
        <v>1046</v>
      </c>
      <c r="E46" s="77" t="s">
        <v>1</v>
      </c>
      <c r="F46" s="77" t="s">
        <v>147</v>
      </c>
      <c r="G46" s="77" t="s">
        <v>1019</v>
      </c>
      <c r="H46" s="77" t="s">
        <v>3</v>
      </c>
      <c r="I46" s="77" t="s">
        <v>148</v>
      </c>
      <c r="J46" s="77" t="s">
        <v>53</v>
      </c>
      <c r="K46" s="77" t="s">
        <v>1047</v>
      </c>
    </row>
    <row r="47" spans="1:11" x14ac:dyDescent="0.25">
      <c r="A47" s="77">
        <v>36</v>
      </c>
      <c r="B47" s="77" t="s">
        <v>982</v>
      </c>
      <c r="C47" s="77" t="s">
        <v>292</v>
      </c>
      <c r="D47" s="77" t="s">
        <v>462</v>
      </c>
      <c r="E47" s="77" t="s">
        <v>1</v>
      </c>
      <c r="F47" s="77" t="s">
        <v>422</v>
      </c>
      <c r="G47" s="77" t="s">
        <v>1019</v>
      </c>
      <c r="H47" s="77" t="s">
        <v>3</v>
      </c>
      <c r="I47" s="77" t="s">
        <v>423</v>
      </c>
      <c r="J47" s="77" t="s">
        <v>2</v>
      </c>
      <c r="K47" s="77" t="s">
        <v>983</v>
      </c>
    </row>
    <row r="48" spans="1:11" x14ac:dyDescent="0.25">
      <c r="A48" s="77">
        <v>38</v>
      </c>
      <c r="B48" s="77" t="s">
        <v>242</v>
      </c>
      <c r="C48" s="77" t="s">
        <v>243</v>
      </c>
      <c r="D48" s="77" t="s">
        <v>957</v>
      </c>
      <c r="E48" s="77" t="s">
        <v>43</v>
      </c>
      <c r="F48" s="77" t="s">
        <v>244</v>
      </c>
      <c r="G48" s="77" t="s">
        <v>1019</v>
      </c>
      <c r="H48" s="77" t="s">
        <v>3</v>
      </c>
      <c r="I48" s="77" t="s">
        <v>245</v>
      </c>
      <c r="J48" s="77" t="s">
        <v>125</v>
      </c>
      <c r="K48" s="77" t="s">
        <v>958</v>
      </c>
    </row>
    <row r="49" spans="1:11" x14ac:dyDescent="0.25">
      <c r="A49" s="77">
        <v>42</v>
      </c>
      <c r="B49" s="77" t="s">
        <v>361</v>
      </c>
      <c r="C49" s="77" t="s">
        <v>362</v>
      </c>
      <c r="D49" s="77" t="s">
        <v>0</v>
      </c>
      <c r="E49" s="77" t="s">
        <v>1</v>
      </c>
      <c r="F49" s="77" t="s">
        <v>886</v>
      </c>
      <c r="G49" s="77" t="s">
        <v>1019</v>
      </c>
      <c r="H49" s="77" t="s">
        <v>3</v>
      </c>
      <c r="I49" s="77" t="s">
        <v>861</v>
      </c>
      <c r="J49" s="77" t="s">
        <v>516</v>
      </c>
      <c r="K49" s="77" t="s">
        <v>896</v>
      </c>
    </row>
    <row r="50" spans="1:11" x14ac:dyDescent="0.25">
      <c r="A50" s="77">
        <v>53</v>
      </c>
      <c r="B50" s="77" t="s">
        <v>257</v>
      </c>
      <c r="C50" s="77" t="s">
        <v>258</v>
      </c>
      <c r="D50" s="77" t="s">
        <v>36</v>
      </c>
      <c r="E50" s="77" t="s">
        <v>1</v>
      </c>
      <c r="F50" s="77" t="s">
        <v>259</v>
      </c>
      <c r="G50" s="77" t="s">
        <v>1019</v>
      </c>
      <c r="H50" s="77" t="s">
        <v>3</v>
      </c>
      <c r="I50" s="77" t="s">
        <v>260</v>
      </c>
      <c r="J50" s="77" t="s">
        <v>53</v>
      </c>
      <c r="K50" s="77" t="s">
        <v>670</v>
      </c>
    </row>
    <row r="51" spans="1:11" x14ac:dyDescent="0.25">
      <c r="A51" s="77">
        <v>64</v>
      </c>
      <c r="B51" s="77" t="s">
        <v>238</v>
      </c>
      <c r="C51" s="77" t="s">
        <v>239</v>
      </c>
      <c r="D51" s="77" t="s">
        <v>0</v>
      </c>
      <c r="E51" s="77" t="s">
        <v>1</v>
      </c>
      <c r="F51" s="77" t="s">
        <v>240</v>
      </c>
      <c r="G51" s="77" t="s">
        <v>1019</v>
      </c>
      <c r="H51" s="77" t="s">
        <v>3</v>
      </c>
      <c r="I51" s="77" t="s">
        <v>241</v>
      </c>
      <c r="J51" s="77" t="s">
        <v>53</v>
      </c>
      <c r="K51" s="77" t="s">
        <v>691</v>
      </c>
    </row>
    <row r="52" spans="1:11" x14ac:dyDescent="0.25">
      <c r="A52" s="77">
        <v>68</v>
      </c>
      <c r="B52" s="77" t="s">
        <v>137</v>
      </c>
      <c r="C52" s="77" t="s">
        <v>138</v>
      </c>
      <c r="D52" s="77" t="s">
        <v>0</v>
      </c>
      <c r="E52" s="77" t="s">
        <v>1</v>
      </c>
      <c r="F52" s="77" t="s">
        <v>139</v>
      </c>
      <c r="G52" s="77" t="s">
        <v>1019</v>
      </c>
      <c r="H52" s="77" t="s">
        <v>3</v>
      </c>
      <c r="I52" s="77" t="s">
        <v>140</v>
      </c>
      <c r="J52" s="77" t="s">
        <v>53</v>
      </c>
      <c r="K52" s="77" t="s">
        <v>699</v>
      </c>
    </row>
    <row r="53" spans="1:11" x14ac:dyDescent="0.25">
      <c r="A53" s="77">
        <v>80</v>
      </c>
      <c r="B53" s="77" t="s">
        <v>110</v>
      </c>
      <c r="C53" s="77" t="s">
        <v>111</v>
      </c>
      <c r="D53" s="77" t="s">
        <v>112</v>
      </c>
      <c r="E53" s="77" t="s">
        <v>43</v>
      </c>
      <c r="F53" s="77" t="s">
        <v>113</v>
      </c>
      <c r="G53" s="77" t="s">
        <v>1019</v>
      </c>
      <c r="H53" s="77" t="s">
        <v>3</v>
      </c>
      <c r="I53" s="77" t="s">
        <v>114</v>
      </c>
      <c r="J53" s="77" t="s">
        <v>53</v>
      </c>
      <c r="K53" s="77" t="s">
        <v>727</v>
      </c>
    </row>
    <row r="54" spans="1:11" x14ac:dyDescent="0.25">
      <c r="A54" s="77">
        <v>81</v>
      </c>
      <c r="B54" s="77" t="s">
        <v>120</v>
      </c>
      <c r="C54" s="77" t="s">
        <v>121</v>
      </c>
      <c r="D54" s="77" t="s">
        <v>122</v>
      </c>
      <c r="E54" s="77" t="s">
        <v>43</v>
      </c>
      <c r="F54" s="77" t="s">
        <v>123</v>
      </c>
      <c r="G54" s="77" t="s">
        <v>1019</v>
      </c>
      <c r="H54" s="77" t="s">
        <v>3</v>
      </c>
      <c r="I54" s="77" t="s">
        <v>124</v>
      </c>
      <c r="J54" s="77" t="s">
        <v>125</v>
      </c>
      <c r="K54" s="77" t="s">
        <v>728</v>
      </c>
    </row>
    <row r="55" spans="1:11" x14ac:dyDescent="0.25">
      <c r="A55" s="77">
        <v>95</v>
      </c>
      <c r="B55" s="77" t="s">
        <v>206</v>
      </c>
      <c r="C55" s="77" t="s">
        <v>207</v>
      </c>
      <c r="D55" s="77" t="s">
        <v>173</v>
      </c>
      <c r="E55" s="77" t="s">
        <v>43</v>
      </c>
      <c r="F55" s="77" t="s">
        <v>208</v>
      </c>
      <c r="G55" s="77" t="s">
        <v>1019</v>
      </c>
      <c r="H55" s="77" t="s">
        <v>3</v>
      </c>
      <c r="I55" s="77" t="s">
        <v>209</v>
      </c>
      <c r="J55" s="77" t="s">
        <v>53</v>
      </c>
      <c r="K55" s="77" t="s">
        <v>745</v>
      </c>
    </row>
    <row r="56" spans="1:11" x14ac:dyDescent="0.25">
      <c r="A56" s="77">
        <v>96</v>
      </c>
      <c r="B56" s="77" t="s">
        <v>224</v>
      </c>
      <c r="C56" s="77" t="s">
        <v>225</v>
      </c>
      <c r="D56" s="77" t="s">
        <v>0</v>
      </c>
      <c r="E56" s="77" t="s">
        <v>1</v>
      </c>
      <c r="F56" s="77" t="s">
        <v>226</v>
      </c>
      <c r="G56" s="77" t="s">
        <v>1019</v>
      </c>
      <c r="H56" s="77" t="s">
        <v>3</v>
      </c>
      <c r="I56" s="77" t="s">
        <v>227</v>
      </c>
      <c r="J56" s="77" t="s">
        <v>53</v>
      </c>
      <c r="K56" s="77" t="s">
        <v>748</v>
      </c>
    </row>
    <row r="57" spans="1:11" x14ac:dyDescent="0.25">
      <c r="A57" s="77">
        <v>97</v>
      </c>
      <c r="B57" s="77" t="s">
        <v>54</v>
      </c>
      <c r="C57" s="77" t="s">
        <v>55</v>
      </c>
      <c r="D57" s="77" t="s">
        <v>0</v>
      </c>
      <c r="E57" s="77" t="s">
        <v>1</v>
      </c>
      <c r="F57" s="77" t="s">
        <v>229</v>
      </c>
      <c r="G57" s="77" t="s">
        <v>1019</v>
      </c>
      <c r="H57" s="77" t="s">
        <v>3</v>
      </c>
      <c r="I57" s="77" t="s">
        <v>230</v>
      </c>
      <c r="J57" s="77" t="s">
        <v>53</v>
      </c>
      <c r="K57" s="77" t="s">
        <v>749</v>
      </c>
    </row>
    <row r="58" spans="1:11" x14ac:dyDescent="0.25">
      <c r="A58" s="77">
        <v>99</v>
      </c>
      <c r="B58" s="77" t="s">
        <v>268</v>
      </c>
      <c r="C58" s="77" t="s">
        <v>269</v>
      </c>
      <c r="D58" s="77" t="s">
        <v>66</v>
      </c>
      <c r="E58" s="77" t="s">
        <v>1</v>
      </c>
      <c r="F58" s="77" t="s">
        <v>270</v>
      </c>
      <c r="G58" s="77" t="s">
        <v>1019</v>
      </c>
      <c r="H58" s="77" t="s">
        <v>3</v>
      </c>
      <c r="I58" s="77" t="s">
        <v>271</v>
      </c>
      <c r="J58" s="77" t="s">
        <v>53</v>
      </c>
      <c r="K58" s="77" t="s">
        <v>754</v>
      </c>
    </row>
    <row r="59" spans="1:11" x14ac:dyDescent="0.25">
      <c r="A59" s="77">
        <v>100</v>
      </c>
      <c r="B59" s="77" t="s">
        <v>278</v>
      </c>
      <c r="C59" s="77" t="s">
        <v>279</v>
      </c>
      <c r="D59" s="77" t="s">
        <v>66</v>
      </c>
      <c r="E59" s="77" t="s">
        <v>1</v>
      </c>
      <c r="F59" s="77" t="s">
        <v>280</v>
      </c>
      <c r="G59" s="77" t="s">
        <v>1019</v>
      </c>
      <c r="H59" s="77" t="s">
        <v>3</v>
      </c>
      <c r="I59" s="77" t="s">
        <v>281</v>
      </c>
      <c r="J59" s="77" t="s">
        <v>53</v>
      </c>
      <c r="K59" s="77" t="s">
        <v>756</v>
      </c>
    </row>
    <row r="60" spans="1:11" x14ac:dyDescent="0.25">
      <c r="A60" s="77">
        <v>52</v>
      </c>
      <c r="B60" s="77" t="s">
        <v>590</v>
      </c>
      <c r="C60" s="77" t="s">
        <v>591</v>
      </c>
      <c r="D60" s="77" t="s">
        <v>592</v>
      </c>
      <c r="E60" s="77" t="s">
        <v>43</v>
      </c>
      <c r="F60" s="77" t="s">
        <v>593</v>
      </c>
      <c r="G60" s="77" t="s">
        <v>1131</v>
      </c>
      <c r="H60" s="77" t="s">
        <v>30</v>
      </c>
      <c r="I60" s="77" t="s">
        <v>594</v>
      </c>
      <c r="J60" s="77" t="s">
        <v>32</v>
      </c>
      <c r="K60" s="77" t="s">
        <v>669</v>
      </c>
    </row>
    <row r="61" spans="1:11" x14ac:dyDescent="0.25">
      <c r="A61" s="77">
        <v>25</v>
      </c>
      <c r="B61" s="77" t="s">
        <v>1072</v>
      </c>
      <c r="C61" s="77" t="s">
        <v>1073</v>
      </c>
      <c r="D61" s="77" t="s">
        <v>122</v>
      </c>
      <c r="E61" s="77" t="s">
        <v>43</v>
      </c>
      <c r="F61" s="77" t="s">
        <v>221</v>
      </c>
      <c r="G61" s="77" t="s">
        <v>1131</v>
      </c>
      <c r="H61" s="77" t="s">
        <v>3</v>
      </c>
      <c r="I61" s="77" t="s">
        <v>222</v>
      </c>
      <c r="J61" s="77" t="s">
        <v>53</v>
      </c>
      <c r="K61" s="77" t="s">
        <v>1074</v>
      </c>
    </row>
    <row r="62" spans="1:11" x14ac:dyDescent="0.25">
      <c r="A62" s="77">
        <v>32</v>
      </c>
      <c r="B62" s="77" t="s">
        <v>766</v>
      </c>
      <c r="C62" s="77" t="s">
        <v>767</v>
      </c>
      <c r="D62" s="77" t="s">
        <v>577</v>
      </c>
      <c r="E62" s="77" t="s">
        <v>7</v>
      </c>
      <c r="F62" s="77" t="s">
        <v>1040</v>
      </c>
      <c r="G62" s="77" t="s">
        <v>1050</v>
      </c>
      <c r="H62" s="77" t="s">
        <v>781</v>
      </c>
      <c r="I62" s="77" t="s">
        <v>1042</v>
      </c>
      <c r="J62" s="77" t="s">
        <v>1043</v>
      </c>
      <c r="K62" s="77" t="s">
        <v>1044</v>
      </c>
    </row>
    <row r="63" spans="1:11" x14ac:dyDescent="0.25">
      <c r="A63" s="77">
        <v>91</v>
      </c>
      <c r="B63" s="77" t="s">
        <v>174</v>
      </c>
      <c r="C63" s="77" t="s">
        <v>175</v>
      </c>
      <c r="D63" s="77" t="s">
        <v>0</v>
      </c>
      <c r="E63" s="77" t="s">
        <v>1</v>
      </c>
      <c r="F63" s="77" t="s">
        <v>472</v>
      </c>
      <c r="G63" s="77" t="s">
        <v>1050</v>
      </c>
      <c r="H63" s="77" t="s">
        <v>473</v>
      </c>
      <c r="I63" s="77" t="s">
        <v>474</v>
      </c>
      <c r="J63" s="77" t="s">
        <v>475</v>
      </c>
      <c r="K63" s="77" t="s">
        <v>737</v>
      </c>
    </row>
    <row r="64" spans="1:11" x14ac:dyDescent="0.25">
      <c r="A64" s="77">
        <v>94</v>
      </c>
      <c r="B64" s="77" t="s">
        <v>54</v>
      </c>
      <c r="C64" s="77" t="s">
        <v>55</v>
      </c>
      <c r="D64" s="77" t="s">
        <v>0</v>
      </c>
      <c r="E64" s="77" t="s">
        <v>1</v>
      </c>
      <c r="F64" s="77" t="s">
        <v>480</v>
      </c>
      <c r="G64" s="77" t="s">
        <v>1050</v>
      </c>
      <c r="H64" s="77" t="s">
        <v>473</v>
      </c>
      <c r="I64" s="77" t="s">
        <v>481</v>
      </c>
      <c r="J64" s="77" t="s">
        <v>475</v>
      </c>
      <c r="K64" s="77" t="s">
        <v>744</v>
      </c>
    </row>
    <row r="65" spans="1:11" x14ac:dyDescent="0.25">
      <c r="A65" s="77">
        <v>15</v>
      </c>
      <c r="B65" s="77" t="s">
        <v>1088</v>
      </c>
      <c r="C65" s="77" t="s">
        <v>1089</v>
      </c>
      <c r="D65" s="77" t="s">
        <v>1090</v>
      </c>
      <c r="E65" s="77" t="s">
        <v>971</v>
      </c>
      <c r="F65" s="77" t="s">
        <v>1091</v>
      </c>
      <c r="G65" s="77" t="s">
        <v>960</v>
      </c>
      <c r="H65" s="77" t="s">
        <v>1013</v>
      </c>
      <c r="I65" s="77" t="s">
        <v>1092</v>
      </c>
      <c r="J65" s="77" t="s">
        <v>960</v>
      </c>
      <c r="K65" s="77" t="s">
        <v>1093</v>
      </c>
    </row>
    <row r="66" spans="1:11" x14ac:dyDescent="0.25">
      <c r="A66" s="77">
        <v>27</v>
      </c>
      <c r="B66" s="77"/>
      <c r="C66" s="77"/>
      <c r="D66" s="77"/>
      <c r="E66" s="77"/>
      <c r="F66" s="77" t="s">
        <v>1030</v>
      </c>
      <c r="G66" s="77" t="s">
        <v>960</v>
      </c>
      <c r="H66" s="77" t="s">
        <v>1013</v>
      </c>
      <c r="I66" s="77" t="s">
        <v>1031</v>
      </c>
      <c r="J66" s="77" t="s">
        <v>960</v>
      </c>
      <c r="K66" s="77" t="s">
        <v>1132</v>
      </c>
    </row>
    <row r="67" spans="1:11" x14ac:dyDescent="0.25">
      <c r="A67" s="77">
        <v>84</v>
      </c>
      <c r="B67" s="77" t="s">
        <v>925</v>
      </c>
      <c r="C67" s="77" t="s">
        <v>926</v>
      </c>
      <c r="D67" s="77" t="s">
        <v>821</v>
      </c>
      <c r="E67" s="77" t="s">
        <v>822</v>
      </c>
      <c r="F67" s="77" t="s">
        <v>927</v>
      </c>
      <c r="G67" s="77" t="s">
        <v>960</v>
      </c>
      <c r="H67" s="77" t="s">
        <v>8</v>
      </c>
      <c r="I67" s="77" t="s">
        <v>928</v>
      </c>
      <c r="J67" s="77" t="s">
        <v>9</v>
      </c>
      <c r="K67" s="77" t="s">
        <v>929</v>
      </c>
    </row>
    <row r="68" spans="1:11" x14ac:dyDescent="0.25">
      <c r="A68" s="77">
        <v>85</v>
      </c>
      <c r="B68" s="77" t="s">
        <v>869</v>
      </c>
      <c r="C68" s="77" t="s">
        <v>870</v>
      </c>
      <c r="D68" s="77" t="s">
        <v>871</v>
      </c>
      <c r="E68" s="77" t="s">
        <v>198</v>
      </c>
      <c r="F68" s="77" t="s">
        <v>872</v>
      </c>
      <c r="G68" s="77" t="s">
        <v>960</v>
      </c>
      <c r="H68" s="77" t="s">
        <v>8</v>
      </c>
      <c r="I68" s="77" t="s">
        <v>873</v>
      </c>
      <c r="J68" s="77" t="s">
        <v>9</v>
      </c>
      <c r="K68" s="77" t="s">
        <v>874</v>
      </c>
    </row>
    <row r="69" spans="1:11" x14ac:dyDescent="0.25">
      <c r="A69" s="77">
        <v>88</v>
      </c>
      <c r="B69" s="77" t="s">
        <v>797</v>
      </c>
      <c r="C69" s="77" t="s">
        <v>798</v>
      </c>
      <c r="D69" s="77" t="s">
        <v>799</v>
      </c>
      <c r="E69" s="77" t="s">
        <v>1</v>
      </c>
      <c r="F69" s="77" t="s">
        <v>800</v>
      </c>
      <c r="G69" s="77" t="s">
        <v>960</v>
      </c>
      <c r="H69" s="77" t="s">
        <v>8</v>
      </c>
      <c r="I69" s="77" t="s">
        <v>801</v>
      </c>
      <c r="J69" s="77" t="s">
        <v>9</v>
      </c>
      <c r="K69" s="77" t="s">
        <v>802</v>
      </c>
    </row>
    <row r="70" spans="1:11" x14ac:dyDescent="0.25">
      <c r="A70" s="77">
        <v>90</v>
      </c>
      <c r="B70" s="77" t="s">
        <v>174</v>
      </c>
      <c r="C70" s="77" t="s">
        <v>175</v>
      </c>
      <c r="D70" s="77" t="s">
        <v>0</v>
      </c>
      <c r="E70" s="77" t="s">
        <v>1</v>
      </c>
      <c r="F70" s="77" t="s">
        <v>176</v>
      </c>
      <c r="G70" s="77" t="s">
        <v>960</v>
      </c>
      <c r="H70" s="77" t="s">
        <v>8</v>
      </c>
      <c r="I70" s="77" t="s">
        <v>177</v>
      </c>
      <c r="J70" s="77" t="s">
        <v>9</v>
      </c>
      <c r="K70" s="77" t="s">
        <v>736</v>
      </c>
    </row>
    <row r="71" spans="1:11" x14ac:dyDescent="0.25">
      <c r="A71" s="77">
        <v>4</v>
      </c>
      <c r="B71" s="77" t="s">
        <v>196</v>
      </c>
      <c r="C71" s="77" t="s">
        <v>104</v>
      </c>
      <c r="D71" s="77" t="s">
        <v>197</v>
      </c>
      <c r="E71" s="77" t="s">
        <v>198</v>
      </c>
      <c r="F71" s="77" t="s">
        <v>1168</v>
      </c>
      <c r="G71" s="77" t="s">
        <v>1136</v>
      </c>
      <c r="H71" s="77" t="s">
        <v>1013</v>
      </c>
      <c r="I71" s="77" t="s">
        <v>1169</v>
      </c>
      <c r="J71" s="77" t="s">
        <v>960</v>
      </c>
      <c r="K71" s="77" t="s">
        <v>1170</v>
      </c>
    </row>
    <row r="72" spans="1:11" x14ac:dyDescent="0.25">
      <c r="A72" s="77">
        <v>5</v>
      </c>
      <c r="B72" s="77" t="s">
        <v>1171</v>
      </c>
      <c r="C72" s="77" t="s">
        <v>1172</v>
      </c>
      <c r="D72" s="77" t="s">
        <v>0</v>
      </c>
      <c r="E72" s="77" t="s">
        <v>1</v>
      </c>
      <c r="F72" s="77" t="s">
        <v>1173</v>
      </c>
      <c r="G72" s="77" t="s">
        <v>1136</v>
      </c>
      <c r="H72" s="77" t="s">
        <v>1013</v>
      </c>
      <c r="I72" s="77" t="s">
        <v>1174</v>
      </c>
      <c r="J72" s="77" t="s">
        <v>960</v>
      </c>
      <c r="K72" s="77" t="s">
        <v>1175</v>
      </c>
    </row>
    <row r="73" spans="1:11" x14ac:dyDescent="0.25">
      <c r="A73" s="77">
        <v>6</v>
      </c>
      <c r="B73" s="77" t="s">
        <v>1176</v>
      </c>
      <c r="C73" s="77" t="s">
        <v>1177</v>
      </c>
      <c r="D73" s="77" t="s">
        <v>173</v>
      </c>
      <c r="E73" s="77" t="s">
        <v>43</v>
      </c>
      <c r="F73" s="77" t="s">
        <v>1178</v>
      </c>
      <c r="G73" s="77" t="s">
        <v>1136</v>
      </c>
      <c r="H73" s="77" t="s">
        <v>1013</v>
      </c>
      <c r="I73" s="77" t="s">
        <v>1179</v>
      </c>
      <c r="J73" s="77" t="s">
        <v>960</v>
      </c>
      <c r="K73" s="77" t="s">
        <v>1180</v>
      </c>
    </row>
    <row r="74" spans="1:11" x14ac:dyDescent="0.25">
      <c r="A74" s="77">
        <v>7</v>
      </c>
      <c r="B74" s="77" t="s">
        <v>1181</v>
      </c>
      <c r="C74" s="77" t="s">
        <v>1182</v>
      </c>
      <c r="D74" s="77" t="s">
        <v>1183</v>
      </c>
      <c r="E74" s="77" t="s">
        <v>48</v>
      </c>
      <c r="F74" s="77" t="s">
        <v>1184</v>
      </c>
      <c r="G74" s="77" t="s">
        <v>1136</v>
      </c>
      <c r="H74" s="77" t="s">
        <v>1013</v>
      </c>
      <c r="I74" s="77" t="s">
        <v>1185</v>
      </c>
      <c r="J74" s="77" t="s">
        <v>960</v>
      </c>
      <c r="K74" s="77" t="s">
        <v>1186</v>
      </c>
    </row>
    <row r="75" spans="1:11" x14ac:dyDescent="0.25">
      <c r="A75" s="77">
        <v>8</v>
      </c>
      <c r="B75" s="77" t="s">
        <v>1187</v>
      </c>
      <c r="C75" s="77" t="s">
        <v>1188</v>
      </c>
      <c r="D75" s="77" t="s">
        <v>1189</v>
      </c>
      <c r="E75" s="77" t="s">
        <v>43</v>
      </c>
      <c r="F75" s="77" t="s">
        <v>1190</v>
      </c>
      <c r="G75" s="77" t="s">
        <v>1136</v>
      </c>
      <c r="H75" s="77" t="s">
        <v>1013</v>
      </c>
      <c r="I75" s="77" t="s">
        <v>1191</v>
      </c>
      <c r="J75" s="77" t="s">
        <v>960</v>
      </c>
      <c r="K75" s="77" t="s">
        <v>1192</v>
      </c>
    </row>
    <row r="76" spans="1:11" x14ac:dyDescent="0.25">
      <c r="A76" s="77">
        <v>9</v>
      </c>
      <c r="B76" s="77" t="s">
        <v>64</v>
      </c>
      <c r="C76" s="77" t="s">
        <v>65</v>
      </c>
      <c r="D76" s="77" t="s">
        <v>66</v>
      </c>
      <c r="E76" s="77" t="s">
        <v>1</v>
      </c>
      <c r="F76" s="77" t="s">
        <v>1133</v>
      </c>
      <c r="G76" s="77" t="s">
        <v>1136</v>
      </c>
      <c r="H76" s="77" t="s">
        <v>1013</v>
      </c>
      <c r="I76" s="77" t="s">
        <v>1134</v>
      </c>
      <c r="J76" s="77" t="s">
        <v>960</v>
      </c>
      <c r="K76" s="77" t="s">
        <v>1135</v>
      </c>
    </row>
    <row r="77" spans="1:11" x14ac:dyDescent="0.25">
      <c r="A77" s="77">
        <v>10</v>
      </c>
      <c r="B77" s="77" t="s">
        <v>262</v>
      </c>
      <c r="C77" s="77" t="s">
        <v>1141</v>
      </c>
      <c r="D77" s="77" t="s">
        <v>1142</v>
      </c>
      <c r="E77" s="77" t="s">
        <v>1</v>
      </c>
      <c r="F77" s="77" t="s">
        <v>1143</v>
      </c>
      <c r="G77" s="77" t="s">
        <v>1136</v>
      </c>
      <c r="H77" s="77" t="s">
        <v>1013</v>
      </c>
      <c r="I77" s="77" t="s">
        <v>1144</v>
      </c>
      <c r="J77" s="77" t="s">
        <v>960</v>
      </c>
      <c r="K77" s="77" t="s">
        <v>1145</v>
      </c>
    </row>
    <row r="78" spans="1:11" x14ac:dyDescent="0.25">
      <c r="A78" s="77">
        <v>11</v>
      </c>
      <c r="B78" s="77" t="s">
        <v>1146</v>
      </c>
      <c r="C78" s="77" t="s">
        <v>1147</v>
      </c>
      <c r="D78" s="77" t="s">
        <v>1142</v>
      </c>
      <c r="E78" s="77" t="s">
        <v>1</v>
      </c>
      <c r="F78" s="77" t="s">
        <v>1148</v>
      </c>
      <c r="G78" s="77" t="s">
        <v>1136</v>
      </c>
      <c r="H78" s="77" t="s">
        <v>1013</v>
      </c>
      <c r="I78" s="77" t="s">
        <v>1149</v>
      </c>
      <c r="J78" s="77" t="s">
        <v>960</v>
      </c>
      <c r="K78" s="77" t="s">
        <v>1150</v>
      </c>
    </row>
    <row r="79" spans="1:11" x14ac:dyDescent="0.25">
      <c r="A79" s="77">
        <v>12</v>
      </c>
      <c r="B79" s="77" t="s">
        <v>1151</v>
      </c>
      <c r="C79" s="77" t="s">
        <v>1152</v>
      </c>
      <c r="D79" s="77" t="s">
        <v>1153</v>
      </c>
      <c r="E79" s="77" t="s">
        <v>48</v>
      </c>
      <c r="F79" s="77" t="s">
        <v>1154</v>
      </c>
      <c r="G79" s="77" t="s">
        <v>1136</v>
      </c>
      <c r="H79" s="77" t="s">
        <v>1013</v>
      </c>
      <c r="I79" s="77" t="s">
        <v>1155</v>
      </c>
      <c r="J79" s="77" t="s">
        <v>960</v>
      </c>
      <c r="K79" s="77" t="s">
        <v>1156</v>
      </c>
    </row>
    <row r="80" spans="1:11" x14ac:dyDescent="0.25">
      <c r="A80" s="77">
        <v>13</v>
      </c>
      <c r="B80" s="77" t="s">
        <v>530</v>
      </c>
      <c r="C80" s="77" t="s">
        <v>531</v>
      </c>
      <c r="D80" s="77" t="s">
        <v>36</v>
      </c>
      <c r="E80" s="77" t="s">
        <v>1</v>
      </c>
      <c r="F80" s="77" t="s">
        <v>1158</v>
      </c>
      <c r="G80" s="77" t="s">
        <v>1136</v>
      </c>
      <c r="H80" s="77" t="s">
        <v>1013</v>
      </c>
      <c r="I80" s="77" t="s">
        <v>1159</v>
      </c>
      <c r="J80" s="77" t="s">
        <v>960</v>
      </c>
      <c r="K80" s="77" t="s">
        <v>1160</v>
      </c>
    </row>
    <row r="81" spans="1:11" x14ac:dyDescent="0.25">
      <c r="A81" s="77">
        <v>14</v>
      </c>
      <c r="B81" s="77" t="s">
        <v>50</v>
      </c>
      <c r="C81" s="77" t="s">
        <v>51</v>
      </c>
      <c r="D81" s="77" t="s">
        <v>52</v>
      </c>
      <c r="E81" s="77" t="s">
        <v>43</v>
      </c>
      <c r="F81" s="77" t="s">
        <v>1085</v>
      </c>
      <c r="G81" s="77" t="s">
        <v>1136</v>
      </c>
      <c r="H81" s="77" t="s">
        <v>1013</v>
      </c>
      <c r="I81" s="77" t="s">
        <v>1086</v>
      </c>
      <c r="J81" s="77" t="s">
        <v>960</v>
      </c>
      <c r="K81" s="77" t="s">
        <v>1087</v>
      </c>
    </row>
    <row r="82" spans="1:11" x14ac:dyDescent="0.25">
      <c r="A82" s="77">
        <v>16</v>
      </c>
      <c r="B82" s="77" t="s">
        <v>1094</v>
      </c>
      <c r="C82" s="77" t="s">
        <v>1095</v>
      </c>
      <c r="D82" s="77" t="s">
        <v>173</v>
      </c>
      <c r="E82" s="77" t="s">
        <v>43</v>
      </c>
      <c r="F82" s="77" t="s">
        <v>1096</v>
      </c>
      <c r="G82" s="77" t="s">
        <v>1136</v>
      </c>
      <c r="H82" s="77" t="s">
        <v>1013</v>
      </c>
      <c r="I82" s="77" t="s">
        <v>1097</v>
      </c>
      <c r="J82" s="77" t="s">
        <v>960</v>
      </c>
      <c r="K82" s="77" t="s">
        <v>1098</v>
      </c>
    </row>
    <row r="83" spans="1:11" x14ac:dyDescent="0.25">
      <c r="A83" s="77">
        <v>17</v>
      </c>
      <c r="B83" s="77" t="s">
        <v>366</v>
      </c>
      <c r="C83" s="77" t="s">
        <v>1099</v>
      </c>
      <c r="D83" s="77" t="s">
        <v>368</v>
      </c>
      <c r="E83" s="77" t="s">
        <v>43</v>
      </c>
      <c r="F83" s="77" t="s">
        <v>1100</v>
      </c>
      <c r="G83" s="77" t="s">
        <v>1136</v>
      </c>
      <c r="H83" s="77" t="s">
        <v>1013</v>
      </c>
      <c r="I83" s="77" t="s">
        <v>1101</v>
      </c>
      <c r="J83" s="77" t="s">
        <v>960</v>
      </c>
      <c r="K83" s="77" t="s">
        <v>1102</v>
      </c>
    </row>
    <row r="84" spans="1:11" x14ac:dyDescent="0.25">
      <c r="A84" s="77">
        <v>18</v>
      </c>
      <c r="B84" s="77" t="s">
        <v>262</v>
      </c>
      <c r="C84" s="77" t="s">
        <v>399</v>
      </c>
      <c r="D84" s="77" t="s">
        <v>0</v>
      </c>
      <c r="E84" s="77" t="s">
        <v>1</v>
      </c>
      <c r="F84" s="77" t="s">
        <v>1103</v>
      </c>
      <c r="G84" s="77" t="s">
        <v>1136</v>
      </c>
      <c r="H84" s="77" t="s">
        <v>1013</v>
      </c>
      <c r="I84" s="77" t="s">
        <v>1104</v>
      </c>
      <c r="J84" s="77" t="s">
        <v>960</v>
      </c>
      <c r="K84" s="77" t="s">
        <v>1105</v>
      </c>
    </row>
    <row r="85" spans="1:11" x14ac:dyDescent="0.25">
      <c r="A85" s="77">
        <v>19</v>
      </c>
      <c r="B85" s="77" t="s">
        <v>196</v>
      </c>
      <c r="C85" s="77" t="s">
        <v>104</v>
      </c>
      <c r="D85" s="77" t="s">
        <v>197</v>
      </c>
      <c r="E85" s="77" t="s">
        <v>198</v>
      </c>
      <c r="F85" s="77" t="s">
        <v>1107</v>
      </c>
      <c r="G85" s="77" t="s">
        <v>1136</v>
      </c>
      <c r="H85" s="77" t="s">
        <v>1013</v>
      </c>
      <c r="I85" s="77" t="s">
        <v>1108</v>
      </c>
      <c r="J85" s="77" t="s">
        <v>960</v>
      </c>
      <c r="K85" s="77" t="s">
        <v>1109</v>
      </c>
    </row>
    <row r="86" spans="1:11" x14ac:dyDescent="0.25">
      <c r="A86" s="77">
        <v>20</v>
      </c>
      <c r="B86" s="77" t="s">
        <v>1110</v>
      </c>
      <c r="C86" s="77" t="s">
        <v>408</v>
      </c>
      <c r="D86" s="77" t="s">
        <v>1111</v>
      </c>
      <c r="E86" s="77" t="s">
        <v>912</v>
      </c>
      <c r="F86" s="77" t="s">
        <v>1112</v>
      </c>
      <c r="G86" s="77" t="s">
        <v>1136</v>
      </c>
      <c r="H86" s="77" t="s">
        <v>1013</v>
      </c>
      <c r="I86" s="77" t="s">
        <v>1113</v>
      </c>
      <c r="J86" s="77" t="s">
        <v>960</v>
      </c>
      <c r="K86" s="77" t="s">
        <v>1114</v>
      </c>
    </row>
    <row r="87" spans="1:11" x14ac:dyDescent="0.25">
      <c r="A87" s="77">
        <v>21</v>
      </c>
      <c r="B87" s="77" t="s">
        <v>1115</v>
      </c>
      <c r="C87" s="77" t="s">
        <v>1116</v>
      </c>
      <c r="D87" s="77" t="s">
        <v>1117</v>
      </c>
      <c r="E87" s="77" t="s">
        <v>1</v>
      </c>
      <c r="F87" s="77" t="s">
        <v>1118</v>
      </c>
      <c r="G87" s="77" t="s">
        <v>1136</v>
      </c>
      <c r="H87" s="77" t="s">
        <v>1013</v>
      </c>
      <c r="I87" s="77" t="s">
        <v>1119</v>
      </c>
      <c r="J87" s="77" t="s">
        <v>960</v>
      </c>
      <c r="K87" s="77" t="s">
        <v>1120</v>
      </c>
    </row>
    <row r="88" spans="1:11" x14ac:dyDescent="0.25">
      <c r="A88" s="77">
        <v>22</v>
      </c>
      <c r="B88" s="77" t="s">
        <v>803</v>
      </c>
      <c r="C88" s="77" t="s">
        <v>804</v>
      </c>
      <c r="D88" s="77" t="s">
        <v>17</v>
      </c>
      <c r="E88" s="77" t="s">
        <v>7</v>
      </c>
      <c r="F88" s="77" t="s">
        <v>1121</v>
      </c>
      <c r="G88" s="77" t="s">
        <v>1136</v>
      </c>
      <c r="H88" s="77" t="s">
        <v>1013</v>
      </c>
      <c r="I88" s="77" t="s">
        <v>1122</v>
      </c>
      <c r="J88" s="77" t="s">
        <v>960</v>
      </c>
      <c r="K88" s="77" t="s">
        <v>1123</v>
      </c>
    </row>
    <row r="89" spans="1:11" x14ac:dyDescent="0.25">
      <c r="A89" s="77">
        <v>23</v>
      </c>
      <c r="B89" s="77" t="s">
        <v>174</v>
      </c>
      <c r="C89" s="77" t="s">
        <v>175</v>
      </c>
      <c r="D89" s="77" t="s">
        <v>0</v>
      </c>
      <c r="E89" s="77" t="s">
        <v>1</v>
      </c>
      <c r="F89" s="77" t="s">
        <v>1124</v>
      </c>
      <c r="G89" s="77" t="s">
        <v>1136</v>
      </c>
      <c r="H89" s="77" t="s">
        <v>1013</v>
      </c>
      <c r="I89" s="77" t="s">
        <v>1125</v>
      </c>
      <c r="J89" s="77" t="s">
        <v>960</v>
      </c>
      <c r="K89" s="77" t="s">
        <v>1126</v>
      </c>
    </row>
    <row r="90" spans="1:11" x14ac:dyDescent="0.25">
      <c r="A90" s="77">
        <v>34</v>
      </c>
      <c r="B90" s="77" t="s">
        <v>803</v>
      </c>
      <c r="C90" s="77" t="s">
        <v>804</v>
      </c>
      <c r="D90" s="77" t="s">
        <v>17</v>
      </c>
      <c r="E90" s="77" t="s">
        <v>7</v>
      </c>
      <c r="F90" s="77" t="s">
        <v>805</v>
      </c>
      <c r="G90" s="77" t="s">
        <v>1136</v>
      </c>
      <c r="H90" s="77" t="s">
        <v>5</v>
      </c>
      <c r="I90" s="77" t="s">
        <v>806</v>
      </c>
      <c r="J90" s="77" t="s">
        <v>6</v>
      </c>
      <c r="K90" s="77" t="s">
        <v>996</v>
      </c>
    </row>
    <row r="91" spans="1:11" x14ac:dyDescent="0.25">
      <c r="A91" s="77">
        <v>60</v>
      </c>
      <c r="B91" s="77" t="s">
        <v>15</v>
      </c>
      <c r="C91" s="77" t="s">
        <v>16</v>
      </c>
      <c r="D91" s="77" t="s">
        <v>17</v>
      </c>
      <c r="E91" s="77" t="s">
        <v>7</v>
      </c>
      <c r="F91" s="77" t="s">
        <v>18</v>
      </c>
      <c r="G91" s="77" t="s">
        <v>1136</v>
      </c>
      <c r="H91" s="77" t="s">
        <v>5</v>
      </c>
      <c r="I91" s="77" t="s">
        <v>19</v>
      </c>
      <c r="J91" s="77" t="s">
        <v>6</v>
      </c>
      <c r="K91" s="77" t="s">
        <v>685</v>
      </c>
    </row>
    <row r="92" spans="1:11" x14ac:dyDescent="0.25">
      <c r="A92" s="77">
        <v>73</v>
      </c>
      <c r="B92" s="77" t="s">
        <v>443</v>
      </c>
      <c r="C92" s="77" t="s">
        <v>444</v>
      </c>
      <c r="D92" s="77" t="s">
        <v>0</v>
      </c>
      <c r="E92" s="77" t="s">
        <v>1</v>
      </c>
      <c r="F92" s="77" t="s">
        <v>445</v>
      </c>
      <c r="G92" s="77" t="s">
        <v>1136</v>
      </c>
      <c r="H92" s="77" t="s">
        <v>5</v>
      </c>
      <c r="I92" s="77" t="s">
        <v>446</v>
      </c>
      <c r="J92" s="77" t="s">
        <v>6</v>
      </c>
      <c r="K92" s="77" t="s">
        <v>708</v>
      </c>
    </row>
    <row r="93" spans="1:11" x14ac:dyDescent="0.25">
      <c r="A93" s="77">
        <v>77</v>
      </c>
      <c r="B93" s="77" t="s">
        <v>54</v>
      </c>
      <c r="C93" s="77" t="s">
        <v>55</v>
      </c>
      <c r="D93" s="77" t="s">
        <v>0</v>
      </c>
      <c r="E93" s="77" t="s">
        <v>1</v>
      </c>
      <c r="F93" s="77" t="s">
        <v>56</v>
      </c>
      <c r="G93" s="77" t="s">
        <v>1136</v>
      </c>
      <c r="H93" s="77" t="s">
        <v>5</v>
      </c>
      <c r="I93" s="77" t="s">
        <v>57</v>
      </c>
      <c r="J93" s="77" t="s">
        <v>6</v>
      </c>
      <c r="K93" s="77" t="s">
        <v>717</v>
      </c>
    </row>
    <row r="94" spans="1:11" x14ac:dyDescent="0.25">
      <c r="A94" s="77">
        <v>78</v>
      </c>
      <c r="B94" s="77" t="s">
        <v>467</v>
      </c>
      <c r="C94" s="77" t="s">
        <v>468</v>
      </c>
      <c r="D94" s="77" t="s">
        <v>0</v>
      </c>
      <c r="E94" s="77" t="s">
        <v>1</v>
      </c>
      <c r="F94" s="77" t="s">
        <v>469</v>
      </c>
      <c r="G94" s="77" t="s">
        <v>1136</v>
      </c>
      <c r="H94" s="77" t="s">
        <v>5</v>
      </c>
      <c r="I94" s="77" t="s">
        <v>470</v>
      </c>
      <c r="J94" s="77" t="s">
        <v>6</v>
      </c>
      <c r="K94" s="77" t="s">
        <v>720</v>
      </c>
    </row>
    <row r="95" spans="1:11" x14ac:dyDescent="0.25">
      <c r="A95" s="77">
        <v>79</v>
      </c>
      <c r="B95" s="77" t="s">
        <v>50</v>
      </c>
      <c r="C95" s="77" t="s">
        <v>51</v>
      </c>
      <c r="D95" s="77" t="s">
        <v>52</v>
      </c>
      <c r="E95" s="77" t="s">
        <v>43</v>
      </c>
      <c r="F95" s="77" t="s">
        <v>94</v>
      </c>
      <c r="G95" s="77" t="s">
        <v>1136</v>
      </c>
      <c r="H95" s="77" t="s">
        <v>5</v>
      </c>
      <c r="I95" s="77" t="s">
        <v>95</v>
      </c>
      <c r="J95" s="77" t="s">
        <v>6</v>
      </c>
      <c r="K95" s="77" t="s">
        <v>724</v>
      </c>
    </row>
    <row r="96" spans="1:11" x14ac:dyDescent="0.25">
      <c r="A96" s="77">
        <v>44</v>
      </c>
      <c r="B96" s="77" t="s">
        <v>544</v>
      </c>
      <c r="C96" s="77" t="s">
        <v>545</v>
      </c>
      <c r="D96" s="77" t="s">
        <v>546</v>
      </c>
      <c r="E96" s="77" t="s">
        <v>1</v>
      </c>
      <c r="F96" s="77" t="s">
        <v>547</v>
      </c>
      <c r="G96" s="77" t="s">
        <v>1136</v>
      </c>
      <c r="H96" s="77" t="s">
        <v>8</v>
      </c>
      <c r="I96" s="77" t="s">
        <v>548</v>
      </c>
      <c r="J96" s="77" t="s">
        <v>9</v>
      </c>
      <c r="K96" s="77" t="s">
        <v>783</v>
      </c>
    </row>
    <row r="97" spans="1:11" x14ac:dyDescent="0.25">
      <c r="A97" s="77">
        <v>82</v>
      </c>
      <c r="B97" s="77" t="s">
        <v>127</v>
      </c>
      <c r="C97" s="77" t="s">
        <v>47</v>
      </c>
      <c r="D97" s="77" t="s">
        <v>0</v>
      </c>
      <c r="E97" s="77" t="s">
        <v>1</v>
      </c>
      <c r="F97" s="77" t="s">
        <v>128</v>
      </c>
      <c r="G97" s="77" t="s">
        <v>1136</v>
      </c>
      <c r="H97" s="77" t="s">
        <v>8</v>
      </c>
      <c r="I97" s="77" t="s">
        <v>129</v>
      </c>
      <c r="J97" s="77" t="s">
        <v>9</v>
      </c>
      <c r="K97" s="77" t="s">
        <v>729</v>
      </c>
    </row>
    <row r="98" spans="1:11" x14ac:dyDescent="0.25">
      <c r="A98" s="77">
        <v>87</v>
      </c>
      <c r="B98" s="77" t="s">
        <v>819</v>
      </c>
      <c r="C98" s="77" t="s">
        <v>820</v>
      </c>
      <c r="D98" s="77" t="s">
        <v>821</v>
      </c>
      <c r="E98" s="77" t="s">
        <v>822</v>
      </c>
      <c r="F98" s="77" t="s">
        <v>823</v>
      </c>
      <c r="G98" s="77" t="s">
        <v>1136</v>
      </c>
      <c r="H98" s="77" t="s">
        <v>8</v>
      </c>
      <c r="I98" s="77" t="s">
        <v>824</v>
      </c>
      <c r="J98" s="77" t="s">
        <v>9</v>
      </c>
      <c r="K98" s="77" t="s">
        <v>825</v>
      </c>
    </row>
    <row r="99" spans="1:11" x14ac:dyDescent="0.25">
      <c r="A99" s="77">
        <v>89</v>
      </c>
      <c r="B99" s="77" t="s">
        <v>101</v>
      </c>
      <c r="C99" s="77" t="s">
        <v>102</v>
      </c>
      <c r="D99" s="77" t="s">
        <v>103</v>
      </c>
      <c r="E99" s="77" t="s">
        <v>43</v>
      </c>
      <c r="F99" s="77" t="s">
        <v>169</v>
      </c>
      <c r="G99" s="77" t="s">
        <v>1136</v>
      </c>
      <c r="H99" s="77" t="s">
        <v>8</v>
      </c>
      <c r="I99" s="77" t="s">
        <v>170</v>
      </c>
      <c r="J99" s="77" t="s">
        <v>9</v>
      </c>
      <c r="K99" s="77" t="s">
        <v>735</v>
      </c>
    </row>
    <row r="100" spans="1:11" x14ac:dyDescent="0.25">
      <c r="A100" s="77">
        <v>92</v>
      </c>
      <c r="B100" s="77" t="s">
        <v>179</v>
      </c>
      <c r="C100" s="77" t="s">
        <v>180</v>
      </c>
      <c r="D100" s="77" t="s">
        <v>181</v>
      </c>
      <c r="E100" s="77" t="s">
        <v>43</v>
      </c>
      <c r="F100" s="77" t="s">
        <v>182</v>
      </c>
      <c r="G100" s="77" t="s">
        <v>1136</v>
      </c>
      <c r="H100" s="77" t="s">
        <v>8</v>
      </c>
      <c r="I100" s="77" t="s">
        <v>183</v>
      </c>
      <c r="J100" s="77" t="s">
        <v>9</v>
      </c>
      <c r="K100" s="77" t="s">
        <v>738</v>
      </c>
    </row>
    <row r="101" spans="1:11" x14ac:dyDescent="0.25">
      <c r="A101" s="77">
        <v>2</v>
      </c>
      <c r="B101" s="77" t="s">
        <v>1194</v>
      </c>
      <c r="C101" s="77" t="s">
        <v>1195</v>
      </c>
      <c r="D101" s="77" t="s">
        <v>1196</v>
      </c>
      <c r="E101" s="77" t="s">
        <v>28</v>
      </c>
      <c r="F101" s="77" t="s">
        <v>1197</v>
      </c>
      <c r="G101" s="77"/>
      <c r="H101" s="77" t="s">
        <v>1013</v>
      </c>
      <c r="I101" s="77" t="s">
        <v>1198</v>
      </c>
      <c r="J101" s="77" t="s">
        <v>960</v>
      </c>
      <c r="K101" s="77" t="s">
        <v>1199</v>
      </c>
    </row>
  </sheetData>
  <sortState ref="A2:K101">
    <sortCondition ref="G2:G101"/>
    <sortCondition ref="H2:H101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35</v>
      </c>
      <c r="B2" s="76" t="s">
        <v>803</v>
      </c>
      <c r="C2" s="76" t="s">
        <v>804</v>
      </c>
      <c r="D2" s="76" t="s">
        <v>17</v>
      </c>
      <c r="E2" s="76" t="s">
        <v>7</v>
      </c>
      <c r="F2" s="76" t="s">
        <v>805</v>
      </c>
      <c r="G2" s="76" t="s">
        <v>1071</v>
      </c>
      <c r="H2" s="76" t="s">
        <v>5</v>
      </c>
      <c r="I2" s="76" t="s">
        <v>806</v>
      </c>
      <c r="J2" s="76" t="s">
        <v>6</v>
      </c>
      <c r="K2" s="76" t="s">
        <v>996</v>
      </c>
    </row>
    <row r="3" spans="1:11" x14ac:dyDescent="0.25">
      <c r="A3">
        <v>61</v>
      </c>
      <c r="B3" s="76" t="s">
        <v>15</v>
      </c>
      <c r="C3" s="76" t="s">
        <v>16</v>
      </c>
      <c r="D3" s="76" t="s">
        <v>17</v>
      </c>
      <c r="E3" s="76" t="s">
        <v>7</v>
      </c>
      <c r="F3" s="76" t="s">
        <v>18</v>
      </c>
      <c r="G3" s="76" t="s">
        <v>1071</v>
      </c>
      <c r="H3" s="76" t="s">
        <v>5</v>
      </c>
      <c r="I3" s="76" t="s">
        <v>19</v>
      </c>
      <c r="J3" s="76" t="s">
        <v>6</v>
      </c>
      <c r="K3" s="76" t="s">
        <v>685</v>
      </c>
    </row>
    <row r="4" spans="1:11" x14ac:dyDescent="0.25">
      <c r="A4" s="76">
        <v>36</v>
      </c>
      <c r="B4" s="76" t="s">
        <v>830</v>
      </c>
      <c r="C4" s="76" t="s">
        <v>624</v>
      </c>
      <c r="D4" s="76" t="s">
        <v>625</v>
      </c>
      <c r="E4" s="76" t="s">
        <v>48</v>
      </c>
      <c r="F4" s="76" t="s">
        <v>626</v>
      </c>
      <c r="G4" s="76" t="s">
        <v>666</v>
      </c>
      <c r="H4" s="76" t="s">
        <v>294</v>
      </c>
      <c r="I4" s="76" t="s">
        <v>627</v>
      </c>
      <c r="J4" s="76" t="s">
        <v>289</v>
      </c>
      <c r="K4" s="76" t="s">
        <v>987</v>
      </c>
    </row>
    <row r="5" spans="1:11" x14ac:dyDescent="0.25">
      <c r="A5" s="76">
        <v>41</v>
      </c>
      <c r="B5" s="76" t="s">
        <v>567</v>
      </c>
      <c r="C5" s="76" t="s">
        <v>561</v>
      </c>
      <c r="D5" s="76" t="s">
        <v>0</v>
      </c>
      <c r="E5" s="76" t="s">
        <v>1</v>
      </c>
      <c r="F5" s="76" t="s">
        <v>61</v>
      </c>
      <c r="G5" s="76" t="s">
        <v>666</v>
      </c>
      <c r="H5" s="76" t="s">
        <v>3</v>
      </c>
      <c r="I5" s="76" t="s">
        <v>62</v>
      </c>
      <c r="J5" s="76" t="s">
        <v>53</v>
      </c>
      <c r="K5" s="76" t="s">
        <v>919</v>
      </c>
    </row>
    <row r="6" spans="1:11" x14ac:dyDescent="0.25">
      <c r="A6" s="76">
        <v>46</v>
      </c>
      <c r="B6" s="76" t="s">
        <v>453</v>
      </c>
      <c r="C6" s="76" t="s">
        <v>454</v>
      </c>
      <c r="D6" s="76" t="s">
        <v>455</v>
      </c>
      <c r="E6" s="76" t="s">
        <v>456</v>
      </c>
      <c r="F6" s="76" t="s">
        <v>457</v>
      </c>
      <c r="G6" s="76" t="s">
        <v>666</v>
      </c>
      <c r="H6" s="76" t="s">
        <v>30</v>
      </c>
      <c r="I6" s="76" t="s">
        <v>458</v>
      </c>
      <c r="J6" s="76" t="s">
        <v>32</v>
      </c>
      <c r="K6" s="76" t="s">
        <v>763</v>
      </c>
    </row>
    <row r="7" spans="1:11" x14ac:dyDescent="0.25">
      <c r="A7" s="76">
        <v>49</v>
      </c>
      <c r="B7" s="76" t="s">
        <v>407</v>
      </c>
      <c r="C7" s="76" t="s">
        <v>408</v>
      </c>
      <c r="D7" s="76" t="s">
        <v>618</v>
      </c>
      <c r="E7" s="76" t="s">
        <v>619</v>
      </c>
      <c r="F7" s="76" t="s">
        <v>620</v>
      </c>
      <c r="G7" s="76" t="s">
        <v>666</v>
      </c>
      <c r="H7" s="76" t="s">
        <v>294</v>
      </c>
      <c r="I7" s="76" t="s">
        <v>621</v>
      </c>
      <c r="J7" s="76" t="s">
        <v>289</v>
      </c>
      <c r="K7" s="76" t="s">
        <v>658</v>
      </c>
    </row>
    <row r="8" spans="1:11" x14ac:dyDescent="0.25">
      <c r="A8" s="76">
        <v>62</v>
      </c>
      <c r="B8" s="76" t="s">
        <v>333</v>
      </c>
      <c r="C8" s="76" t="s">
        <v>334</v>
      </c>
      <c r="D8" s="76" t="s">
        <v>335</v>
      </c>
      <c r="E8" s="76" t="s">
        <v>48</v>
      </c>
      <c r="F8" s="76" t="s">
        <v>336</v>
      </c>
      <c r="G8" s="76" t="s">
        <v>666</v>
      </c>
      <c r="H8" s="76" t="s">
        <v>287</v>
      </c>
      <c r="I8" s="76" t="s">
        <v>337</v>
      </c>
      <c r="J8" s="76" t="s">
        <v>289</v>
      </c>
      <c r="K8" s="76" t="s">
        <v>686</v>
      </c>
    </row>
    <row r="9" spans="1:11" x14ac:dyDescent="0.25">
      <c r="A9" s="76">
        <v>63</v>
      </c>
      <c r="B9" s="76" t="s">
        <v>350</v>
      </c>
      <c r="C9" s="76" t="s">
        <v>340</v>
      </c>
      <c r="D9" s="76" t="s">
        <v>351</v>
      </c>
      <c r="E9" s="76" t="s">
        <v>48</v>
      </c>
      <c r="F9" s="76" t="s">
        <v>352</v>
      </c>
      <c r="G9" s="76" t="s">
        <v>666</v>
      </c>
      <c r="H9" s="76" t="s">
        <v>287</v>
      </c>
      <c r="I9" s="76" t="s">
        <v>353</v>
      </c>
      <c r="J9" s="76" t="s">
        <v>289</v>
      </c>
      <c r="K9" s="76" t="s">
        <v>689</v>
      </c>
    </row>
    <row r="10" spans="1:11" x14ac:dyDescent="0.25">
      <c r="A10" s="76">
        <v>67</v>
      </c>
      <c r="B10" s="76" t="s">
        <v>377</v>
      </c>
      <c r="C10" s="76" t="s">
        <v>378</v>
      </c>
      <c r="D10" s="76" t="s">
        <v>256</v>
      </c>
      <c r="E10" s="76" t="s">
        <v>1</v>
      </c>
      <c r="F10" s="76" t="s">
        <v>379</v>
      </c>
      <c r="G10" s="76" t="s">
        <v>666</v>
      </c>
      <c r="H10" s="76" t="s">
        <v>294</v>
      </c>
      <c r="I10" s="76" t="s">
        <v>380</v>
      </c>
      <c r="J10" s="76" t="s">
        <v>289</v>
      </c>
      <c r="K10" s="76" t="s">
        <v>695</v>
      </c>
    </row>
    <row r="11" spans="1:11" x14ac:dyDescent="0.25">
      <c r="A11" s="76">
        <v>68</v>
      </c>
      <c r="B11" s="76" t="s">
        <v>387</v>
      </c>
      <c r="C11" s="76" t="s">
        <v>279</v>
      </c>
      <c r="D11" s="76" t="s">
        <v>351</v>
      </c>
      <c r="E11" s="76" t="s">
        <v>48</v>
      </c>
      <c r="F11" s="76" t="s">
        <v>388</v>
      </c>
      <c r="G11" s="76" t="s">
        <v>666</v>
      </c>
      <c r="H11" s="76" t="s">
        <v>287</v>
      </c>
      <c r="I11" s="76" t="s">
        <v>389</v>
      </c>
      <c r="J11" s="76" t="s">
        <v>289</v>
      </c>
      <c r="K11" s="76" t="s">
        <v>696</v>
      </c>
    </row>
    <row r="12" spans="1:11" x14ac:dyDescent="0.25">
      <c r="A12" s="76">
        <v>85</v>
      </c>
      <c r="B12" s="76" t="s">
        <v>131</v>
      </c>
      <c r="C12" s="76" t="s">
        <v>132</v>
      </c>
      <c r="D12" s="76" t="s">
        <v>133</v>
      </c>
      <c r="E12" s="76" t="s">
        <v>28</v>
      </c>
      <c r="F12" s="76" t="s">
        <v>134</v>
      </c>
      <c r="G12" s="76" t="s">
        <v>666</v>
      </c>
      <c r="H12" s="76" t="s">
        <v>30</v>
      </c>
      <c r="I12" s="76" t="s">
        <v>135</v>
      </c>
      <c r="J12" s="76" t="s">
        <v>32</v>
      </c>
      <c r="K12" s="76" t="s">
        <v>731</v>
      </c>
    </row>
    <row r="13" spans="1:11" x14ac:dyDescent="0.25">
      <c r="A13" s="76">
        <v>88</v>
      </c>
      <c r="B13" s="76" t="s">
        <v>54</v>
      </c>
      <c r="C13" s="76" t="s">
        <v>55</v>
      </c>
      <c r="D13" s="76" t="s">
        <v>0</v>
      </c>
      <c r="E13" s="76" t="s">
        <v>1</v>
      </c>
      <c r="F13" s="76" t="s">
        <v>156</v>
      </c>
      <c r="G13" s="76" t="s">
        <v>666</v>
      </c>
      <c r="H13" s="76" t="s">
        <v>157</v>
      </c>
      <c r="I13" s="76" t="s">
        <v>158</v>
      </c>
      <c r="J13" s="76" t="s">
        <v>159</v>
      </c>
      <c r="K13" s="76" t="s">
        <v>734</v>
      </c>
    </row>
    <row r="14" spans="1:11" x14ac:dyDescent="0.25">
      <c r="A14" s="76">
        <v>98</v>
      </c>
      <c r="B14" s="76" t="s">
        <v>101</v>
      </c>
      <c r="C14" s="76" t="s">
        <v>102</v>
      </c>
      <c r="D14" s="76" t="s">
        <v>103</v>
      </c>
      <c r="E14" s="76" t="s">
        <v>43</v>
      </c>
      <c r="F14" s="76" t="s">
        <v>202</v>
      </c>
      <c r="G14" s="76" t="s">
        <v>666</v>
      </c>
      <c r="H14" s="76" t="s">
        <v>30</v>
      </c>
      <c r="I14" s="76" t="s">
        <v>203</v>
      </c>
      <c r="J14" s="76" t="s">
        <v>32</v>
      </c>
      <c r="K14" s="76" t="s">
        <v>743</v>
      </c>
    </row>
    <row r="15" spans="1:11" x14ac:dyDescent="0.25">
      <c r="A15" s="76">
        <v>103</v>
      </c>
      <c r="B15" s="76" t="s">
        <v>232</v>
      </c>
      <c r="C15" s="76" t="s">
        <v>233</v>
      </c>
      <c r="D15" s="76" t="s">
        <v>234</v>
      </c>
      <c r="E15" s="76" t="s">
        <v>1</v>
      </c>
      <c r="F15" s="76" t="s">
        <v>235</v>
      </c>
      <c r="G15" s="76" t="s">
        <v>666</v>
      </c>
      <c r="H15" s="76" t="s">
        <v>3</v>
      </c>
      <c r="I15" s="76" t="s">
        <v>236</v>
      </c>
      <c r="J15" s="76" t="s">
        <v>53</v>
      </c>
      <c r="K15" s="76" t="s">
        <v>750</v>
      </c>
    </row>
    <row r="16" spans="1:11" x14ac:dyDescent="0.25">
      <c r="A16" s="76">
        <v>3</v>
      </c>
      <c r="B16" s="76" t="s">
        <v>174</v>
      </c>
      <c r="C16" s="76" t="s">
        <v>175</v>
      </c>
      <c r="D16" s="76" t="s">
        <v>0</v>
      </c>
      <c r="E16" s="76" t="s">
        <v>1</v>
      </c>
      <c r="F16" s="76" t="s">
        <v>855</v>
      </c>
      <c r="G16" s="76" t="s">
        <v>1019</v>
      </c>
      <c r="H16" s="76" t="s">
        <v>828</v>
      </c>
      <c r="I16" s="76" t="s">
        <v>856</v>
      </c>
      <c r="J16" s="76" t="s">
        <v>827</v>
      </c>
      <c r="K16" s="76" t="s">
        <v>1166</v>
      </c>
    </row>
    <row r="17" spans="1:11" x14ac:dyDescent="0.25">
      <c r="A17" s="76">
        <v>4</v>
      </c>
      <c r="B17" s="76" t="s">
        <v>116</v>
      </c>
      <c r="C17" s="76" t="s">
        <v>117</v>
      </c>
      <c r="D17" s="76" t="s">
        <v>648</v>
      </c>
      <c r="E17" s="76" t="s">
        <v>1</v>
      </c>
      <c r="F17" s="76" t="s">
        <v>118</v>
      </c>
      <c r="G17" s="76" t="s">
        <v>1019</v>
      </c>
      <c r="H17" s="76" t="s">
        <v>3</v>
      </c>
      <c r="I17" s="76" t="s">
        <v>119</v>
      </c>
      <c r="J17" s="76" t="s">
        <v>53</v>
      </c>
      <c r="K17" s="76" t="s">
        <v>1167</v>
      </c>
    </row>
    <row r="18" spans="1:11" x14ac:dyDescent="0.25">
      <c r="A18" s="76">
        <v>24</v>
      </c>
      <c r="B18" s="76" t="s">
        <v>50</v>
      </c>
      <c r="C18" s="76" t="s">
        <v>51</v>
      </c>
      <c r="D18" s="76" t="s">
        <v>52</v>
      </c>
      <c r="E18" s="76" t="s">
        <v>43</v>
      </c>
      <c r="F18" s="76" t="s">
        <v>246</v>
      </c>
      <c r="G18" s="76" t="s">
        <v>1019</v>
      </c>
      <c r="H18" s="76" t="s">
        <v>3</v>
      </c>
      <c r="I18" s="76" t="s">
        <v>247</v>
      </c>
      <c r="J18" s="76" t="s">
        <v>125</v>
      </c>
      <c r="K18" s="76" t="s">
        <v>1127</v>
      </c>
    </row>
    <row r="19" spans="1:11" x14ac:dyDescent="0.25">
      <c r="A19" s="76">
        <v>27</v>
      </c>
      <c r="B19" s="76" t="s">
        <v>190</v>
      </c>
      <c r="C19" s="76" t="s">
        <v>191</v>
      </c>
      <c r="D19" s="76" t="s">
        <v>192</v>
      </c>
      <c r="E19" s="76" t="s">
        <v>28</v>
      </c>
      <c r="F19" s="76" t="s">
        <v>193</v>
      </c>
      <c r="G19" s="76" t="s">
        <v>1019</v>
      </c>
      <c r="H19" s="76" t="s">
        <v>30</v>
      </c>
      <c r="I19" s="76" t="s">
        <v>194</v>
      </c>
      <c r="J19" s="76" t="s">
        <v>32</v>
      </c>
      <c r="K19" s="76" t="s">
        <v>1081</v>
      </c>
    </row>
    <row r="20" spans="1:11" x14ac:dyDescent="0.25">
      <c r="A20" s="76">
        <v>29</v>
      </c>
      <c r="B20" s="76" t="s">
        <v>262</v>
      </c>
      <c r="C20" s="76" t="s">
        <v>263</v>
      </c>
      <c r="D20" s="76" t="s">
        <v>264</v>
      </c>
      <c r="E20" s="76" t="s">
        <v>1</v>
      </c>
      <c r="F20" s="76" t="s">
        <v>265</v>
      </c>
      <c r="G20" s="76" t="s">
        <v>1019</v>
      </c>
      <c r="H20" s="76" t="s">
        <v>3</v>
      </c>
      <c r="I20" s="76" t="s">
        <v>266</v>
      </c>
      <c r="J20" s="76" t="s">
        <v>53</v>
      </c>
      <c r="K20" s="76" t="s">
        <v>1057</v>
      </c>
    </row>
    <row r="21" spans="1:11" x14ac:dyDescent="0.25">
      <c r="A21" s="76">
        <v>30</v>
      </c>
      <c r="B21" s="76" t="s">
        <v>71</v>
      </c>
      <c r="C21" s="76" t="s">
        <v>72</v>
      </c>
      <c r="D21" s="76" t="s">
        <v>73</v>
      </c>
      <c r="E21" s="76" t="s">
        <v>28</v>
      </c>
      <c r="F21" s="76" t="s">
        <v>74</v>
      </c>
      <c r="G21" s="76" t="s">
        <v>1019</v>
      </c>
      <c r="H21" s="76" t="s">
        <v>30</v>
      </c>
      <c r="I21" s="76" t="s">
        <v>75</v>
      </c>
      <c r="J21" s="76" t="s">
        <v>32</v>
      </c>
      <c r="K21" s="76" t="s">
        <v>1058</v>
      </c>
    </row>
    <row r="22" spans="1:11" x14ac:dyDescent="0.25">
      <c r="A22" s="76">
        <v>31</v>
      </c>
      <c r="B22" s="76" t="s">
        <v>273</v>
      </c>
      <c r="C22" s="76" t="s">
        <v>274</v>
      </c>
      <c r="D22" s="76" t="s">
        <v>0</v>
      </c>
      <c r="E22" s="76" t="s">
        <v>1</v>
      </c>
      <c r="F22" s="76" t="s">
        <v>275</v>
      </c>
      <c r="G22" s="76" t="s">
        <v>1019</v>
      </c>
      <c r="H22" s="76" t="s">
        <v>3</v>
      </c>
      <c r="I22" s="76" t="s">
        <v>276</v>
      </c>
      <c r="J22" s="76" t="s">
        <v>53</v>
      </c>
      <c r="K22" s="76" t="s">
        <v>1069</v>
      </c>
    </row>
    <row r="23" spans="1:11" x14ac:dyDescent="0.25">
      <c r="A23" s="76">
        <v>32</v>
      </c>
      <c r="B23" s="76" t="s">
        <v>102</v>
      </c>
      <c r="C23" s="76" t="s">
        <v>141</v>
      </c>
      <c r="D23" s="76" t="s">
        <v>42</v>
      </c>
      <c r="E23" s="76" t="s">
        <v>43</v>
      </c>
      <c r="F23" s="76" t="s">
        <v>142</v>
      </c>
      <c r="G23" s="76" t="s">
        <v>1019</v>
      </c>
      <c r="H23" s="76" t="s">
        <v>3</v>
      </c>
      <c r="I23" s="76" t="s">
        <v>143</v>
      </c>
      <c r="J23" s="76" t="s">
        <v>53</v>
      </c>
      <c r="K23" s="76" t="s">
        <v>1070</v>
      </c>
    </row>
    <row r="24" spans="1:11" x14ac:dyDescent="0.25">
      <c r="A24" s="76">
        <v>34</v>
      </c>
      <c r="B24" s="76" t="s">
        <v>145</v>
      </c>
      <c r="C24" s="76" t="s">
        <v>97</v>
      </c>
      <c r="D24" s="76" t="s">
        <v>1046</v>
      </c>
      <c r="E24" s="76" t="s">
        <v>1</v>
      </c>
      <c r="F24" s="76" t="s">
        <v>147</v>
      </c>
      <c r="G24" s="76" t="s">
        <v>1019</v>
      </c>
      <c r="H24" s="76" t="s">
        <v>3</v>
      </c>
      <c r="I24" s="76" t="s">
        <v>148</v>
      </c>
      <c r="J24" s="76" t="s">
        <v>53</v>
      </c>
      <c r="K24" s="76" t="s">
        <v>1047</v>
      </c>
    </row>
    <row r="25" spans="1:11" x14ac:dyDescent="0.25">
      <c r="A25" s="76">
        <v>37</v>
      </c>
      <c r="B25" s="76" t="s">
        <v>982</v>
      </c>
      <c r="C25" s="76" t="s">
        <v>292</v>
      </c>
      <c r="D25" s="76" t="s">
        <v>462</v>
      </c>
      <c r="E25" s="76" t="s">
        <v>1</v>
      </c>
      <c r="F25" s="76" t="s">
        <v>422</v>
      </c>
      <c r="G25" s="76" t="s">
        <v>1019</v>
      </c>
      <c r="H25" s="76" t="s">
        <v>3</v>
      </c>
      <c r="I25" s="76" t="s">
        <v>423</v>
      </c>
      <c r="J25" s="76" t="s">
        <v>2</v>
      </c>
      <c r="K25" s="76" t="s">
        <v>983</v>
      </c>
    </row>
    <row r="26" spans="1:11" x14ac:dyDescent="0.25">
      <c r="A26" s="76">
        <v>38</v>
      </c>
      <c r="B26" s="76" t="s">
        <v>64</v>
      </c>
      <c r="C26" s="76" t="s">
        <v>65</v>
      </c>
      <c r="D26" s="76" t="s">
        <v>66</v>
      </c>
      <c r="E26" s="76" t="s">
        <v>1</v>
      </c>
      <c r="F26" s="76" t="s">
        <v>67</v>
      </c>
      <c r="G26" s="76" t="s">
        <v>1019</v>
      </c>
      <c r="H26" s="76" t="s">
        <v>30</v>
      </c>
      <c r="I26" s="76" t="s">
        <v>68</v>
      </c>
      <c r="J26" s="76" t="s">
        <v>32</v>
      </c>
      <c r="K26" s="76" t="s">
        <v>959</v>
      </c>
    </row>
    <row r="27" spans="1:11" x14ac:dyDescent="0.25">
      <c r="A27" s="76">
        <v>39</v>
      </c>
      <c r="B27" s="76" t="s">
        <v>242</v>
      </c>
      <c r="C27" s="76" t="s">
        <v>243</v>
      </c>
      <c r="D27" s="76" t="s">
        <v>957</v>
      </c>
      <c r="E27" s="76" t="s">
        <v>43</v>
      </c>
      <c r="F27" s="76" t="s">
        <v>244</v>
      </c>
      <c r="G27" s="76" t="s">
        <v>1019</v>
      </c>
      <c r="H27" s="76" t="s">
        <v>3</v>
      </c>
      <c r="I27" s="76" t="s">
        <v>245</v>
      </c>
      <c r="J27" s="76" t="s">
        <v>125</v>
      </c>
      <c r="K27" s="76" t="s">
        <v>958</v>
      </c>
    </row>
    <row r="28" spans="1:11" x14ac:dyDescent="0.25">
      <c r="A28" s="76">
        <v>40</v>
      </c>
      <c r="B28" s="76" t="s">
        <v>322</v>
      </c>
      <c r="C28" s="76" t="s">
        <v>323</v>
      </c>
      <c r="D28" s="76" t="s">
        <v>66</v>
      </c>
      <c r="E28" s="76" t="s">
        <v>1</v>
      </c>
      <c r="F28" s="76" t="s">
        <v>324</v>
      </c>
      <c r="G28" s="76" t="s">
        <v>1019</v>
      </c>
      <c r="H28" s="76" t="s">
        <v>287</v>
      </c>
      <c r="I28" s="76" t="s">
        <v>325</v>
      </c>
      <c r="J28" s="76" t="s">
        <v>289</v>
      </c>
      <c r="K28" s="76" t="s">
        <v>956</v>
      </c>
    </row>
    <row r="29" spans="1:11" x14ac:dyDescent="0.25">
      <c r="A29" s="76">
        <v>42</v>
      </c>
      <c r="B29" s="76" t="s">
        <v>49</v>
      </c>
      <c r="C29" s="76" t="s">
        <v>97</v>
      </c>
      <c r="D29" s="76" t="s">
        <v>66</v>
      </c>
      <c r="E29" s="76" t="s">
        <v>1</v>
      </c>
      <c r="F29" s="76" t="s">
        <v>391</v>
      </c>
      <c r="G29" s="76" t="s">
        <v>1019</v>
      </c>
      <c r="H29" s="76" t="s">
        <v>294</v>
      </c>
      <c r="I29" s="76" t="s">
        <v>392</v>
      </c>
      <c r="J29" s="76" t="s">
        <v>289</v>
      </c>
      <c r="K29" s="76" t="s">
        <v>921</v>
      </c>
    </row>
    <row r="30" spans="1:11" x14ac:dyDescent="0.25">
      <c r="A30" s="76">
        <v>43</v>
      </c>
      <c r="B30" s="76" t="s">
        <v>361</v>
      </c>
      <c r="C30" s="76" t="s">
        <v>362</v>
      </c>
      <c r="D30" s="76" t="s">
        <v>0</v>
      </c>
      <c r="E30" s="76" t="s">
        <v>1</v>
      </c>
      <c r="F30" s="76" t="s">
        <v>886</v>
      </c>
      <c r="G30" s="76" t="s">
        <v>1019</v>
      </c>
      <c r="H30" s="76" t="s">
        <v>3</v>
      </c>
      <c r="I30" s="76" t="s">
        <v>861</v>
      </c>
      <c r="J30" s="76" t="s">
        <v>516</v>
      </c>
      <c r="K30" s="76" t="s">
        <v>896</v>
      </c>
    </row>
    <row r="31" spans="1:11" x14ac:dyDescent="0.25">
      <c r="A31" s="76">
        <v>44</v>
      </c>
      <c r="B31" s="76" t="s">
        <v>845</v>
      </c>
      <c r="C31" s="76" t="s">
        <v>846</v>
      </c>
      <c r="D31" s="76" t="s">
        <v>27</v>
      </c>
      <c r="E31" s="76" t="s">
        <v>28</v>
      </c>
      <c r="F31" s="76" t="s">
        <v>847</v>
      </c>
      <c r="G31" s="76" t="s">
        <v>1019</v>
      </c>
      <c r="H31" s="76" t="s">
        <v>294</v>
      </c>
      <c r="I31" s="76" t="s">
        <v>848</v>
      </c>
      <c r="J31" s="76" t="s">
        <v>289</v>
      </c>
      <c r="K31" s="76" t="s">
        <v>849</v>
      </c>
    </row>
    <row r="32" spans="1:11" x14ac:dyDescent="0.25">
      <c r="A32" s="76">
        <v>47</v>
      </c>
      <c r="B32" s="76" t="s">
        <v>530</v>
      </c>
      <c r="C32" s="76" t="s">
        <v>531</v>
      </c>
      <c r="D32" s="76" t="s">
        <v>36</v>
      </c>
      <c r="E32" s="76" t="s">
        <v>1</v>
      </c>
      <c r="F32" s="76" t="s">
        <v>532</v>
      </c>
      <c r="G32" s="76" t="s">
        <v>1019</v>
      </c>
      <c r="H32" s="76" t="s">
        <v>294</v>
      </c>
      <c r="I32" s="76" t="s">
        <v>533</v>
      </c>
      <c r="J32" s="76" t="s">
        <v>516</v>
      </c>
      <c r="K32" s="76" t="s">
        <v>764</v>
      </c>
    </row>
    <row r="33" spans="1:11" x14ac:dyDescent="0.25">
      <c r="A33" s="76">
        <v>48</v>
      </c>
      <c r="B33" s="76" t="s">
        <v>651</v>
      </c>
      <c r="C33" s="76" t="s">
        <v>652</v>
      </c>
      <c r="D33" s="76" t="s">
        <v>653</v>
      </c>
      <c r="E33" s="76" t="s">
        <v>1</v>
      </c>
      <c r="F33" s="76" t="s">
        <v>654</v>
      </c>
      <c r="G33" s="76" t="s">
        <v>1019</v>
      </c>
      <c r="H33" s="76" t="s">
        <v>294</v>
      </c>
      <c r="I33" s="76" t="s">
        <v>655</v>
      </c>
      <c r="J33" s="76" t="s">
        <v>289</v>
      </c>
      <c r="K33" s="76" t="s">
        <v>656</v>
      </c>
    </row>
    <row r="34" spans="1:11" x14ac:dyDescent="0.25">
      <c r="A34" s="76">
        <v>50</v>
      </c>
      <c r="B34" s="76" t="s">
        <v>425</v>
      </c>
      <c r="C34" s="76" t="s">
        <v>426</v>
      </c>
      <c r="D34" s="76" t="s">
        <v>427</v>
      </c>
      <c r="E34" s="76" t="s">
        <v>28</v>
      </c>
      <c r="F34" s="76" t="s">
        <v>428</v>
      </c>
      <c r="G34" s="76" t="s">
        <v>1019</v>
      </c>
      <c r="H34" s="76" t="s">
        <v>287</v>
      </c>
      <c r="I34" s="76" t="s">
        <v>429</v>
      </c>
      <c r="J34" s="76" t="s">
        <v>289</v>
      </c>
      <c r="K34" s="76" t="s">
        <v>659</v>
      </c>
    </row>
    <row r="35" spans="1:11" x14ac:dyDescent="0.25">
      <c r="A35" s="76">
        <v>51</v>
      </c>
      <c r="B35" s="76" t="s">
        <v>608</v>
      </c>
      <c r="C35" s="76" t="s">
        <v>378</v>
      </c>
      <c r="D35" s="76" t="s">
        <v>27</v>
      </c>
      <c r="E35" s="76" t="s">
        <v>28</v>
      </c>
      <c r="F35" s="76" t="s">
        <v>609</v>
      </c>
      <c r="G35" s="76" t="s">
        <v>1019</v>
      </c>
      <c r="H35" s="76" t="s">
        <v>294</v>
      </c>
      <c r="I35" s="76" t="s">
        <v>610</v>
      </c>
      <c r="J35" s="76" t="s">
        <v>289</v>
      </c>
      <c r="K35" s="76" t="s">
        <v>663</v>
      </c>
    </row>
    <row r="36" spans="1:11" x14ac:dyDescent="0.25">
      <c r="A36" s="76">
        <v>52</v>
      </c>
      <c r="B36" s="76"/>
      <c r="C36" s="76"/>
      <c r="D36" s="76"/>
      <c r="E36" s="76"/>
      <c r="F36" s="76" t="s">
        <v>572</v>
      </c>
      <c r="G36" s="76" t="s">
        <v>1019</v>
      </c>
      <c r="H36" s="76" t="s">
        <v>287</v>
      </c>
      <c r="I36" s="76" t="s">
        <v>573</v>
      </c>
      <c r="J36" s="76" t="s">
        <v>289</v>
      </c>
      <c r="K36" s="76" t="s">
        <v>665</v>
      </c>
    </row>
    <row r="37" spans="1:11" x14ac:dyDescent="0.25">
      <c r="A37" s="76">
        <v>54</v>
      </c>
      <c r="B37" s="76" t="s">
        <v>257</v>
      </c>
      <c r="C37" s="76" t="s">
        <v>258</v>
      </c>
      <c r="D37" s="76" t="s">
        <v>36</v>
      </c>
      <c r="E37" s="76" t="s">
        <v>1</v>
      </c>
      <c r="F37" s="76" t="s">
        <v>259</v>
      </c>
      <c r="G37" s="76" t="s">
        <v>1019</v>
      </c>
      <c r="H37" s="76" t="s">
        <v>3</v>
      </c>
      <c r="I37" s="76" t="s">
        <v>260</v>
      </c>
      <c r="J37" s="76" t="s">
        <v>53</v>
      </c>
      <c r="K37" s="76" t="s">
        <v>670</v>
      </c>
    </row>
    <row r="38" spans="1:11" x14ac:dyDescent="0.25">
      <c r="A38" s="76">
        <v>55</v>
      </c>
      <c r="B38" s="76" t="s">
        <v>566</v>
      </c>
      <c r="C38" s="76" t="s">
        <v>556</v>
      </c>
      <c r="D38" s="76" t="s">
        <v>0</v>
      </c>
      <c r="E38" s="76" t="s">
        <v>1</v>
      </c>
      <c r="F38" s="76" t="s">
        <v>557</v>
      </c>
      <c r="G38" s="76" t="s">
        <v>1019</v>
      </c>
      <c r="H38" s="76" t="s">
        <v>287</v>
      </c>
      <c r="I38" s="76" t="s">
        <v>558</v>
      </c>
      <c r="J38" s="76" t="s">
        <v>289</v>
      </c>
      <c r="K38" s="76" t="s">
        <v>673</v>
      </c>
    </row>
    <row r="39" spans="1:11" x14ac:dyDescent="0.25">
      <c r="A39" s="76">
        <v>56</v>
      </c>
      <c r="B39" s="76"/>
      <c r="C39" s="76"/>
      <c r="D39" s="76"/>
      <c r="E39" s="76"/>
      <c r="F39" s="76" t="s">
        <v>540</v>
      </c>
      <c r="G39" s="76" t="s">
        <v>1019</v>
      </c>
      <c r="H39" s="76" t="s">
        <v>294</v>
      </c>
      <c r="I39" s="76" t="s">
        <v>541</v>
      </c>
      <c r="J39" s="76" t="s">
        <v>289</v>
      </c>
      <c r="K39" s="76" t="s">
        <v>677</v>
      </c>
    </row>
    <row r="40" spans="1:11" x14ac:dyDescent="0.25">
      <c r="A40" s="76">
        <v>57</v>
      </c>
      <c r="B40" s="76" t="s">
        <v>291</v>
      </c>
      <c r="C40" s="76" t="s">
        <v>292</v>
      </c>
      <c r="D40" s="76" t="s">
        <v>0</v>
      </c>
      <c r="E40" s="76" t="s">
        <v>1</v>
      </c>
      <c r="F40" s="76" t="s">
        <v>293</v>
      </c>
      <c r="G40" s="76" t="s">
        <v>1019</v>
      </c>
      <c r="H40" s="76" t="s">
        <v>294</v>
      </c>
      <c r="I40" s="76" t="s">
        <v>295</v>
      </c>
      <c r="J40" s="76" t="s">
        <v>289</v>
      </c>
      <c r="K40" s="76" t="s">
        <v>679</v>
      </c>
    </row>
    <row r="41" spans="1:11" x14ac:dyDescent="0.25">
      <c r="A41" s="76">
        <v>58</v>
      </c>
      <c r="B41" s="76" t="s">
        <v>297</v>
      </c>
      <c r="C41" s="76" t="s">
        <v>255</v>
      </c>
      <c r="D41" s="76" t="s">
        <v>0</v>
      </c>
      <c r="E41" s="76" t="s">
        <v>1</v>
      </c>
      <c r="F41" s="76" t="s">
        <v>298</v>
      </c>
      <c r="G41" s="76" t="s">
        <v>1019</v>
      </c>
      <c r="H41" s="76" t="s">
        <v>294</v>
      </c>
      <c r="I41" s="76" t="s">
        <v>299</v>
      </c>
      <c r="J41" s="76" t="s">
        <v>289</v>
      </c>
      <c r="K41" s="76" t="s">
        <v>680</v>
      </c>
    </row>
    <row r="42" spans="1:11" x14ac:dyDescent="0.25">
      <c r="A42" s="76">
        <v>59</v>
      </c>
      <c r="B42" s="76" t="s">
        <v>311</v>
      </c>
      <c r="C42" s="76" t="s">
        <v>312</v>
      </c>
      <c r="D42" s="76" t="s">
        <v>313</v>
      </c>
      <c r="E42" s="76" t="s">
        <v>43</v>
      </c>
      <c r="F42" s="76" t="s">
        <v>314</v>
      </c>
      <c r="G42" s="76" t="s">
        <v>1019</v>
      </c>
      <c r="H42" s="76" t="s">
        <v>294</v>
      </c>
      <c r="I42" s="76" t="s">
        <v>315</v>
      </c>
      <c r="J42" s="76" t="s">
        <v>289</v>
      </c>
      <c r="K42" s="76" t="s">
        <v>683</v>
      </c>
    </row>
    <row r="43" spans="1:11" x14ac:dyDescent="0.25">
      <c r="A43" s="76">
        <v>60</v>
      </c>
      <c r="B43" s="76" t="s">
        <v>317</v>
      </c>
      <c r="C43" s="76" t="s">
        <v>279</v>
      </c>
      <c r="D43" s="76" t="s">
        <v>318</v>
      </c>
      <c r="E43" s="76" t="s">
        <v>28</v>
      </c>
      <c r="F43" s="76" t="s">
        <v>319</v>
      </c>
      <c r="G43" s="76" t="s">
        <v>1019</v>
      </c>
      <c r="H43" s="76" t="s">
        <v>287</v>
      </c>
      <c r="I43" s="76" t="s">
        <v>320</v>
      </c>
      <c r="J43" s="76" t="s">
        <v>289</v>
      </c>
      <c r="K43" s="76" t="s">
        <v>758</v>
      </c>
    </row>
    <row r="44" spans="1:11" x14ac:dyDescent="0.25">
      <c r="A44" s="76">
        <v>64</v>
      </c>
      <c r="B44" s="76" t="s">
        <v>355</v>
      </c>
      <c r="C44" s="76" t="s">
        <v>356</v>
      </c>
      <c r="D44" s="76" t="s">
        <v>0</v>
      </c>
      <c r="E44" s="76" t="s">
        <v>1</v>
      </c>
      <c r="F44" s="76" t="s">
        <v>357</v>
      </c>
      <c r="G44" s="76" t="s">
        <v>1019</v>
      </c>
      <c r="H44" s="76" t="s">
        <v>294</v>
      </c>
      <c r="I44" s="76" t="s">
        <v>358</v>
      </c>
      <c r="J44" s="76" t="s">
        <v>289</v>
      </c>
      <c r="K44" s="76" t="s">
        <v>690</v>
      </c>
    </row>
    <row r="45" spans="1:11" x14ac:dyDescent="0.25">
      <c r="A45" s="76">
        <v>65</v>
      </c>
      <c r="B45" s="76" t="s">
        <v>238</v>
      </c>
      <c r="C45" s="76" t="s">
        <v>239</v>
      </c>
      <c r="D45" s="76" t="s">
        <v>0</v>
      </c>
      <c r="E45" s="76" t="s">
        <v>1</v>
      </c>
      <c r="F45" s="76" t="s">
        <v>240</v>
      </c>
      <c r="G45" s="76" t="s">
        <v>1019</v>
      </c>
      <c r="H45" s="76" t="s">
        <v>3</v>
      </c>
      <c r="I45" s="76" t="s">
        <v>241</v>
      </c>
      <c r="J45" s="76" t="s">
        <v>53</v>
      </c>
      <c r="K45" s="76" t="s">
        <v>691</v>
      </c>
    </row>
    <row r="46" spans="1:11" x14ac:dyDescent="0.25">
      <c r="A46" s="76">
        <v>66</v>
      </c>
      <c r="B46" s="76" t="s">
        <v>366</v>
      </c>
      <c r="C46" s="76" t="s">
        <v>367</v>
      </c>
      <c r="D46" s="76" t="s">
        <v>368</v>
      </c>
      <c r="E46" s="76" t="s">
        <v>43</v>
      </c>
      <c r="F46" s="76" t="s">
        <v>369</v>
      </c>
      <c r="G46" s="76" t="s">
        <v>1019</v>
      </c>
      <c r="H46" s="76" t="s">
        <v>294</v>
      </c>
      <c r="I46" s="76" t="s">
        <v>370</v>
      </c>
      <c r="J46" s="76" t="s">
        <v>289</v>
      </c>
      <c r="K46" s="76" t="s">
        <v>693</v>
      </c>
    </row>
    <row r="47" spans="1:11" x14ac:dyDescent="0.25">
      <c r="A47" s="76">
        <v>69</v>
      </c>
      <c r="B47" s="76" t="s">
        <v>137</v>
      </c>
      <c r="C47" s="76" t="s">
        <v>138</v>
      </c>
      <c r="D47" s="76" t="s">
        <v>0</v>
      </c>
      <c r="E47" s="76" t="s">
        <v>1</v>
      </c>
      <c r="F47" s="76" t="s">
        <v>139</v>
      </c>
      <c r="G47" s="76" t="s">
        <v>1019</v>
      </c>
      <c r="H47" s="76" t="s">
        <v>3</v>
      </c>
      <c r="I47" s="76" t="s">
        <v>140</v>
      </c>
      <c r="J47" s="76" t="s">
        <v>53</v>
      </c>
      <c r="K47" s="76" t="s">
        <v>699</v>
      </c>
    </row>
    <row r="48" spans="1:11" x14ac:dyDescent="0.25">
      <c r="A48" s="76">
        <v>70</v>
      </c>
      <c r="B48" s="76" t="s">
        <v>262</v>
      </c>
      <c r="C48" s="76" t="s">
        <v>399</v>
      </c>
      <c r="D48" s="76" t="s">
        <v>0</v>
      </c>
      <c r="E48" s="76" t="s">
        <v>1</v>
      </c>
      <c r="F48" s="76" t="s">
        <v>400</v>
      </c>
      <c r="G48" s="76" t="s">
        <v>1019</v>
      </c>
      <c r="H48" s="76" t="s">
        <v>294</v>
      </c>
      <c r="I48" s="76" t="s">
        <v>401</v>
      </c>
      <c r="J48" s="76" t="s">
        <v>289</v>
      </c>
      <c r="K48" s="76" t="s">
        <v>700</v>
      </c>
    </row>
    <row r="49" spans="1:11" x14ac:dyDescent="0.25">
      <c r="A49" s="76">
        <v>71</v>
      </c>
      <c r="B49" s="76" t="s">
        <v>403</v>
      </c>
      <c r="C49" s="76" t="s">
        <v>60</v>
      </c>
      <c r="D49" s="76" t="s">
        <v>27</v>
      </c>
      <c r="E49" s="76" t="s">
        <v>28</v>
      </c>
      <c r="F49" s="76" t="s">
        <v>404</v>
      </c>
      <c r="G49" s="76" t="s">
        <v>1019</v>
      </c>
      <c r="H49" s="76" t="s">
        <v>287</v>
      </c>
      <c r="I49" s="76" t="s">
        <v>405</v>
      </c>
      <c r="J49" s="76" t="s">
        <v>289</v>
      </c>
      <c r="K49" s="76" t="s">
        <v>701</v>
      </c>
    </row>
    <row r="50" spans="1:11" x14ac:dyDescent="0.25">
      <c r="A50" s="76">
        <v>72</v>
      </c>
      <c r="B50" s="76" t="s">
        <v>431</v>
      </c>
      <c r="C50" s="76" t="s">
        <v>172</v>
      </c>
      <c r="D50" s="76" t="s">
        <v>432</v>
      </c>
      <c r="E50" s="76" t="s">
        <v>28</v>
      </c>
      <c r="F50" s="76" t="s">
        <v>433</v>
      </c>
      <c r="G50" s="76" t="s">
        <v>1019</v>
      </c>
      <c r="H50" s="76" t="s">
        <v>294</v>
      </c>
      <c r="I50" s="76" t="s">
        <v>434</v>
      </c>
      <c r="J50" s="76" t="s">
        <v>289</v>
      </c>
      <c r="K50" s="76" t="s">
        <v>704</v>
      </c>
    </row>
    <row r="51" spans="1:11" x14ac:dyDescent="0.25">
      <c r="A51" s="76">
        <v>73</v>
      </c>
      <c r="B51" s="76" t="s">
        <v>15</v>
      </c>
      <c r="C51" s="76" t="s">
        <v>16</v>
      </c>
      <c r="D51" s="76" t="s">
        <v>17</v>
      </c>
      <c r="E51" s="76" t="s">
        <v>7</v>
      </c>
      <c r="F51" s="76" t="s">
        <v>77</v>
      </c>
      <c r="G51" s="76" t="s">
        <v>1019</v>
      </c>
      <c r="H51" s="76" t="s">
        <v>30</v>
      </c>
      <c r="I51" s="76" t="s">
        <v>78</v>
      </c>
      <c r="J51" s="76" t="s">
        <v>32</v>
      </c>
      <c r="K51" s="76" t="s">
        <v>705</v>
      </c>
    </row>
    <row r="52" spans="1:11" x14ac:dyDescent="0.25">
      <c r="A52" s="76">
        <v>75</v>
      </c>
      <c r="B52" s="76" t="s">
        <v>460</v>
      </c>
      <c r="C52" s="76" t="s">
        <v>461</v>
      </c>
      <c r="D52" s="76" t="s">
        <v>462</v>
      </c>
      <c r="E52" s="76" t="s">
        <v>1</v>
      </c>
      <c r="F52" s="76" t="s">
        <v>463</v>
      </c>
      <c r="G52" s="76" t="s">
        <v>1019</v>
      </c>
      <c r="H52" s="76" t="s">
        <v>30</v>
      </c>
      <c r="I52" s="76" t="s">
        <v>464</v>
      </c>
      <c r="J52" s="76" t="s">
        <v>32</v>
      </c>
      <c r="K52" s="76" t="s">
        <v>711</v>
      </c>
    </row>
    <row r="53" spans="1:11" x14ac:dyDescent="0.25">
      <c r="A53" s="76">
        <v>76</v>
      </c>
      <c r="B53" s="76" t="s">
        <v>165</v>
      </c>
      <c r="C53" s="76" t="s">
        <v>166</v>
      </c>
      <c r="D53" s="76" t="s">
        <v>27</v>
      </c>
      <c r="E53" s="76" t="s">
        <v>28</v>
      </c>
      <c r="F53" s="76" t="s">
        <v>167</v>
      </c>
      <c r="G53" s="76" t="s">
        <v>1019</v>
      </c>
      <c r="H53" s="76" t="s">
        <v>30</v>
      </c>
      <c r="I53" s="76" t="s">
        <v>168</v>
      </c>
      <c r="J53" s="76" t="s">
        <v>32</v>
      </c>
      <c r="K53" s="76" t="s">
        <v>712</v>
      </c>
    </row>
    <row r="54" spans="1:11" x14ac:dyDescent="0.25">
      <c r="A54" s="76">
        <v>77</v>
      </c>
      <c r="B54" s="76" t="s">
        <v>25</v>
      </c>
      <c r="C54" s="76" t="s">
        <v>26</v>
      </c>
      <c r="D54" s="76" t="s">
        <v>27</v>
      </c>
      <c r="E54" s="76" t="s">
        <v>28</v>
      </c>
      <c r="F54" s="76" t="s">
        <v>29</v>
      </c>
      <c r="G54" s="76" t="s">
        <v>1019</v>
      </c>
      <c r="H54" s="76" t="s">
        <v>30</v>
      </c>
      <c r="I54" s="76" t="s">
        <v>31</v>
      </c>
      <c r="J54" s="76" t="s">
        <v>32</v>
      </c>
      <c r="K54" s="76" t="s">
        <v>714</v>
      </c>
    </row>
    <row r="55" spans="1:11" x14ac:dyDescent="0.25">
      <c r="A55" s="76">
        <v>82</v>
      </c>
      <c r="B55" s="76" t="s">
        <v>110</v>
      </c>
      <c r="C55" s="76" t="s">
        <v>111</v>
      </c>
      <c r="D55" s="76" t="s">
        <v>112</v>
      </c>
      <c r="E55" s="76" t="s">
        <v>43</v>
      </c>
      <c r="F55" s="76" t="s">
        <v>113</v>
      </c>
      <c r="G55" s="76" t="s">
        <v>1019</v>
      </c>
      <c r="H55" s="76" t="s">
        <v>3</v>
      </c>
      <c r="I55" s="76" t="s">
        <v>114</v>
      </c>
      <c r="J55" s="76" t="s">
        <v>53</v>
      </c>
      <c r="K55" s="76" t="s">
        <v>727</v>
      </c>
    </row>
    <row r="56" spans="1:11" x14ac:dyDescent="0.25">
      <c r="A56" s="76">
        <v>83</v>
      </c>
      <c r="B56" s="76" t="s">
        <v>120</v>
      </c>
      <c r="C56" s="76" t="s">
        <v>121</v>
      </c>
      <c r="D56" s="76" t="s">
        <v>122</v>
      </c>
      <c r="E56" s="76" t="s">
        <v>43</v>
      </c>
      <c r="F56" s="76" t="s">
        <v>123</v>
      </c>
      <c r="G56" s="76" t="s">
        <v>1019</v>
      </c>
      <c r="H56" s="76" t="s">
        <v>3</v>
      </c>
      <c r="I56" s="76" t="s">
        <v>124</v>
      </c>
      <c r="J56" s="76" t="s">
        <v>125</v>
      </c>
      <c r="K56" s="76" t="s">
        <v>728</v>
      </c>
    </row>
    <row r="57" spans="1:11" x14ac:dyDescent="0.25">
      <c r="A57" s="76">
        <v>97</v>
      </c>
      <c r="B57" s="76" t="s">
        <v>467</v>
      </c>
      <c r="C57" s="76" t="s">
        <v>468</v>
      </c>
      <c r="D57" s="76" t="s">
        <v>0</v>
      </c>
      <c r="E57" s="76" t="s">
        <v>1</v>
      </c>
      <c r="F57" s="76" t="s">
        <v>477</v>
      </c>
      <c r="G57" s="76" t="s">
        <v>1019</v>
      </c>
      <c r="H57" s="76" t="s">
        <v>30</v>
      </c>
      <c r="I57" s="76" t="s">
        <v>478</v>
      </c>
      <c r="J57" s="76" t="s">
        <v>32</v>
      </c>
      <c r="K57" s="76" t="s">
        <v>740</v>
      </c>
    </row>
    <row r="58" spans="1:11" x14ac:dyDescent="0.25">
      <c r="A58" s="76">
        <v>100</v>
      </c>
      <c r="B58" s="76" t="s">
        <v>206</v>
      </c>
      <c r="C58" s="76" t="s">
        <v>207</v>
      </c>
      <c r="D58" s="76" t="s">
        <v>173</v>
      </c>
      <c r="E58" s="76" t="s">
        <v>43</v>
      </c>
      <c r="F58" s="76" t="s">
        <v>208</v>
      </c>
      <c r="G58" s="76" t="s">
        <v>1019</v>
      </c>
      <c r="H58" s="76" t="s">
        <v>3</v>
      </c>
      <c r="I58" s="76" t="s">
        <v>209</v>
      </c>
      <c r="J58" s="76" t="s">
        <v>53</v>
      </c>
      <c r="K58" s="76" t="s">
        <v>745</v>
      </c>
    </row>
    <row r="59" spans="1:11" x14ac:dyDescent="0.25">
      <c r="A59" s="76">
        <v>101</v>
      </c>
      <c r="B59" s="76" t="s">
        <v>224</v>
      </c>
      <c r="C59" s="76" t="s">
        <v>225</v>
      </c>
      <c r="D59" s="76" t="s">
        <v>0</v>
      </c>
      <c r="E59" s="76" t="s">
        <v>1</v>
      </c>
      <c r="F59" s="76" t="s">
        <v>226</v>
      </c>
      <c r="G59" s="76" t="s">
        <v>1019</v>
      </c>
      <c r="H59" s="76" t="s">
        <v>3</v>
      </c>
      <c r="I59" s="76" t="s">
        <v>227</v>
      </c>
      <c r="J59" s="76" t="s">
        <v>53</v>
      </c>
      <c r="K59" s="76" t="s">
        <v>748</v>
      </c>
    </row>
    <row r="60" spans="1:11" x14ac:dyDescent="0.25">
      <c r="A60" s="76">
        <v>102</v>
      </c>
      <c r="B60" s="76" t="s">
        <v>54</v>
      </c>
      <c r="C60" s="76" t="s">
        <v>55</v>
      </c>
      <c r="D60" s="76" t="s">
        <v>0</v>
      </c>
      <c r="E60" s="76" t="s">
        <v>1</v>
      </c>
      <c r="F60" s="76" t="s">
        <v>229</v>
      </c>
      <c r="G60" s="76" t="s">
        <v>1019</v>
      </c>
      <c r="H60" s="76" t="s">
        <v>3</v>
      </c>
      <c r="I60" s="76" t="s">
        <v>230</v>
      </c>
      <c r="J60" s="76" t="s">
        <v>53</v>
      </c>
      <c r="K60" s="76" t="s">
        <v>749</v>
      </c>
    </row>
    <row r="61" spans="1:11" x14ac:dyDescent="0.25">
      <c r="A61" s="76">
        <v>104</v>
      </c>
      <c r="B61" s="76" t="s">
        <v>268</v>
      </c>
      <c r="C61" s="76" t="s">
        <v>269</v>
      </c>
      <c r="D61" s="76" t="s">
        <v>66</v>
      </c>
      <c r="E61" s="76" t="s">
        <v>1</v>
      </c>
      <c r="F61" s="76" t="s">
        <v>270</v>
      </c>
      <c r="G61" s="76" t="s">
        <v>1019</v>
      </c>
      <c r="H61" s="76" t="s">
        <v>3</v>
      </c>
      <c r="I61" s="76" t="s">
        <v>271</v>
      </c>
      <c r="J61" s="76" t="s">
        <v>53</v>
      </c>
      <c r="K61" s="76" t="s">
        <v>754</v>
      </c>
    </row>
    <row r="62" spans="1:11" x14ac:dyDescent="0.25">
      <c r="A62" s="76">
        <v>105</v>
      </c>
      <c r="B62" s="76" t="s">
        <v>278</v>
      </c>
      <c r="C62" s="76" t="s">
        <v>279</v>
      </c>
      <c r="D62" s="76" t="s">
        <v>66</v>
      </c>
      <c r="E62" s="76" t="s">
        <v>1</v>
      </c>
      <c r="F62" s="76" t="s">
        <v>280</v>
      </c>
      <c r="G62" s="76" t="s">
        <v>1019</v>
      </c>
      <c r="H62" s="76" t="s">
        <v>3</v>
      </c>
      <c r="I62" s="76" t="s">
        <v>281</v>
      </c>
      <c r="J62" s="76" t="s">
        <v>53</v>
      </c>
      <c r="K62" s="76" t="s">
        <v>756</v>
      </c>
    </row>
    <row r="63" spans="1:11" x14ac:dyDescent="0.25">
      <c r="A63" s="76">
        <v>25</v>
      </c>
      <c r="B63" s="76" t="s">
        <v>1072</v>
      </c>
      <c r="C63" s="76" t="s">
        <v>1073</v>
      </c>
      <c r="D63" s="76" t="s">
        <v>122</v>
      </c>
      <c r="E63" s="76" t="s">
        <v>43</v>
      </c>
      <c r="F63" s="76" t="s">
        <v>221</v>
      </c>
      <c r="G63" s="76" t="s">
        <v>1131</v>
      </c>
      <c r="H63" s="76" t="s">
        <v>3</v>
      </c>
      <c r="I63" s="76" t="s">
        <v>222</v>
      </c>
      <c r="J63" s="76" t="s">
        <v>53</v>
      </c>
      <c r="K63" s="76" t="s">
        <v>1074</v>
      </c>
    </row>
    <row r="64" spans="1:11" x14ac:dyDescent="0.25">
      <c r="A64" s="76">
        <v>53</v>
      </c>
      <c r="B64" s="76" t="s">
        <v>590</v>
      </c>
      <c r="C64" s="76" t="s">
        <v>591</v>
      </c>
      <c r="D64" s="76" t="s">
        <v>592</v>
      </c>
      <c r="E64" s="76" t="s">
        <v>43</v>
      </c>
      <c r="F64" s="76" t="s">
        <v>593</v>
      </c>
      <c r="G64" s="76" t="s">
        <v>1131</v>
      </c>
      <c r="H64" s="76" t="s">
        <v>30</v>
      </c>
      <c r="I64" s="76" t="s">
        <v>594</v>
      </c>
      <c r="J64" s="76" t="s">
        <v>32</v>
      </c>
      <c r="K64" s="76" t="s">
        <v>669</v>
      </c>
    </row>
    <row r="65" spans="1:11" x14ac:dyDescent="0.25">
      <c r="A65" s="76">
        <v>26</v>
      </c>
      <c r="B65" s="76" t="s">
        <v>262</v>
      </c>
      <c r="C65" s="76" t="s">
        <v>421</v>
      </c>
      <c r="D65" s="76" t="s">
        <v>0</v>
      </c>
      <c r="E65" s="76" t="s">
        <v>1</v>
      </c>
      <c r="F65" s="76" t="s">
        <v>1078</v>
      </c>
      <c r="G65" s="76" t="s">
        <v>1050</v>
      </c>
      <c r="H65" s="76" t="s">
        <v>473</v>
      </c>
      <c r="I65" s="76" t="s">
        <v>1079</v>
      </c>
      <c r="J65" s="76" t="s">
        <v>960</v>
      </c>
      <c r="K65" s="76" t="s">
        <v>1080</v>
      </c>
    </row>
    <row r="66" spans="1:11" x14ac:dyDescent="0.25">
      <c r="A66" s="76">
        <v>33</v>
      </c>
      <c r="B66" s="76" t="s">
        <v>766</v>
      </c>
      <c r="C66" s="76" t="s">
        <v>767</v>
      </c>
      <c r="D66" s="76" t="s">
        <v>577</v>
      </c>
      <c r="E66" s="76" t="s">
        <v>7</v>
      </c>
      <c r="F66" s="76" t="s">
        <v>1040</v>
      </c>
      <c r="G66" s="76" t="s">
        <v>1050</v>
      </c>
      <c r="H66" s="76" t="s">
        <v>781</v>
      </c>
      <c r="I66" s="76" t="s">
        <v>1042</v>
      </c>
      <c r="J66" s="76" t="s">
        <v>1043</v>
      </c>
      <c r="K66" s="76" t="s">
        <v>1044</v>
      </c>
    </row>
    <row r="67" spans="1:11" x14ac:dyDescent="0.25">
      <c r="A67" s="76">
        <v>95</v>
      </c>
      <c r="B67" s="76" t="s">
        <v>174</v>
      </c>
      <c r="C67" s="76" t="s">
        <v>175</v>
      </c>
      <c r="D67" s="76" t="s">
        <v>0</v>
      </c>
      <c r="E67" s="76" t="s">
        <v>1</v>
      </c>
      <c r="F67" s="76" t="s">
        <v>472</v>
      </c>
      <c r="G67" s="76" t="s">
        <v>1050</v>
      </c>
      <c r="H67" s="76" t="s">
        <v>473</v>
      </c>
      <c r="I67" s="76" t="s">
        <v>474</v>
      </c>
      <c r="J67" s="76" t="s">
        <v>475</v>
      </c>
      <c r="K67" s="76" t="s">
        <v>737</v>
      </c>
    </row>
    <row r="68" spans="1:11" x14ac:dyDescent="0.25">
      <c r="A68" s="76">
        <v>99</v>
      </c>
      <c r="B68" s="76" t="s">
        <v>54</v>
      </c>
      <c r="C68" s="76" t="s">
        <v>55</v>
      </c>
      <c r="D68" s="76" t="s">
        <v>0</v>
      </c>
      <c r="E68" s="76" t="s">
        <v>1</v>
      </c>
      <c r="F68" s="76" t="s">
        <v>480</v>
      </c>
      <c r="G68" s="76" t="s">
        <v>1050</v>
      </c>
      <c r="H68" s="76" t="s">
        <v>473</v>
      </c>
      <c r="I68" s="76" t="s">
        <v>481</v>
      </c>
      <c r="J68" s="76" t="s">
        <v>475</v>
      </c>
      <c r="K68" s="76" t="s">
        <v>744</v>
      </c>
    </row>
    <row r="69" spans="1:11" x14ac:dyDescent="0.25">
      <c r="A69" s="57">
        <v>2</v>
      </c>
      <c r="B69" s="57"/>
      <c r="C69" s="57"/>
      <c r="D69" s="57"/>
      <c r="E69" s="57"/>
      <c r="F69" s="57" t="s">
        <v>1162</v>
      </c>
      <c r="G69" s="57" t="s">
        <v>788</v>
      </c>
      <c r="H69" s="57" t="s">
        <v>1163</v>
      </c>
      <c r="I69" s="57" t="s">
        <v>1164</v>
      </c>
      <c r="J69" s="57" t="s">
        <v>778</v>
      </c>
      <c r="K69" s="57" t="s">
        <v>1165</v>
      </c>
    </row>
    <row r="70" spans="1:11" x14ac:dyDescent="0.25">
      <c r="A70" s="57">
        <v>81</v>
      </c>
      <c r="B70" s="57" t="s">
        <v>50</v>
      </c>
      <c r="C70" s="57" t="s">
        <v>51</v>
      </c>
      <c r="D70" s="57" t="s">
        <v>52</v>
      </c>
      <c r="E70" s="57" t="s">
        <v>43</v>
      </c>
      <c r="F70" s="57" t="s">
        <v>94</v>
      </c>
      <c r="G70" s="57" t="s">
        <v>527</v>
      </c>
      <c r="H70" s="57" t="s">
        <v>5</v>
      </c>
      <c r="I70" s="57" t="s">
        <v>95</v>
      </c>
      <c r="J70" s="57" t="s">
        <v>6</v>
      </c>
      <c r="K70" s="57" t="s">
        <v>724</v>
      </c>
    </row>
    <row r="71" spans="1:11" x14ac:dyDescent="0.25">
      <c r="A71" s="57">
        <v>90</v>
      </c>
      <c r="B71" s="57" t="s">
        <v>875</v>
      </c>
      <c r="C71" s="57" t="s">
        <v>876</v>
      </c>
      <c r="D71" s="57" t="s">
        <v>877</v>
      </c>
      <c r="E71" s="57" t="s">
        <v>878</v>
      </c>
      <c r="F71" s="57" t="s">
        <v>879</v>
      </c>
      <c r="G71" s="57" t="s">
        <v>527</v>
      </c>
      <c r="H71" s="57" t="s">
        <v>8</v>
      </c>
      <c r="I71" s="57" t="s">
        <v>880</v>
      </c>
      <c r="J71" s="57" t="s">
        <v>9</v>
      </c>
      <c r="K71" s="57" t="s">
        <v>881</v>
      </c>
    </row>
    <row r="72" spans="1:11" x14ac:dyDescent="0.25">
      <c r="A72" s="76">
        <v>1</v>
      </c>
      <c r="B72" s="76"/>
      <c r="C72" s="76"/>
      <c r="D72" s="76"/>
      <c r="E72" s="76"/>
      <c r="F72" s="76" t="s">
        <v>1052</v>
      </c>
      <c r="G72" s="76" t="s">
        <v>960</v>
      </c>
      <c r="H72" s="76" t="s">
        <v>1006</v>
      </c>
      <c r="I72" s="76" t="s">
        <v>1053</v>
      </c>
      <c r="J72" s="76" t="s">
        <v>960</v>
      </c>
      <c r="K72" s="76" t="s">
        <v>1161</v>
      </c>
    </row>
    <row r="73" spans="1:11" x14ac:dyDescent="0.25">
      <c r="A73" s="76">
        <v>5</v>
      </c>
      <c r="B73" s="76" t="s">
        <v>196</v>
      </c>
      <c r="C73" s="76" t="s">
        <v>104</v>
      </c>
      <c r="D73" s="76" t="s">
        <v>197</v>
      </c>
      <c r="E73" s="76" t="s">
        <v>198</v>
      </c>
      <c r="F73" s="76" t="s">
        <v>1168</v>
      </c>
      <c r="G73" s="76" t="s">
        <v>960</v>
      </c>
      <c r="H73" s="76" t="s">
        <v>1013</v>
      </c>
      <c r="I73" s="76" t="s">
        <v>1169</v>
      </c>
      <c r="J73" s="76" t="s">
        <v>960</v>
      </c>
      <c r="K73" s="76" t="s">
        <v>1170</v>
      </c>
    </row>
    <row r="74" spans="1:11" x14ac:dyDescent="0.25">
      <c r="A74" s="76">
        <v>6</v>
      </c>
      <c r="B74" s="76" t="s">
        <v>1171</v>
      </c>
      <c r="C74" s="76" t="s">
        <v>1172</v>
      </c>
      <c r="D74" s="76" t="s">
        <v>0</v>
      </c>
      <c r="E74" s="76" t="s">
        <v>1</v>
      </c>
      <c r="F74" s="76" t="s">
        <v>1173</v>
      </c>
      <c r="G74" s="76" t="s">
        <v>960</v>
      </c>
      <c r="H74" s="76" t="s">
        <v>1013</v>
      </c>
      <c r="I74" s="76" t="s">
        <v>1174</v>
      </c>
      <c r="J74" s="76" t="s">
        <v>960</v>
      </c>
      <c r="K74" s="76" t="s">
        <v>1175</v>
      </c>
    </row>
    <row r="75" spans="1:11" x14ac:dyDescent="0.25">
      <c r="A75" s="76">
        <v>7</v>
      </c>
      <c r="B75" s="76" t="s">
        <v>1176</v>
      </c>
      <c r="C75" s="76" t="s">
        <v>1177</v>
      </c>
      <c r="D75" s="76" t="s">
        <v>173</v>
      </c>
      <c r="E75" s="76" t="s">
        <v>43</v>
      </c>
      <c r="F75" s="76" t="s">
        <v>1178</v>
      </c>
      <c r="G75" s="76" t="s">
        <v>960</v>
      </c>
      <c r="H75" s="76" t="s">
        <v>1013</v>
      </c>
      <c r="I75" s="76" t="s">
        <v>1179</v>
      </c>
      <c r="J75" s="76" t="s">
        <v>960</v>
      </c>
      <c r="K75" s="76" t="s">
        <v>1180</v>
      </c>
    </row>
    <row r="76" spans="1:11" x14ac:dyDescent="0.25">
      <c r="A76" s="76">
        <v>8</v>
      </c>
      <c r="B76" s="76" t="s">
        <v>1181</v>
      </c>
      <c r="C76" s="76" t="s">
        <v>1182</v>
      </c>
      <c r="D76" s="76" t="s">
        <v>1183</v>
      </c>
      <c r="E76" s="76" t="s">
        <v>48</v>
      </c>
      <c r="F76" s="76" t="s">
        <v>1184</v>
      </c>
      <c r="G76" s="76" t="s">
        <v>960</v>
      </c>
      <c r="H76" s="76" t="s">
        <v>1013</v>
      </c>
      <c r="I76" s="76" t="s">
        <v>1185</v>
      </c>
      <c r="J76" s="76" t="s">
        <v>960</v>
      </c>
      <c r="K76" s="76" t="s">
        <v>1186</v>
      </c>
    </row>
    <row r="77" spans="1:11" x14ac:dyDescent="0.25">
      <c r="A77" s="76">
        <v>9</v>
      </c>
      <c r="B77" s="76" t="s">
        <v>1187</v>
      </c>
      <c r="C77" s="76" t="s">
        <v>1188</v>
      </c>
      <c r="D77" s="76" t="s">
        <v>1189</v>
      </c>
      <c r="E77" s="76" t="s">
        <v>43</v>
      </c>
      <c r="F77" s="76" t="s">
        <v>1190</v>
      </c>
      <c r="G77" s="76" t="s">
        <v>960</v>
      </c>
      <c r="H77" s="76" t="s">
        <v>1013</v>
      </c>
      <c r="I77" s="76" t="s">
        <v>1191</v>
      </c>
      <c r="J77" s="76" t="s">
        <v>960</v>
      </c>
      <c r="K77" s="76" t="s">
        <v>1192</v>
      </c>
    </row>
    <row r="78" spans="1:11" x14ac:dyDescent="0.25">
      <c r="A78" s="76">
        <v>10</v>
      </c>
      <c r="B78" s="76" t="s">
        <v>64</v>
      </c>
      <c r="C78" s="76" t="s">
        <v>65</v>
      </c>
      <c r="D78" s="76" t="s">
        <v>66</v>
      </c>
      <c r="E78" s="76" t="s">
        <v>1</v>
      </c>
      <c r="F78" s="76" t="s">
        <v>1133</v>
      </c>
      <c r="G78" s="76" t="s">
        <v>960</v>
      </c>
      <c r="H78" s="76" t="s">
        <v>1013</v>
      </c>
      <c r="I78" s="76" t="s">
        <v>1134</v>
      </c>
      <c r="J78" s="76" t="s">
        <v>960</v>
      </c>
      <c r="K78" s="76" t="s">
        <v>1135</v>
      </c>
    </row>
    <row r="79" spans="1:11" x14ac:dyDescent="0.25">
      <c r="A79" s="76">
        <v>11</v>
      </c>
      <c r="B79" s="76" t="s">
        <v>262</v>
      </c>
      <c r="C79" s="76" t="s">
        <v>1141</v>
      </c>
      <c r="D79" s="76" t="s">
        <v>1142</v>
      </c>
      <c r="E79" s="76" t="s">
        <v>1</v>
      </c>
      <c r="F79" s="76" t="s">
        <v>1143</v>
      </c>
      <c r="G79" s="76" t="s">
        <v>960</v>
      </c>
      <c r="H79" s="76" t="s">
        <v>1013</v>
      </c>
      <c r="I79" s="76" t="s">
        <v>1144</v>
      </c>
      <c r="J79" s="76" t="s">
        <v>960</v>
      </c>
      <c r="K79" s="76" t="s">
        <v>1145</v>
      </c>
    </row>
    <row r="80" spans="1:11" x14ac:dyDescent="0.25">
      <c r="A80" s="76">
        <v>12</v>
      </c>
      <c r="B80" s="76" t="s">
        <v>1146</v>
      </c>
      <c r="C80" s="76" t="s">
        <v>1147</v>
      </c>
      <c r="D80" s="76" t="s">
        <v>1142</v>
      </c>
      <c r="E80" s="76" t="s">
        <v>1</v>
      </c>
      <c r="F80" s="76" t="s">
        <v>1148</v>
      </c>
      <c r="G80" s="76" t="s">
        <v>960</v>
      </c>
      <c r="H80" s="76" t="s">
        <v>1013</v>
      </c>
      <c r="I80" s="76" t="s">
        <v>1149</v>
      </c>
      <c r="J80" s="76" t="s">
        <v>960</v>
      </c>
      <c r="K80" s="76" t="s">
        <v>1150</v>
      </c>
    </row>
    <row r="81" spans="1:11" x14ac:dyDescent="0.25">
      <c r="A81" s="76">
        <v>13</v>
      </c>
      <c r="B81" s="76" t="s">
        <v>1151</v>
      </c>
      <c r="C81" s="76" t="s">
        <v>1152</v>
      </c>
      <c r="D81" s="76" t="s">
        <v>1153</v>
      </c>
      <c r="E81" s="76" t="s">
        <v>48</v>
      </c>
      <c r="F81" s="76" t="s">
        <v>1154</v>
      </c>
      <c r="G81" s="76" t="s">
        <v>960</v>
      </c>
      <c r="H81" s="76" t="s">
        <v>1013</v>
      </c>
      <c r="I81" s="76" t="s">
        <v>1155</v>
      </c>
      <c r="J81" s="76" t="s">
        <v>960</v>
      </c>
      <c r="K81" s="76" t="s">
        <v>1156</v>
      </c>
    </row>
    <row r="82" spans="1:11" x14ac:dyDescent="0.25">
      <c r="A82" s="76">
        <v>28</v>
      </c>
      <c r="B82" s="76"/>
      <c r="C82" s="76"/>
      <c r="D82" s="76"/>
      <c r="E82" s="76"/>
      <c r="F82" s="76" t="s">
        <v>1030</v>
      </c>
      <c r="G82" s="76" t="s">
        <v>960</v>
      </c>
      <c r="H82" s="76" t="s">
        <v>1013</v>
      </c>
      <c r="I82" s="76" t="s">
        <v>1031</v>
      </c>
      <c r="J82" s="76" t="s">
        <v>960</v>
      </c>
      <c r="K82" s="76" t="s">
        <v>1132</v>
      </c>
    </row>
    <row r="83" spans="1:11" x14ac:dyDescent="0.25">
      <c r="A83" s="76">
        <v>45</v>
      </c>
      <c r="B83" s="76" t="s">
        <v>544</v>
      </c>
      <c r="C83" s="76" t="s">
        <v>545</v>
      </c>
      <c r="D83" s="76" t="s">
        <v>546</v>
      </c>
      <c r="E83" s="76" t="s">
        <v>1</v>
      </c>
      <c r="F83" s="76" t="s">
        <v>547</v>
      </c>
      <c r="G83" s="76" t="s">
        <v>960</v>
      </c>
      <c r="H83" s="76" t="s">
        <v>8</v>
      </c>
      <c r="I83" s="76" t="s">
        <v>548</v>
      </c>
      <c r="J83" s="76" t="s">
        <v>9</v>
      </c>
      <c r="K83" s="76" t="s">
        <v>783</v>
      </c>
    </row>
    <row r="84" spans="1:11" x14ac:dyDescent="0.25">
      <c r="A84" s="76">
        <v>74</v>
      </c>
      <c r="B84" s="76" t="s">
        <v>443</v>
      </c>
      <c r="C84" s="76" t="s">
        <v>444</v>
      </c>
      <c r="D84" s="76" t="s">
        <v>0</v>
      </c>
      <c r="E84" s="76" t="s">
        <v>1</v>
      </c>
      <c r="F84" s="76" t="s">
        <v>445</v>
      </c>
      <c r="G84" s="76" t="s">
        <v>960</v>
      </c>
      <c r="H84" s="76" t="s">
        <v>5</v>
      </c>
      <c r="I84" s="76" t="s">
        <v>446</v>
      </c>
      <c r="J84" s="76" t="s">
        <v>6</v>
      </c>
      <c r="K84" s="76" t="s">
        <v>708</v>
      </c>
    </row>
    <row r="85" spans="1:11" x14ac:dyDescent="0.25">
      <c r="A85" s="76">
        <v>78</v>
      </c>
      <c r="B85" s="76" t="s">
        <v>40</v>
      </c>
      <c r="C85" s="76" t="s">
        <v>41</v>
      </c>
      <c r="D85" s="76" t="s">
        <v>42</v>
      </c>
      <c r="E85" s="76" t="s">
        <v>43</v>
      </c>
      <c r="F85" s="76" t="s">
        <v>44</v>
      </c>
      <c r="G85" s="76" t="s">
        <v>960</v>
      </c>
      <c r="H85" s="76" t="s">
        <v>5</v>
      </c>
      <c r="I85" s="76" t="s">
        <v>45</v>
      </c>
      <c r="J85" s="76" t="s">
        <v>6</v>
      </c>
      <c r="K85" s="76" t="s">
        <v>716</v>
      </c>
    </row>
    <row r="86" spans="1:11" x14ac:dyDescent="0.25">
      <c r="A86" s="76">
        <v>79</v>
      </c>
      <c r="B86" s="76" t="s">
        <v>54</v>
      </c>
      <c r="C86" s="76" t="s">
        <v>55</v>
      </c>
      <c r="D86" s="76" t="s">
        <v>0</v>
      </c>
      <c r="E86" s="76" t="s">
        <v>1</v>
      </c>
      <c r="F86" s="76" t="s">
        <v>56</v>
      </c>
      <c r="G86" s="76" t="s">
        <v>960</v>
      </c>
      <c r="H86" s="76" t="s">
        <v>5</v>
      </c>
      <c r="I86" s="76" t="s">
        <v>57</v>
      </c>
      <c r="J86" s="76" t="s">
        <v>6</v>
      </c>
      <c r="K86" s="76" t="s">
        <v>717</v>
      </c>
    </row>
    <row r="87" spans="1:11" x14ac:dyDescent="0.25">
      <c r="A87" s="76">
        <v>80</v>
      </c>
      <c r="B87" s="76" t="s">
        <v>467</v>
      </c>
      <c r="C87" s="76" t="s">
        <v>468</v>
      </c>
      <c r="D87" s="76" t="s">
        <v>0</v>
      </c>
      <c r="E87" s="76" t="s">
        <v>1</v>
      </c>
      <c r="F87" s="76" t="s">
        <v>469</v>
      </c>
      <c r="G87" s="76" t="s">
        <v>960</v>
      </c>
      <c r="H87" s="76" t="s">
        <v>5</v>
      </c>
      <c r="I87" s="76" t="s">
        <v>470</v>
      </c>
      <c r="J87" s="76" t="s">
        <v>6</v>
      </c>
      <c r="K87" s="76" t="s">
        <v>720</v>
      </c>
    </row>
    <row r="88" spans="1:11" x14ac:dyDescent="0.25">
      <c r="A88" s="76">
        <v>84</v>
      </c>
      <c r="B88" s="76" t="s">
        <v>127</v>
      </c>
      <c r="C88" s="76" t="s">
        <v>47</v>
      </c>
      <c r="D88" s="76" t="s">
        <v>0</v>
      </c>
      <c r="E88" s="76" t="s">
        <v>1</v>
      </c>
      <c r="F88" s="76" t="s">
        <v>128</v>
      </c>
      <c r="G88" s="76" t="s">
        <v>960</v>
      </c>
      <c r="H88" s="76" t="s">
        <v>8</v>
      </c>
      <c r="I88" s="76" t="s">
        <v>129</v>
      </c>
      <c r="J88" s="76" t="s">
        <v>9</v>
      </c>
      <c r="K88" s="76" t="s">
        <v>729</v>
      </c>
    </row>
    <row r="89" spans="1:11" x14ac:dyDescent="0.25">
      <c r="A89" s="76">
        <v>86</v>
      </c>
      <c r="B89" s="76" t="s">
        <v>925</v>
      </c>
      <c r="C89" s="76" t="s">
        <v>926</v>
      </c>
      <c r="D89" s="76" t="s">
        <v>821</v>
      </c>
      <c r="E89" s="76" t="s">
        <v>822</v>
      </c>
      <c r="F89" s="76" t="s">
        <v>927</v>
      </c>
      <c r="G89" s="76" t="s">
        <v>960</v>
      </c>
      <c r="H89" s="76" t="s">
        <v>8</v>
      </c>
      <c r="I89" s="76" t="s">
        <v>928</v>
      </c>
      <c r="J89" s="76" t="s">
        <v>9</v>
      </c>
      <c r="K89" s="76" t="s">
        <v>929</v>
      </c>
    </row>
    <row r="90" spans="1:11" x14ac:dyDescent="0.25">
      <c r="A90" s="76">
        <v>87</v>
      </c>
      <c r="B90" s="76" t="s">
        <v>869</v>
      </c>
      <c r="C90" s="76" t="s">
        <v>870</v>
      </c>
      <c r="D90" s="76" t="s">
        <v>871</v>
      </c>
      <c r="E90" s="76" t="s">
        <v>198</v>
      </c>
      <c r="F90" s="76" t="s">
        <v>872</v>
      </c>
      <c r="G90" s="76" t="s">
        <v>960</v>
      </c>
      <c r="H90" s="76" t="s">
        <v>8</v>
      </c>
      <c r="I90" s="76" t="s">
        <v>873</v>
      </c>
      <c r="J90" s="76" t="s">
        <v>9</v>
      </c>
      <c r="K90" s="76" t="s">
        <v>874</v>
      </c>
    </row>
    <row r="91" spans="1:11" x14ac:dyDescent="0.25">
      <c r="A91" s="76">
        <v>89</v>
      </c>
      <c r="B91" s="76" t="s">
        <v>819</v>
      </c>
      <c r="C91" s="76" t="s">
        <v>820</v>
      </c>
      <c r="D91" s="76" t="s">
        <v>821</v>
      </c>
      <c r="E91" s="76" t="s">
        <v>822</v>
      </c>
      <c r="F91" s="76" t="s">
        <v>823</v>
      </c>
      <c r="G91" s="76" t="s">
        <v>960</v>
      </c>
      <c r="H91" s="76" t="s">
        <v>8</v>
      </c>
      <c r="I91" s="76" t="s">
        <v>824</v>
      </c>
      <c r="J91" s="76" t="s">
        <v>9</v>
      </c>
      <c r="K91" s="76" t="s">
        <v>825</v>
      </c>
    </row>
    <row r="92" spans="1:11" x14ac:dyDescent="0.25">
      <c r="A92" s="76">
        <v>91</v>
      </c>
      <c r="B92" s="76" t="s">
        <v>797</v>
      </c>
      <c r="C92" s="76" t="s">
        <v>798</v>
      </c>
      <c r="D92" s="76" t="s">
        <v>799</v>
      </c>
      <c r="E92" s="76" t="s">
        <v>1</v>
      </c>
      <c r="F92" s="76" t="s">
        <v>800</v>
      </c>
      <c r="G92" s="76" t="s">
        <v>960</v>
      </c>
      <c r="H92" s="76" t="s">
        <v>8</v>
      </c>
      <c r="I92" s="76" t="s">
        <v>801</v>
      </c>
      <c r="J92" s="76" t="s">
        <v>9</v>
      </c>
      <c r="K92" s="76" t="s">
        <v>802</v>
      </c>
    </row>
    <row r="93" spans="1:11" x14ac:dyDescent="0.25">
      <c r="A93" s="76">
        <v>92</v>
      </c>
      <c r="B93" s="76" t="s">
        <v>101</v>
      </c>
      <c r="C93" s="76" t="s">
        <v>102</v>
      </c>
      <c r="D93" s="76" t="s">
        <v>103</v>
      </c>
      <c r="E93" s="76" t="s">
        <v>43</v>
      </c>
      <c r="F93" s="76" t="s">
        <v>169</v>
      </c>
      <c r="G93" s="76" t="s">
        <v>960</v>
      </c>
      <c r="H93" s="76" t="s">
        <v>8</v>
      </c>
      <c r="I93" s="76" t="s">
        <v>170</v>
      </c>
      <c r="J93" s="76" t="s">
        <v>9</v>
      </c>
      <c r="K93" s="76" t="s">
        <v>735</v>
      </c>
    </row>
    <row r="94" spans="1:11" x14ac:dyDescent="0.25">
      <c r="A94" s="76">
        <v>93</v>
      </c>
      <c r="B94" s="76" t="s">
        <v>930</v>
      </c>
      <c r="C94" s="76" t="s">
        <v>931</v>
      </c>
      <c r="D94" s="76" t="s">
        <v>932</v>
      </c>
      <c r="E94" s="76" t="s">
        <v>933</v>
      </c>
      <c r="F94" s="76" t="s">
        <v>934</v>
      </c>
      <c r="G94" s="76" t="s">
        <v>960</v>
      </c>
      <c r="H94" s="76" t="s">
        <v>8</v>
      </c>
      <c r="I94" s="76" t="s">
        <v>935</v>
      </c>
      <c r="J94" s="76" t="s">
        <v>9</v>
      </c>
      <c r="K94" s="76" t="s">
        <v>936</v>
      </c>
    </row>
    <row r="95" spans="1:11" x14ac:dyDescent="0.25">
      <c r="A95" s="76">
        <v>94</v>
      </c>
      <c r="B95" s="76" t="s">
        <v>174</v>
      </c>
      <c r="C95" s="76" t="s">
        <v>175</v>
      </c>
      <c r="D95" s="76" t="s">
        <v>0</v>
      </c>
      <c r="E95" s="76" t="s">
        <v>1</v>
      </c>
      <c r="F95" s="76" t="s">
        <v>176</v>
      </c>
      <c r="G95" s="76" t="s">
        <v>960</v>
      </c>
      <c r="H95" s="76" t="s">
        <v>8</v>
      </c>
      <c r="I95" s="76" t="s">
        <v>177</v>
      </c>
      <c r="J95" s="76" t="s">
        <v>9</v>
      </c>
      <c r="K95" s="76" t="s">
        <v>736</v>
      </c>
    </row>
    <row r="96" spans="1:11" x14ac:dyDescent="0.25">
      <c r="A96" s="76">
        <v>96</v>
      </c>
      <c r="B96" s="76" t="s">
        <v>179</v>
      </c>
      <c r="C96" s="76" t="s">
        <v>180</v>
      </c>
      <c r="D96" s="76" t="s">
        <v>181</v>
      </c>
      <c r="E96" s="76" t="s">
        <v>43</v>
      </c>
      <c r="F96" s="76" t="s">
        <v>182</v>
      </c>
      <c r="G96" s="76" t="s">
        <v>960</v>
      </c>
      <c r="H96" s="76" t="s">
        <v>8</v>
      </c>
      <c r="I96" s="76" t="s">
        <v>183</v>
      </c>
      <c r="J96" s="76" t="s">
        <v>9</v>
      </c>
      <c r="K96" s="76" t="s">
        <v>738</v>
      </c>
    </row>
    <row r="97" spans="1:11" x14ac:dyDescent="0.25">
      <c r="A97" s="76">
        <v>14</v>
      </c>
      <c r="B97" s="76" t="s">
        <v>530</v>
      </c>
      <c r="C97" s="76" t="s">
        <v>531</v>
      </c>
      <c r="D97" s="76" t="s">
        <v>36</v>
      </c>
      <c r="E97" s="76" t="s">
        <v>1</v>
      </c>
      <c r="F97" s="76" t="s">
        <v>1158</v>
      </c>
      <c r="G97" s="76" t="s">
        <v>1136</v>
      </c>
      <c r="H97" s="76" t="s">
        <v>1013</v>
      </c>
      <c r="I97" s="76" t="s">
        <v>1159</v>
      </c>
      <c r="J97" s="76" t="s">
        <v>960</v>
      </c>
      <c r="K97" s="76" t="s">
        <v>1160</v>
      </c>
    </row>
    <row r="98" spans="1:11" x14ac:dyDescent="0.25">
      <c r="A98" s="76">
        <v>15</v>
      </c>
      <c r="B98" s="76" t="s">
        <v>50</v>
      </c>
      <c r="C98" s="76" t="s">
        <v>51</v>
      </c>
      <c r="D98" s="76" t="s">
        <v>52</v>
      </c>
      <c r="E98" s="76" t="s">
        <v>43</v>
      </c>
      <c r="F98" s="76" t="s">
        <v>1085</v>
      </c>
      <c r="G98" s="76" t="s">
        <v>1136</v>
      </c>
      <c r="H98" s="76" t="s">
        <v>1013</v>
      </c>
      <c r="I98" s="76" t="s">
        <v>1086</v>
      </c>
      <c r="J98" s="76" t="s">
        <v>960</v>
      </c>
      <c r="K98" s="76" t="s">
        <v>1087</v>
      </c>
    </row>
    <row r="99" spans="1:11" x14ac:dyDescent="0.25">
      <c r="A99" s="76">
        <v>16</v>
      </c>
      <c r="B99" s="76" t="s">
        <v>1094</v>
      </c>
      <c r="C99" s="76" t="s">
        <v>1095</v>
      </c>
      <c r="D99" s="76" t="s">
        <v>173</v>
      </c>
      <c r="E99" s="76" t="s">
        <v>43</v>
      </c>
      <c r="F99" s="76" t="s">
        <v>1096</v>
      </c>
      <c r="G99" s="76" t="s">
        <v>1136</v>
      </c>
      <c r="H99" s="76" t="s">
        <v>1013</v>
      </c>
      <c r="I99" s="76" t="s">
        <v>1097</v>
      </c>
      <c r="J99" s="76" t="s">
        <v>960</v>
      </c>
      <c r="K99" s="76" t="s">
        <v>1098</v>
      </c>
    </row>
    <row r="100" spans="1:11" x14ac:dyDescent="0.25">
      <c r="A100" s="76">
        <v>17</v>
      </c>
      <c r="B100" s="76" t="s">
        <v>366</v>
      </c>
      <c r="C100" s="76" t="s">
        <v>1099</v>
      </c>
      <c r="D100" s="76" t="s">
        <v>368</v>
      </c>
      <c r="E100" s="76" t="s">
        <v>43</v>
      </c>
      <c r="F100" s="76" t="s">
        <v>1100</v>
      </c>
      <c r="G100" s="76" t="s">
        <v>1136</v>
      </c>
      <c r="H100" s="76" t="s">
        <v>1013</v>
      </c>
      <c r="I100" s="76" t="s">
        <v>1101</v>
      </c>
      <c r="J100" s="76" t="s">
        <v>960</v>
      </c>
      <c r="K100" s="76" t="s">
        <v>1102</v>
      </c>
    </row>
    <row r="101" spans="1:11" x14ac:dyDescent="0.25">
      <c r="A101" s="76">
        <v>18</v>
      </c>
      <c r="B101" s="76" t="s">
        <v>262</v>
      </c>
      <c r="C101" s="76" t="s">
        <v>399</v>
      </c>
      <c r="D101" s="76" t="s">
        <v>0</v>
      </c>
      <c r="E101" s="76" t="s">
        <v>1</v>
      </c>
      <c r="F101" s="76" t="s">
        <v>1103</v>
      </c>
      <c r="G101" s="76" t="s">
        <v>1136</v>
      </c>
      <c r="H101" s="76" t="s">
        <v>1013</v>
      </c>
      <c r="I101" s="76" t="s">
        <v>1104</v>
      </c>
      <c r="J101" s="76" t="s">
        <v>960</v>
      </c>
      <c r="K101" s="76" t="s">
        <v>1105</v>
      </c>
    </row>
    <row r="102" spans="1:11" x14ac:dyDescent="0.25">
      <c r="A102" s="76">
        <v>19</v>
      </c>
      <c r="B102" s="76" t="s">
        <v>196</v>
      </c>
      <c r="C102" s="76" t="s">
        <v>104</v>
      </c>
      <c r="D102" s="76" t="s">
        <v>197</v>
      </c>
      <c r="E102" s="76" t="s">
        <v>198</v>
      </c>
      <c r="F102" s="76" t="s">
        <v>1107</v>
      </c>
      <c r="G102" s="76" t="s">
        <v>1136</v>
      </c>
      <c r="H102" s="76" t="s">
        <v>1013</v>
      </c>
      <c r="I102" s="76" t="s">
        <v>1108</v>
      </c>
      <c r="J102" s="76" t="s">
        <v>960</v>
      </c>
      <c r="K102" s="76" t="s">
        <v>1109</v>
      </c>
    </row>
    <row r="103" spans="1:11" x14ac:dyDescent="0.25">
      <c r="A103" s="76">
        <v>20</v>
      </c>
      <c r="B103" s="76" t="s">
        <v>1110</v>
      </c>
      <c r="C103" s="76" t="s">
        <v>408</v>
      </c>
      <c r="D103" s="76" t="s">
        <v>1111</v>
      </c>
      <c r="E103" s="76" t="s">
        <v>912</v>
      </c>
      <c r="F103" s="76" t="s">
        <v>1112</v>
      </c>
      <c r="G103" s="76" t="s">
        <v>1136</v>
      </c>
      <c r="H103" s="76" t="s">
        <v>1013</v>
      </c>
      <c r="I103" s="76" t="s">
        <v>1113</v>
      </c>
      <c r="J103" s="76" t="s">
        <v>960</v>
      </c>
      <c r="K103" s="76" t="s">
        <v>1114</v>
      </c>
    </row>
    <row r="104" spans="1:11" x14ac:dyDescent="0.25">
      <c r="A104" s="76">
        <v>21</v>
      </c>
      <c r="B104" s="76" t="s">
        <v>1115</v>
      </c>
      <c r="C104" s="76" t="s">
        <v>1116</v>
      </c>
      <c r="D104" s="76" t="s">
        <v>1117</v>
      </c>
      <c r="E104" s="76" t="s">
        <v>1</v>
      </c>
      <c r="F104" s="76" t="s">
        <v>1118</v>
      </c>
      <c r="G104" s="76" t="s">
        <v>1136</v>
      </c>
      <c r="H104" s="76" t="s">
        <v>1013</v>
      </c>
      <c r="I104" s="76" t="s">
        <v>1119</v>
      </c>
      <c r="J104" s="76" t="s">
        <v>960</v>
      </c>
      <c r="K104" s="76" t="s">
        <v>1120</v>
      </c>
    </row>
    <row r="105" spans="1:11" x14ac:dyDescent="0.25">
      <c r="A105" s="76">
        <v>22</v>
      </c>
      <c r="B105" s="76" t="s">
        <v>803</v>
      </c>
      <c r="C105" s="76" t="s">
        <v>804</v>
      </c>
      <c r="D105" s="76" t="s">
        <v>17</v>
      </c>
      <c r="E105" s="76" t="s">
        <v>7</v>
      </c>
      <c r="F105" s="76" t="s">
        <v>1121</v>
      </c>
      <c r="G105" s="76" t="s">
        <v>1136</v>
      </c>
      <c r="H105" s="76" t="s">
        <v>1013</v>
      </c>
      <c r="I105" s="76" t="s">
        <v>1122</v>
      </c>
      <c r="J105" s="76" t="s">
        <v>960</v>
      </c>
      <c r="K105" s="76" t="s">
        <v>1123</v>
      </c>
    </row>
    <row r="106" spans="1:11" x14ac:dyDescent="0.25">
      <c r="A106" s="76">
        <v>23</v>
      </c>
      <c r="B106" s="76" t="s">
        <v>174</v>
      </c>
      <c r="C106" s="76" t="s">
        <v>175</v>
      </c>
      <c r="D106" s="76" t="s">
        <v>0</v>
      </c>
      <c r="E106" s="76" t="s">
        <v>1</v>
      </c>
      <c r="F106" s="76" t="s">
        <v>1124</v>
      </c>
      <c r="G106" s="76" t="s">
        <v>1136</v>
      </c>
      <c r="H106" s="76" t="s">
        <v>1013</v>
      </c>
      <c r="I106" s="76" t="s">
        <v>1125</v>
      </c>
      <c r="J106" s="76" t="s">
        <v>960</v>
      </c>
      <c r="K106" s="76" t="s">
        <v>1126</v>
      </c>
    </row>
  </sheetData>
  <sortState ref="A2:K106">
    <sortCondition ref="G2:G106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6.71093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29</v>
      </c>
      <c r="B2" s="75" t="s">
        <v>803</v>
      </c>
      <c r="C2" s="75" t="s">
        <v>804</v>
      </c>
      <c r="D2" s="75" t="s">
        <v>17</v>
      </c>
      <c r="E2" s="75" t="s">
        <v>7</v>
      </c>
      <c r="F2" s="75" t="s">
        <v>805</v>
      </c>
      <c r="G2" s="75" t="s">
        <v>1071</v>
      </c>
      <c r="H2" s="75" t="s">
        <v>5</v>
      </c>
      <c r="I2" s="75" t="s">
        <v>806</v>
      </c>
      <c r="J2" s="75" t="s">
        <v>6</v>
      </c>
      <c r="K2" s="75" t="s">
        <v>996</v>
      </c>
    </row>
    <row r="3" spans="1:11" x14ac:dyDescent="0.25">
      <c r="A3">
        <v>56</v>
      </c>
      <c r="B3" s="75" t="s">
        <v>15</v>
      </c>
      <c r="C3" s="75" t="s">
        <v>16</v>
      </c>
      <c r="D3" s="75" t="s">
        <v>17</v>
      </c>
      <c r="E3" s="75" t="s">
        <v>7</v>
      </c>
      <c r="F3" s="75" t="s">
        <v>18</v>
      </c>
      <c r="G3" s="75" t="s">
        <v>1071</v>
      </c>
      <c r="H3" s="75" t="s">
        <v>5</v>
      </c>
      <c r="I3" s="75" t="s">
        <v>19</v>
      </c>
      <c r="J3" s="75" t="s">
        <v>6</v>
      </c>
      <c r="K3" s="75" t="s">
        <v>685</v>
      </c>
    </row>
    <row r="4" spans="1:11" x14ac:dyDescent="0.25">
      <c r="A4">
        <v>30</v>
      </c>
      <c r="B4" s="75" t="s">
        <v>830</v>
      </c>
      <c r="C4" s="75" t="s">
        <v>624</v>
      </c>
      <c r="D4" s="75" t="s">
        <v>625</v>
      </c>
      <c r="E4" s="75" t="s">
        <v>48</v>
      </c>
      <c r="F4" s="75" t="s">
        <v>626</v>
      </c>
      <c r="G4" s="75" t="s">
        <v>666</v>
      </c>
      <c r="H4" s="75" t="s">
        <v>294</v>
      </c>
      <c r="I4" s="75" t="s">
        <v>627</v>
      </c>
      <c r="J4" s="75" t="s">
        <v>289</v>
      </c>
      <c r="K4" s="75" t="s">
        <v>987</v>
      </c>
    </row>
    <row r="5" spans="1:11" x14ac:dyDescent="0.25">
      <c r="A5" s="75">
        <v>35</v>
      </c>
      <c r="B5" s="75" t="s">
        <v>567</v>
      </c>
      <c r="C5" s="75" t="s">
        <v>561</v>
      </c>
      <c r="D5" s="75" t="s">
        <v>0</v>
      </c>
      <c r="E5" s="75" t="s">
        <v>1</v>
      </c>
      <c r="F5" s="75" t="s">
        <v>61</v>
      </c>
      <c r="G5" s="75" t="s">
        <v>666</v>
      </c>
      <c r="H5" s="75" t="s">
        <v>3</v>
      </c>
      <c r="I5" s="75" t="s">
        <v>62</v>
      </c>
      <c r="J5" s="75" t="s">
        <v>53</v>
      </c>
      <c r="K5" s="75" t="s">
        <v>919</v>
      </c>
    </row>
    <row r="6" spans="1:11" x14ac:dyDescent="0.25">
      <c r="A6" s="75">
        <v>41</v>
      </c>
      <c r="B6" s="75" t="s">
        <v>453</v>
      </c>
      <c r="C6" s="75" t="s">
        <v>454</v>
      </c>
      <c r="D6" s="75" t="s">
        <v>455</v>
      </c>
      <c r="E6" s="75" t="s">
        <v>456</v>
      </c>
      <c r="F6" s="75" t="s">
        <v>457</v>
      </c>
      <c r="G6" s="75" t="s">
        <v>666</v>
      </c>
      <c r="H6" s="75" t="s">
        <v>30</v>
      </c>
      <c r="I6" s="75" t="s">
        <v>458</v>
      </c>
      <c r="J6" s="75" t="s">
        <v>32</v>
      </c>
      <c r="K6" s="75" t="s">
        <v>763</v>
      </c>
    </row>
    <row r="7" spans="1:11" x14ac:dyDescent="0.25">
      <c r="A7" s="75">
        <v>45</v>
      </c>
      <c r="B7" s="75" t="s">
        <v>407</v>
      </c>
      <c r="C7" s="75" t="s">
        <v>408</v>
      </c>
      <c r="D7" s="75" t="s">
        <v>618</v>
      </c>
      <c r="E7" s="75" t="s">
        <v>619</v>
      </c>
      <c r="F7" s="75" t="s">
        <v>620</v>
      </c>
      <c r="G7" s="75" t="s">
        <v>666</v>
      </c>
      <c r="H7" s="75" t="s">
        <v>294</v>
      </c>
      <c r="I7" s="75" t="s">
        <v>621</v>
      </c>
      <c r="J7" s="75" t="s">
        <v>289</v>
      </c>
      <c r="K7" s="75" t="s">
        <v>658</v>
      </c>
    </row>
    <row r="8" spans="1:11" x14ac:dyDescent="0.25">
      <c r="A8" s="75">
        <v>57</v>
      </c>
      <c r="B8" s="75" t="s">
        <v>333</v>
      </c>
      <c r="C8" s="75" t="s">
        <v>334</v>
      </c>
      <c r="D8" s="75" t="s">
        <v>335</v>
      </c>
      <c r="E8" s="75" t="s">
        <v>48</v>
      </c>
      <c r="F8" s="75" t="s">
        <v>336</v>
      </c>
      <c r="G8" s="75" t="s">
        <v>666</v>
      </c>
      <c r="H8" s="75" t="s">
        <v>287</v>
      </c>
      <c r="I8" s="75" t="s">
        <v>337</v>
      </c>
      <c r="J8" s="75" t="s">
        <v>289</v>
      </c>
      <c r="K8" s="75" t="s">
        <v>686</v>
      </c>
    </row>
    <row r="9" spans="1:11" x14ac:dyDescent="0.25">
      <c r="A9" s="75">
        <v>58</v>
      </c>
      <c r="B9" s="75" t="s">
        <v>350</v>
      </c>
      <c r="C9" s="75" t="s">
        <v>340</v>
      </c>
      <c r="D9" s="75" t="s">
        <v>351</v>
      </c>
      <c r="E9" s="75" t="s">
        <v>48</v>
      </c>
      <c r="F9" s="75" t="s">
        <v>352</v>
      </c>
      <c r="G9" s="75" t="s">
        <v>666</v>
      </c>
      <c r="H9" s="75" t="s">
        <v>287</v>
      </c>
      <c r="I9" s="75" t="s">
        <v>353</v>
      </c>
      <c r="J9" s="75" t="s">
        <v>289</v>
      </c>
      <c r="K9" s="75" t="s">
        <v>689</v>
      </c>
    </row>
    <row r="10" spans="1:11" x14ac:dyDescent="0.25">
      <c r="A10" s="75">
        <v>62</v>
      </c>
      <c r="B10" s="75" t="s">
        <v>377</v>
      </c>
      <c r="C10" s="75" t="s">
        <v>378</v>
      </c>
      <c r="D10" s="75" t="s">
        <v>256</v>
      </c>
      <c r="E10" s="75" t="s">
        <v>1</v>
      </c>
      <c r="F10" s="75" t="s">
        <v>379</v>
      </c>
      <c r="G10" s="75" t="s">
        <v>666</v>
      </c>
      <c r="H10" s="75" t="s">
        <v>294</v>
      </c>
      <c r="I10" s="75" t="s">
        <v>380</v>
      </c>
      <c r="J10" s="75" t="s">
        <v>289</v>
      </c>
      <c r="K10" s="75" t="s">
        <v>695</v>
      </c>
    </row>
    <row r="11" spans="1:11" x14ac:dyDescent="0.25">
      <c r="A11" s="75">
        <v>63</v>
      </c>
      <c r="B11" s="75" t="s">
        <v>387</v>
      </c>
      <c r="C11" s="75" t="s">
        <v>279</v>
      </c>
      <c r="D11" s="75" t="s">
        <v>351</v>
      </c>
      <c r="E11" s="75" t="s">
        <v>48</v>
      </c>
      <c r="F11" s="75" t="s">
        <v>388</v>
      </c>
      <c r="G11" s="75" t="s">
        <v>666</v>
      </c>
      <c r="H11" s="75" t="s">
        <v>287</v>
      </c>
      <c r="I11" s="75" t="s">
        <v>389</v>
      </c>
      <c r="J11" s="75" t="s">
        <v>289</v>
      </c>
      <c r="K11" s="75" t="s">
        <v>696</v>
      </c>
    </row>
    <row r="12" spans="1:11" x14ac:dyDescent="0.25">
      <c r="A12" s="75">
        <v>81</v>
      </c>
      <c r="B12" s="75" t="s">
        <v>131</v>
      </c>
      <c r="C12" s="75" t="s">
        <v>132</v>
      </c>
      <c r="D12" s="75" t="s">
        <v>133</v>
      </c>
      <c r="E12" s="75" t="s">
        <v>28</v>
      </c>
      <c r="F12" s="75" t="s">
        <v>134</v>
      </c>
      <c r="G12" s="75" t="s">
        <v>666</v>
      </c>
      <c r="H12" s="75" t="s">
        <v>30</v>
      </c>
      <c r="I12" s="75" t="s">
        <v>135</v>
      </c>
      <c r="J12" s="75" t="s">
        <v>32</v>
      </c>
      <c r="K12" s="75" t="s">
        <v>731</v>
      </c>
    </row>
    <row r="13" spans="1:11" x14ac:dyDescent="0.25">
      <c r="A13" s="75">
        <v>85</v>
      </c>
      <c r="B13" s="75" t="s">
        <v>54</v>
      </c>
      <c r="C13" s="75" t="s">
        <v>55</v>
      </c>
      <c r="D13" s="75" t="s">
        <v>0</v>
      </c>
      <c r="E13" s="75" t="s">
        <v>1</v>
      </c>
      <c r="F13" s="75" t="s">
        <v>156</v>
      </c>
      <c r="G13" s="75" t="s">
        <v>666</v>
      </c>
      <c r="H13" s="75" t="s">
        <v>157</v>
      </c>
      <c r="I13" s="75" t="s">
        <v>158</v>
      </c>
      <c r="J13" s="75" t="s">
        <v>159</v>
      </c>
      <c r="K13" s="75" t="s">
        <v>734</v>
      </c>
    </row>
    <row r="14" spans="1:11" x14ac:dyDescent="0.25">
      <c r="A14" s="75">
        <v>95</v>
      </c>
      <c r="B14" s="75" t="s">
        <v>101</v>
      </c>
      <c r="C14" s="75" t="s">
        <v>102</v>
      </c>
      <c r="D14" s="75" t="s">
        <v>103</v>
      </c>
      <c r="E14" s="75" t="s">
        <v>43</v>
      </c>
      <c r="F14" s="75" t="s">
        <v>202</v>
      </c>
      <c r="G14" s="75" t="s">
        <v>666</v>
      </c>
      <c r="H14" s="75" t="s">
        <v>30</v>
      </c>
      <c r="I14" s="75" t="s">
        <v>203</v>
      </c>
      <c r="J14" s="75" t="s">
        <v>32</v>
      </c>
      <c r="K14" s="75" t="s">
        <v>743</v>
      </c>
    </row>
    <row r="15" spans="1:11" x14ac:dyDescent="0.25">
      <c r="A15" s="75">
        <v>100</v>
      </c>
      <c r="B15" s="75" t="s">
        <v>232</v>
      </c>
      <c r="C15" s="75" t="s">
        <v>233</v>
      </c>
      <c r="D15" s="75" t="s">
        <v>234</v>
      </c>
      <c r="E15" s="75" t="s">
        <v>1</v>
      </c>
      <c r="F15" s="75" t="s">
        <v>235</v>
      </c>
      <c r="G15" s="75" t="s">
        <v>666</v>
      </c>
      <c r="H15" s="75" t="s">
        <v>3</v>
      </c>
      <c r="I15" s="75" t="s">
        <v>236</v>
      </c>
      <c r="J15" s="75" t="s">
        <v>53</v>
      </c>
      <c r="K15" s="75" t="s">
        <v>750</v>
      </c>
    </row>
    <row r="16" spans="1:11" x14ac:dyDescent="0.25">
      <c r="A16" s="75">
        <v>18</v>
      </c>
      <c r="B16" s="75" t="s">
        <v>50</v>
      </c>
      <c r="C16" s="75" t="s">
        <v>51</v>
      </c>
      <c r="D16" s="75" t="s">
        <v>52</v>
      </c>
      <c r="E16" s="75" t="s">
        <v>43</v>
      </c>
      <c r="F16" s="75" t="s">
        <v>246</v>
      </c>
      <c r="G16" s="75" t="s">
        <v>1019</v>
      </c>
      <c r="H16" s="75" t="s">
        <v>3</v>
      </c>
      <c r="I16" s="75" t="s">
        <v>247</v>
      </c>
      <c r="J16" s="75" t="s">
        <v>125</v>
      </c>
      <c r="K16" s="75" t="s">
        <v>1127</v>
      </c>
    </row>
    <row r="17" spans="1:11" x14ac:dyDescent="0.25">
      <c r="A17" s="75">
        <v>21</v>
      </c>
      <c r="B17" s="75" t="s">
        <v>190</v>
      </c>
      <c r="C17" s="75" t="s">
        <v>191</v>
      </c>
      <c r="D17" s="75" t="s">
        <v>192</v>
      </c>
      <c r="E17" s="75" t="s">
        <v>28</v>
      </c>
      <c r="F17" s="75" t="s">
        <v>193</v>
      </c>
      <c r="G17" s="75" t="s">
        <v>1019</v>
      </c>
      <c r="H17" s="75" t="s">
        <v>30</v>
      </c>
      <c r="I17" s="75" t="s">
        <v>194</v>
      </c>
      <c r="J17" s="75" t="s">
        <v>32</v>
      </c>
      <c r="K17" s="75" t="s">
        <v>1081</v>
      </c>
    </row>
    <row r="18" spans="1:11" x14ac:dyDescent="0.25">
      <c r="A18" s="75">
        <v>23</v>
      </c>
      <c r="B18" s="75" t="s">
        <v>262</v>
      </c>
      <c r="C18" s="75" t="s">
        <v>263</v>
      </c>
      <c r="D18" s="75" t="s">
        <v>264</v>
      </c>
      <c r="E18" s="75" t="s">
        <v>1</v>
      </c>
      <c r="F18" s="75" t="s">
        <v>265</v>
      </c>
      <c r="G18" s="75" t="s">
        <v>1019</v>
      </c>
      <c r="H18" s="75" t="s">
        <v>3</v>
      </c>
      <c r="I18" s="75" t="s">
        <v>266</v>
      </c>
      <c r="J18" s="75" t="s">
        <v>53</v>
      </c>
      <c r="K18" s="75" t="s">
        <v>1057</v>
      </c>
    </row>
    <row r="19" spans="1:11" x14ac:dyDescent="0.25">
      <c r="A19" s="75">
        <v>24</v>
      </c>
      <c r="B19" s="75" t="s">
        <v>71</v>
      </c>
      <c r="C19" s="75" t="s">
        <v>72</v>
      </c>
      <c r="D19" s="75" t="s">
        <v>73</v>
      </c>
      <c r="E19" s="75" t="s">
        <v>28</v>
      </c>
      <c r="F19" s="75" t="s">
        <v>74</v>
      </c>
      <c r="G19" s="75" t="s">
        <v>1019</v>
      </c>
      <c r="H19" s="75" t="s">
        <v>30</v>
      </c>
      <c r="I19" s="75" t="s">
        <v>75</v>
      </c>
      <c r="J19" s="75" t="s">
        <v>32</v>
      </c>
      <c r="K19" s="75" t="s">
        <v>1058</v>
      </c>
    </row>
    <row r="20" spans="1:11" x14ac:dyDescent="0.25">
      <c r="A20" s="75">
        <v>25</v>
      </c>
      <c r="B20" s="75" t="s">
        <v>273</v>
      </c>
      <c r="C20" s="75" t="s">
        <v>274</v>
      </c>
      <c r="D20" s="75" t="s">
        <v>0</v>
      </c>
      <c r="E20" s="75" t="s">
        <v>1</v>
      </c>
      <c r="F20" s="75" t="s">
        <v>275</v>
      </c>
      <c r="G20" s="75" t="s">
        <v>1019</v>
      </c>
      <c r="H20" s="75" t="s">
        <v>3</v>
      </c>
      <c r="I20" s="75" t="s">
        <v>276</v>
      </c>
      <c r="J20" s="75" t="s">
        <v>53</v>
      </c>
      <c r="K20" s="75" t="s">
        <v>1069</v>
      </c>
    </row>
    <row r="21" spans="1:11" x14ac:dyDescent="0.25">
      <c r="A21" s="75">
        <v>26</v>
      </c>
      <c r="B21" s="75" t="s">
        <v>102</v>
      </c>
      <c r="C21" s="75" t="s">
        <v>141</v>
      </c>
      <c r="D21" s="75" t="s">
        <v>42</v>
      </c>
      <c r="E21" s="75" t="s">
        <v>43</v>
      </c>
      <c r="F21" s="75" t="s">
        <v>142</v>
      </c>
      <c r="G21" s="75" t="s">
        <v>1019</v>
      </c>
      <c r="H21" s="75" t="s">
        <v>3</v>
      </c>
      <c r="I21" s="75" t="s">
        <v>143</v>
      </c>
      <c r="J21" s="75" t="s">
        <v>53</v>
      </c>
      <c r="K21" s="75" t="s">
        <v>1070</v>
      </c>
    </row>
    <row r="22" spans="1:11" x14ac:dyDescent="0.25">
      <c r="A22" s="75">
        <v>28</v>
      </c>
      <c r="B22" s="75" t="s">
        <v>145</v>
      </c>
      <c r="C22" s="75" t="s">
        <v>97</v>
      </c>
      <c r="D22" s="75" t="s">
        <v>1046</v>
      </c>
      <c r="E22" s="75" t="s">
        <v>1</v>
      </c>
      <c r="F22" s="75" t="s">
        <v>147</v>
      </c>
      <c r="G22" s="75" t="s">
        <v>1019</v>
      </c>
      <c r="H22" s="75" t="s">
        <v>3</v>
      </c>
      <c r="I22" s="75" t="s">
        <v>148</v>
      </c>
      <c r="J22" s="75" t="s">
        <v>53</v>
      </c>
      <c r="K22" s="75" t="s">
        <v>1047</v>
      </c>
    </row>
    <row r="23" spans="1:11" x14ac:dyDescent="0.25">
      <c r="A23" s="75">
        <v>31</v>
      </c>
      <c r="B23" s="75" t="s">
        <v>982</v>
      </c>
      <c r="C23" s="75" t="s">
        <v>292</v>
      </c>
      <c r="D23" s="75" t="s">
        <v>462</v>
      </c>
      <c r="E23" s="75" t="s">
        <v>1</v>
      </c>
      <c r="F23" s="75" t="s">
        <v>422</v>
      </c>
      <c r="G23" s="75" t="s">
        <v>1019</v>
      </c>
      <c r="H23" s="75" t="s">
        <v>3</v>
      </c>
      <c r="I23" s="75" t="s">
        <v>423</v>
      </c>
      <c r="J23" s="75" t="s">
        <v>2</v>
      </c>
      <c r="K23" s="75" t="s">
        <v>983</v>
      </c>
    </row>
    <row r="24" spans="1:11" x14ac:dyDescent="0.25">
      <c r="A24" s="75">
        <v>32</v>
      </c>
      <c r="B24" s="75" t="s">
        <v>64</v>
      </c>
      <c r="C24" s="75" t="s">
        <v>65</v>
      </c>
      <c r="D24" s="75" t="s">
        <v>66</v>
      </c>
      <c r="E24" s="75" t="s">
        <v>1</v>
      </c>
      <c r="F24" s="75" t="s">
        <v>67</v>
      </c>
      <c r="G24" s="75" t="s">
        <v>1019</v>
      </c>
      <c r="H24" s="75" t="s">
        <v>30</v>
      </c>
      <c r="I24" s="75" t="s">
        <v>68</v>
      </c>
      <c r="J24" s="75" t="s">
        <v>32</v>
      </c>
      <c r="K24" s="75" t="s">
        <v>959</v>
      </c>
    </row>
    <row r="25" spans="1:11" x14ac:dyDescent="0.25">
      <c r="A25" s="75">
        <v>33</v>
      </c>
      <c r="B25" s="75" t="s">
        <v>242</v>
      </c>
      <c r="C25" s="75" t="s">
        <v>243</v>
      </c>
      <c r="D25" s="75" t="s">
        <v>957</v>
      </c>
      <c r="E25" s="75" t="s">
        <v>43</v>
      </c>
      <c r="F25" s="75" t="s">
        <v>244</v>
      </c>
      <c r="G25" s="75" t="s">
        <v>1019</v>
      </c>
      <c r="H25" s="75" t="s">
        <v>3</v>
      </c>
      <c r="I25" s="75" t="s">
        <v>245</v>
      </c>
      <c r="J25" s="75" t="s">
        <v>125</v>
      </c>
      <c r="K25" s="75" t="s">
        <v>958</v>
      </c>
    </row>
    <row r="26" spans="1:11" x14ac:dyDescent="0.25">
      <c r="A26" s="75">
        <v>34</v>
      </c>
      <c r="B26" s="75" t="s">
        <v>322</v>
      </c>
      <c r="C26" s="75" t="s">
        <v>323</v>
      </c>
      <c r="D26" s="75" t="s">
        <v>66</v>
      </c>
      <c r="E26" s="75" t="s">
        <v>1</v>
      </c>
      <c r="F26" s="75" t="s">
        <v>324</v>
      </c>
      <c r="G26" s="75" t="s">
        <v>1019</v>
      </c>
      <c r="H26" s="75" t="s">
        <v>287</v>
      </c>
      <c r="I26" s="75" t="s">
        <v>325</v>
      </c>
      <c r="J26" s="75" t="s">
        <v>289</v>
      </c>
      <c r="K26" s="75" t="s">
        <v>956</v>
      </c>
    </row>
    <row r="27" spans="1:11" x14ac:dyDescent="0.25">
      <c r="A27" s="75">
        <v>36</v>
      </c>
      <c r="B27" s="75" t="s">
        <v>49</v>
      </c>
      <c r="C27" s="75" t="s">
        <v>97</v>
      </c>
      <c r="D27" s="75" t="s">
        <v>66</v>
      </c>
      <c r="E27" s="75" t="s">
        <v>1</v>
      </c>
      <c r="F27" s="75" t="s">
        <v>391</v>
      </c>
      <c r="G27" s="75" t="s">
        <v>1019</v>
      </c>
      <c r="H27" s="75" t="s">
        <v>294</v>
      </c>
      <c r="I27" s="75" t="s">
        <v>392</v>
      </c>
      <c r="J27" s="75" t="s">
        <v>289</v>
      </c>
      <c r="K27" s="75" t="s">
        <v>921</v>
      </c>
    </row>
    <row r="28" spans="1:11" x14ac:dyDescent="0.25">
      <c r="A28" s="75">
        <v>38</v>
      </c>
      <c r="B28" s="75" t="s">
        <v>361</v>
      </c>
      <c r="C28" s="75" t="s">
        <v>362</v>
      </c>
      <c r="D28" s="75" t="s">
        <v>0</v>
      </c>
      <c r="E28" s="75" t="s">
        <v>1</v>
      </c>
      <c r="F28" s="75" t="s">
        <v>886</v>
      </c>
      <c r="G28" s="75" t="s">
        <v>1019</v>
      </c>
      <c r="H28" s="75" t="s">
        <v>3</v>
      </c>
      <c r="I28" s="75" t="s">
        <v>861</v>
      </c>
      <c r="J28" s="75" t="s">
        <v>516</v>
      </c>
      <c r="K28" s="75" t="s">
        <v>896</v>
      </c>
    </row>
    <row r="29" spans="1:11" x14ac:dyDescent="0.25">
      <c r="A29" s="75">
        <v>39</v>
      </c>
      <c r="B29" s="75" t="s">
        <v>845</v>
      </c>
      <c r="C29" s="75" t="s">
        <v>846</v>
      </c>
      <c r="D29" s="75" t="s">
        <v>27</v>
      </c>
      <c r="E29" s="75" t="s">
        <v>28</v>
      </c>
      <c r="F29" s="75" t="s">
        <v>847</v>
      </c>
      <c r="G29" s="75" t="s">
        <v>1019</v>
      </c>
      <c r="H29" s="75" t="s">
        <v>294</v>
      </c>
      <c r="I29" s="75" t="s">
        <v>848</v>
      </c>
      <c r="J29" s="75" t="s">
        <v>289</v>
      </c>
      <c r="K29" s="75" t="s">
        <v>849</v>
      </c>
    </row>
    <row r="30" spans="1:11" x14ac:dyDescent="0.25">
      <c r="A30" s="75">
        <v>42</v>
      </c>
      <c r="B30" s="75" t="s">
        <v>530</v>
      </c>
      <c r="C30" s="75" t="s">
        <v>531</v>
      </c>
      <c r="D30" s="75" t="s">
        <v>36</v>
      </c>
      <c r="E30" s="75" t="s">
        <v>1</v>
      </c>
      <c r="F30" s="75" t="s">
        <v>532</v>
      </c>
      <c r="G30" s="75" t="s">
        <v>1019</v>
      </c>
      <c r="H30" s="75" t="s">
        <v>294</v>
      </c>
      <c r="I30" s="75" t="s">
        <v>533</v>
      </c>
      <c r="J30" s="75" t="s">
        <v>516</v>
      </c>
      <c r="K30" s="75" t="s">
        <v>764</v>
      </c>
    </row>
    <row r="31" spans="1:11" x14ac:dyDescent="0.25">
      <c r="A31" s="75">
        <v>43</v>
      </c>
      <c r="B31" s="75" t="s">
        <v>116</v>
      </c>
      <c r="C31" s="75" t="s">
        <v>117</v>
      </c>
      <c r="D31" s="75" t="s">
        <v>648</v>
      </c>
      <c r="E31" s="75" t="s">
        <v>1</v>
      </c>
      <c r="F31" s="75" t="s">
        <v>118</v>
      </c>
      <c r="G31" s="75" t="s">
        <v>1019</v>
      </c>
      <c r="H31" s="75" t="s">
        <v>3</v>
      </c>
      <c r="I31" s="75" t="s">
        <v>119</v>
      </c>
      <c r="J31" s="75" t="s">
        <v>53</v>
      </c>
      <c r="K31" s="75" t="s">
        <v>649</v>
      </c>
    </row>
    <row r="32" spans="1:11" x14ac:dyDescent="0.25">
      <c r="A32" s="75">
        <v>44</v>
      </c>
      <c r="B32" s="75" t="s">
        <v>651</v>
      </c>
      <c r="C32" s="75" t="s">
        <v>652</v>
      </c>
      <c r="D32" s="75" t="s">
        <v>653</v>
      </c>
      <c r="E32" s="75" t="s">
        <v>1</v>
      </c>
      <c r="F32" s="75" t="s">
        <v>654</v>
      </c>
      <c r="G32" s="75" t="s">
        <v>1019</v>
      </c>
      <c r="H32" s="75" t="s">
        <v>294</v>
      </c>
      <c r="I32" s="75" t="s">
        <v>655</v>
      </c>
      <c r="J32" s="75" t="s">
        <v>289</v>
      </c>
      <c r="K32" s="75" t="s">
        <v>656</v>
      </c>
    </row>
    <row r="33" spans="1:11" x14ac:dyDescent="0.25">
      <c r="A33" s="75">
        <v>46</v>
      </c>
      <c r="B33" s="75" t="s">
        <v>425</v>
      </c>
      <c r="C33" s="75" t="s">
        <v>426</v>
      </c>
      <c r="D33" s="75" t="s">
        <v>427</v>
      </c>
      <c r="E33" s="75" t="s">
        <v>28</v>
      </c>
      <c r="F33" s="75" t="s">
        <v>428</v>
      </c>
      <c r="G33" s="75" t="s">
        <v>1019</v>
      </c>
      <c r="H33" s="75" t="s">
        <v>287</v>
      </c>
      <c r="I33" s="75" t="s">
        <v>429</v>
      </c>
      <c r="J33" s="75" t="s">
        <v>289</v>
      </c>
      <c r="K33" s="75" t="s">
        <v>659</v>
      </c>
    </row>
    <row r="34" spans="1:11" x14ac:dyDescent="0.25">
      <c r="A34" s="75">
        <v>47</v>
      </c>
      <c r="B34" s="75" t="s">
        <v>608</v>
      </c>
      <c r="C34" s="75" t="s">
        <v>378</v>
      </c>
      <c r="D34" s="75" t="s">
        <v>27</v>
      </c>
      <c r="E34" s="75" t="s">
        <v>28</v>
      </c>
      <c r="F34" s="75" t="s">
        <v>609</v>
      </c>
      <c r="G34" s="75" t="s">
        <v>1019</v>
      </c>
      <c r="H34" s="75" t="s">
        <v>294</v>
      </c>
      <c r="I34" s="75" t="s">
        <v>610</v>
      </c>
      <c r="J34" s="75" t="s">
        <v>289</v>
      </c>
      <c r="K34" s="75" t="s">
        <v>663</v>
      </c>
    </row>
    <row r="35" spans="1:11" x14ac:dyDescent="0.25">
      <c r="A35" s="75">
        <v>48</v>
      </c>
      <c r="B35" s="75"/>
      <c r="C35" s="75"/>
      <c r="D35" s="75"/>
      <c r="E35" s="75"/>
      <c r="F35" s="75" t="s">
        <v>572</v>
      </c>
      <c r="G35" s="75" t="s">
        <v>1019</v>
      </c>
      <c r="H35" s="75" t="s">
        <v>287</v>
      </c>
      <c r="I35" s="75" t="s">
        <v>573</v>
      </c>
      <c r="J35" s="75" t="s">
        <v>289</v>
      </c>
      <c r="K35" s="75" t="s">
        <v>665</v>
      </c>
    </row>
    <row r="36" spans="1:11" x14ac:dyDescent="0.25">
      <c r="A36" s="75">
        <v>50</v>
      </c>
      <c r="B36" s="75" t="s">
        <v>566</v>
      </c>
      <c r="C36" s="75" t="s">
        <v>556</v>
      </c>
      <c r="D36" s="75" t="s">
        <v>0</v>
      </c>
      <c r="E36" s="75" t="s">
        <v>1</v>
      </c>
      <c r="F36" s="75" t="s">
        <v>557</v>
      </c>
      <c r="G36" s="75" t="s">
        <v>1019</v>
      </c>
      <c r="H36" s="75" t="s">
        <v>287</v>
      </c>
      <c r="I36" s="75" t="s">
        <v>558</v>
      </c>
      <c r="J36" s="75" t="s">
        <v>289</v>
      </c>
      <c r="K36" s="75" t="s">
        <v>673</v>
      </c>
    </row>
    <row r="37" spans="1:11" x14ac:dyDescent="0.25">
      <c r="A37" s="75">
        <v>51</v>
      </c>
      <c r="B37" s="75"/>
      <c r="C37" s="75"/>
      <c r="D37" s="75"/>
      <c r="E37" s="75"/>
      <c r="F37" s="75" t="s">
        <v>540</v>
      </c>
      <c r="G37" s="75" t="s">
        <v>1019</v>
      </c>
      <c r="H37" s="75" t="s">
        <v>294</v>
      </c>
      <c r="I37" s="75" t="s">
        <v>541</v>
      </c>
      <c r="J37" s="75" t="s">
        <v>289</v>
      </c>
      <c r="K37" s="75" t="s">
        <v>677</v>
      </c>
    </row>
    <row r="38" spans="1:11" x14ac:dyDescent="0.25">
      <c r="A38" s="75">
        <v>52</v>
      </c>
      <c r="B38" s="75" t="s">
        <v>291</v>
      </c>
      <c r="C38" s="75" t="s">
        <v>292</v>
      </c>
      <c r="D38" s="75" t="s">
        <v>0</v>
      </c>
      <c r="E38" s="75" t="s">
        <v>1</v>
      </c>
      <c r="F38" s="75" t="s">
        <v>293</v>
      </c>
      <c r="G38" s="75" t="s">
        <v>1019</v>
      </c>
      <c r="H38" s="75" t="s">
        <v>294</v>
      </c>
      <c r="I38" s="75" t="s">
        <v>295</v>
      </c>
      <c r="J38" s="75" t="s">
        <v>289</v>
      </c>
      <c r="K38" s="75" t="s">
        <v>679</v>
      </c>
    </row>
    <row r="39" spans="1:11" x14ac:dyDescent="0.25">
      <c r="A39" s="75">
        <v>53</v>
      </c>
      <c r="B39" s="75" t="s">
        <v>297</v>
      </c>
      <c r="C39" s="75" t="s">
        <v>255</v>
      </c>
      <c r="D39" s="75" t="s">
        <v>0</v>
      </c>
      <c r="E39" s="75" t="s">
        <v>1</v>
      </c>
      <c r="F39" s="75" t="s">
        <v>298</v>
      </c>
      <c r="G39" s="75" t="s">
        <v>1019</v>
      </c>
      <c r="H39" s="75" t="s">
        <v>294</v>
      </c>
      <c r="I39" s="75" t="s">
        <v>299</v>
      </c>
      <c r="J39" s="75" t="s">
        <v>289</v>
      </c>
      <c r="K39" s="75" t="s">
        <v>680</v>
      </c>
    </row>
    <row r="40" spans="1:11" x14ac:dyDescent="0.25">
      <c r="A40" s="75">
        <v>54</v>
      </c>
      <c r="B40" s="75" t="s">
        <v>311</v>
      </c>
      <c r="C40" s="75" t="s">
        <v>312</v>
      </c>
      <c r="D40" s="75" t="s">
        <v>313</v>
      </c>
      <c r="E40" s="75" t="s">
        <v>43</v>
      </c>
      <c r="F40" s="75" t="s">
        <v>314</v>
      </c>
      <c r="G40" s="75" t="s">
        <v>1019</v>
      </c>
      <c r="H40" s="75" t="s">
        <v>294</v>
      </c>
      <c r="I40" s="75" t="s">
        <v>315</v>
      </c>
      <c r="J40" s="75" t="s">
        <v>289</v>
      </c>
      <c r="K40" s="75" t="s">
        <v>683</v>
      </c>
    </row>
    <row r="41" spans="1:11" x14ac:dyDescent="0.25">
      <c r="A41" s="75">
        <v>55</v>
      </c>
      <c r="B41" s="75" t="s">
        <v>317</v>
      </c>
      <c r="C41" s="75" t="s">
        <v>279</v>
      </c>
      <c r="D41" s="75" t="s">
        <v>318</v>
      </c>
      <c r="E41" s="75" t="s">
        <v>28</v>
      </c>
      <c r="F41" s="75" t="s">
        <v>319</v>
      </c>
      <c r="G41" s="75" t="s">
        <v>1019</v>
      </c>
      <c r="H41" s="75" t="s">
        <v>287</v>
      </c>
      <c r="I41" s="75" t="s">
        <v>320</v>
      </c>
      <c r="J41" s="75" t="s">
        <v>289</v>
      </c>
      <c r="K41" s="75" t="s">
        <v>758</v>
      </c>
    </row>
    <row r="42" spans="1:11" x14ac:dyDescent="0.25">
      <c r="A42" s="75">
        <v>59</v>
      </c>
      <c r="B42" s="75" t="s">
        <v>355</v>
      </c>
      <c r="C42" s="75" t="s">
        <v>356</v>
      </c>
      <c r="D42" s="75" t="s">
        <v>0</v>
      </c>
      <c r="E42" s="75" t="s">
        <v>1</v>
      </c>
      <c r="F42" s="75" t="s">
        <v>357</v>
      </c>
      <c r="G42" s="75" t="s">
        <v>1019</v>
      </c>
      <c r="H42" s="75" t="s">
        <v>294</v>
      </c>
      <c r="I42" s="75" t="s">
        <v>358</v>
      </c>
      <c r="J42" s="75" t="s">
        <v>289</v>
      </c>
      <c r="K42" s="75" t="s">
        <v>690</v>
      </c>
    </row>
    <row r="43" spans="1:11" x14ac:dyDescent="0.25">
      <c r="A43" s="75">
        <v>60</v>
      </c>
      <c r="B43" s="75" t="s">
        <v>238</v>
      </c>
      <c r="C43" s="75" t="s">
        <v>239</v>
      </c>
      <c r="D43" s="75" t="s">
        <v>0</v>
      </c>
      <c r="E43" s="75" t="s">
        <v>1</v>
      </c>
      <c r="F43" s="75" t="s">
        <v>240</v>
      </c>
      <c r="G43" s="75" t="s">
        <v>1019</v>
      </c>
      <c r="H43" s="75" t="s">
        <v>3</v>
      </c>
      <c r="I43" s="75" t="s">
        <v>241</v>
      </c>
      <c r="J43" s="75" t="s">
        <v>53</v>
      </c>
      <c r="K43" s="75" t="s">
        <v>691</v>
      </c>
    </row>
    <row r="44" spans="1:11" x14ac:dyDescent="0.25">
      <c r="A44" s="75">
        <v>61</v>
      </c>
      <c r="B44" s="75" t="s">
        <v>366</v>
      </c>
      <c r="C44" s="75" t="s">
        <v>367</v>
      </c>
      <c r="D44" s="75" t="s">
        <v>368</v>
      </c>
      <c r="E44" s="75" t="s">
        <v>43</v>
      </c>
      <c r="F44" s="75" t="s">
        <v>369</v>
      </c>
      <c r="G44" s="75" t="s">
        <v>1019</v>
      </c>
      <c r="H44" s="75" t="s">
        <v>294</v>
      </c>
      <c r="I44" s="75" t="s">
        <v>370</v>
      </c>
      <c r="J44" s="75" t="s">
        <v>289</v>
      </c>
      <c r="K44" s="75" t="s">
        <v>693</v>
      </c>
    </row>
    <row r="45" spans="1:11" x14ac:dyDescent="0.25">
      <c r="A45" s="75">
        <v>64</v>
      </c>
      <c r="B45" s="75" t="s">
        <v>137</v>
      </c>
      <c r="C45" s="75" t="s">
        <v>138</v>
      </c>
      <c r="D45" s="75" t="s">
        <v>0</v>
      </c>
      <c r="E45" s="75" t="s">
        <v>1</v>
      </c>
      <c r="F45" s="75" t="s">
        <v>139</v>
      </c>
      <c r="G45" s="75" t="s">
        <v>1019</v>
      </c>
      <c r="H45" s="75" t="s">
        <v>3</v>
      </c>
      <c r="I45" s="75" t="s">
        <v>140</v>
      </c>
      <c r="J45" s="75" t="s">
        <v>53</v>
      </c>
      <c r="K45" s="75" t="s">
        <v>699</v>
      </c>
    </row>
    <row r="46" spans="1:11" x14ac:dyDescent="0.25">
      <c r="A46" s="75">
        <v>65</v>
      </c>
      <c r="B46" s="75" t="s">
        <v>262</v>
      </c>
      <c r="C46" s="75" t="s">
        <v>399</v>
      </c>
      <c r="D46" s="75" t="s">
        <v>0</v>
      </c>
      <c r="E46" s="75" t="s">
        <v>1</v>
      </c>
      <c r="F46" s="75" t="s">
        <v>400</v>
      </c>
      <c r="G46" s="75" t="s">
        <v>1019</v>
      </c>
      <c r="H46" s="75" t="s">
        <v>294</v>
      </c>
      <c r="I46" s="75" t="s">
        <v>401</v>
      </c>
      <c r="J46" s="75" t="s">
        <v>289</v>
      </c>
      <c r="K46" s="75" t="s">
        <v>700</v>
      </c>
    </row>
    <row r="47" spans="1:11" x14ac:dyDescent="0.25">
      <c r="A47" s="75">
        <v>66</v>
      </c>
      <c r="B47" s="75" t="s">
        <v>403</v>
      </c>
      <c r="C47" s="75" t="s">
        <v>60</v>
      </c>
      <c r="D47" s="75" t="s">
        <v>27</v>
      </c>
      <c r="E47" s="75" t="s">
        <v>28</v>
      </c>
      <c r="F47" s="75" t="s">
        <v>404</v>
      </c>
      <c r="G47" s="75" t="s">
        <v>1019</v>
      </c>
      <c r="H47" s="75" t="s">
        <v>287</v>
      </c>
      <c r="I47" s="75" t="s">
        <v>405</v>
      </c>
      <c r="J47" s="75" t="s">
        <v>289</v>
      </c>
      <c r="K47" s="75" t="s">
        <v>701</v>
      </c>
    </row>
    <row r="48" spans="1:11" x14ac:dyDescent="0.25">
      <c r="A48" s="75">
        <v>67</v>
      </c>
      <c r="B48" s="75" t="s">
        <v>431</v>
      </c>
      <c r="C48" s="75" t="s">
        <v>172</v>
      </c>
      <c r="D48" s="75" t="s">
        <v>432</v>
      </c>
      <c r="E48" s="75" t="s">
        <v>28</v>
      </c>
      <c r="F48" s="75" t="s">
        <v>433</v>
      </c>
      <c r="G48" s="75" t="s">
        <v>1019</v>
      </c>
      <c r="H48" s="75" t="s">
        <v>294</v>
      </c>
      <c r="I48" s="75" t="s">
        <v>434</v>
      </c>
      <c r="J48" s="75" t="s">
        <v>289</v>
      </c>
      <c r="K48" s="75" t="s">
        <v>704</v>
      </c>
    </row>
    <row r="49" spans="1:11" x14ac:dyDescent="0.25">
      <c r="A49" s="75">
        <v>68</v>
      </c>
      <c r="B49" s="75" t="s">
        <v>15</v>
      </c>
      <c r="C49" s="75" t="s">
        <v>16</v>
      </c>
      <c r="D49" s="75" t="s">
        <v>17</v>
      </c>
      <c r="E49" s="75" t="s">
        <v>7</v>
      </c>
      <c r="F49" s="75" t="s">
        <v>77</v>
      </c>
      <c r="G49" s="75" t="s">
        <v>1019</v>
      </c>
      <c r="H49" s="75" t="s">
        <v>30</v>
      </c>
      <c r="I49" s="75" t="s">
        <v>78</v>
      </c>
      <c r="J49" s="75" t="s">
        <v>32</v>
      </c>
      <c r="K49" s="75" t="s">
        <v>705</v>
      </c>
    </row>
    <row r="50" spans="1:11" x14ac:dyDescent="0.25">
      <c r="A50" s="75">
        <v>70</v>
      </c>
      <c r="B50" s="75" t="s">
        <v>460</v>
      </c>
      <c r="C50" s="75" t="s">
        <v>461</v>
      </c>
      <c r="D50" s="75" t="s">
        <v>462</v>
      </c>
      <c r="E50" s="75" t="s">
        <v>1</v>
      </c>
      <c r="F50" s="75" t="s">
        <v>463</v>
      </c>
      <c r="G50" s="75" t="s">
        <v>1019</v>
      </c>
      <c r="H50" s="75" t="s">
        <v>30</v>
      </c>
      <c r="I50" s="75" t="s">
        <v>464</v>
      </c>
      <c r="J50" s="75" t="s">
        <v>32</v>
      </c>
      <c r="K50" s="75" t="s">
        <v>711</v>
      </c>
    </row>
    <row r="51" spans="1:11" x14ac:dyDescent="0.25">
      <c r="A51" s="75">
        <v>71</v>
      </c>
      <c r="B51" s="75" t="s">
        <v>165</v>
      </c>
      <c r="C51" s="75" t="s">
        <v>166</v>
      </c>
      <c r="D51" s="75" t="s">
        <v>27</v>
      </c>
      <c r="E51" s="75" t="s">
        <v>28</v>
      </c>
      <c r="F51" s="75" t="s">
        <v>167</v>
      </c>
      <c r="G51" s="75" t="s">
        <v>1019</v>
      </c>
      <c r="H51" s="75" t="s">
        <v>30</v>
      </c>
      <c r="I51" s="75" t="s">
        <v>168</v>
      </c>
      <c r="J51" s="75" t="s">
        <v>32</v>
      </c>
      <c r="K51" s="75" t="s">
        <v>712</v>
      </c>
    </row>
    <row r="52" spans="1:11" x14ac:dyDescent="0.25">
      <c r="A52" s="75">
        <v>72</v>
      </c>
      <c r="B52" s="75" t="s">
        <v>25</v>
      </c>
      <c r="C52" s="75" t="s">
        <v>26</v>
      </c>
      <c r="D52" s="75" t="s">
        <v>27</v>
      </c>
      <c r="E52" s="75" t="s">
        <v>28</v>
      </c>
      <c r="F52" s="75" t="s">
        <v>29</v>
      </c>
      <c r="G52" s="75" t="s">
        <v>1019</v>
      </c>
      <c r="H52" s="75" t="s">
        <v>30</v>
      </c>
      <c r="I52" s="75" t="s">
        <v>31</v>
      </c>
      <c r="J52" s="75" t="s">
        <v>32</v>
      </c>
      <c r="K52" s="75" t="s">
        <v>714</v>
      </c>
    </row>
    <row r="53" spans="1:11" x14ac:dyDescent="0.25">
      <c r="A53" s="75">
        <v>77</v>
      </c>
      <c r="B53" s="75" t="s">
        <v>110</v>
      </c>
      <c r="C53" s="75" t="s">
        <v>111</v>
      </c>
      <c r="D53" s="75" t="s">
        <v>112</v>
      </c>
      <c r="E53" s="75" t="s">
        <v>43</v>
      </c>
      <c r="F53" s="75" t="s">
        <v>113</v>
      </c>
      <c r="G53" s="75" t="s">
        <v>1019</v>
      </c>
      <c r="H53" s="75" t="s">
        <v>3</v>
      </c>
      <c r="I53" s="75" t="s">
        <v>114</v>
      </c>
      <c r="J53" s="75" t="s">
        <v>53</v>
      </c>
      <c r="K53" s="75" t="s">
        <v>727</v>
      </c>
    </row>
    <row r="54" spans="1:11" x14ac:dyDescent="0.25">
      <c r="A54" s="75">
        <v>78</v>
      </c>
      <c r="B54" s="75" t="s">
        <v>120</v>
      </c>
      <c r="C54" s="75" t="s">
        <v>121</v>
      </c>
      <c r="D54" s="75" t="s">
        <v>122</v>
      </c>
      <c r="E54" s="75" t="s">
        <v>43</v>
      </c>
      <c r="F54" s="75" t="s">
        <v>123</v>
      </c>
      <c r="G54" s="75" t="s">
        <v>1019</v>
      </c>
      <c r="H54" s="75" t="s">
        <v>3</v>
      </c>
      <c r="I54" s="75" t="s">
        <v>124</v>
      </c>
      <c r="J54" s="75" t="s">
        <v>125</v>
      </c>
      <c r="K54" s="75" t="s">
        <v>728</v>
      </c>
    </row>
    <row r="55" spans="1:11" x14ac:dyDescent="0.25">
      <c r="A55" s="75">
        <v>94</v>
      </c>
      <c r="B55" s="75" t="s">
        <v>467</v>
      </c>
      <c r="C55" s="75" t="s">
        <v>468</v>
      </c>
      <c r="D55" s="75" t="s">
        <v>0</v>
      </c>
      <c r="E55" s="75" t="s">
        <v>1</v>
      </c>
      <c r="F55" s="75" t="s">
        <v>477</v>
      </c>
      <c r="G55" s="75" t="s">
        <v>1019</v>
      </c>
      <c r="H55" s="75" t="s">
        <v>30</v>
      </c>
      <c r="I55" s="75" t="s">
        <v>478</v>
      </c>
      <c r="J55" s="75" t="s">
        <v>32</v>
      </c>
      <c r="K55" s="75" t="s">
        <v>740</v>
      </c>
    </row>
    <row r="56" spans="1:11" x14ac:dyDescent="0.25">
      <c r="A56" s="75">
        <v>97</v>
      </c>
      <c r="B56" s="75" t="s">
        <v>206</v>
      </c>
      <c r="C56" s="75" t="s">
        <v>207</v>
      </c>
      <c r="D56" s="75" t="s">
        <v>173</v>
      </c>
      <c r="E56" s="75" t="s">
        <v>43</v>
      </c>
      <c r="F56" s="75" t="s">
        <v>208</v>
      </c>
      <c r="G56" s="75" t="s">
        <v>1019</v>
      </c>
      <c r="H56" s="75" t="s">
        <v>3</v>
      </c>
      <c r="I56" s="75" t="s">
        <v>209</v>
      </c>
      <c r="J56" s="75" t="s">
        <v>53</v>
      </c>
      <c r="K56" s="75" t="s">
        <v>745</v>
      </c>
    </row>
    <row r="57" spans="1:11" x14ac:dyDescent="0.25">
      <c r="A57" s="75">
        <v>98</v>
      </c>
      <c r="B57" s="75" t="s">
        <v>224</v>
      </c>
      <c r="C57" s="75" t="s">
        <v>225</v>
      </c>
      <c r="D57" s="75" t="s">
        <v>0</v>
      </c>
      <c r="E57" s="75" t="s">
        <v>1</v>
      </c>
      <c r="F57" s="75" t="s">
        <v>226</v>
      </c>
      <c r="G57" s="75" t="s">
        <v>1019</v>
      </c>
      <c r="H57" s="75" t="s">
        <v>3</v>
      </c>
      <c r="I57" s="75" t="s">
        <v>227</v>
      </c>
      <c r="J57" s="75" t="s">
        <v>53</v>
      </c>
      <c r="K57" s="75" t="s">
        <v>748</v>
      </c>
    </row>
    <row r="58" spans="1:11" x14ac:dyDescent="0.25">
      <c r="A58" s="75">
        <v>99</v>
      </c>
      <c r="B58" s="75" t="s">
        <v>54</v>
      </c>
      <c r="C58" s="75" t="s">
        <v>55</v>
      </c>
      <c r="D58" s="75" t="s">
        <v>0</v>
      </c>
      <c r="E58" s="75" t="s">
        <v>1</v>
      </c>
      <c r="F58" s="75" t="s">
        <v>229</v>
      </c>
      <c r="G58" s="75" t="s">
        <v>1019</v>
      </c>
      <c r="H58" s="75" t="s">
        <v>3</v>
      </c>
      <c r="I58" s="75" t="s">
        <v>230</v>
      </c>
      <c r="J58" s="75" t="s">
        <v>53</v>
      </c>
      <c r="K58" s="75" t="s">
        <v>749</v>
      </c>
    </row>
    <row r="59" spans="1:11" x14ac:dyDescent="0.25">
      <c r="A59" s="75">
        <v>101</v>
      </c>
      <c r="B59" s="75" t="s">
        <v>268</v>
      </c>
      <c r="C59" s="75" t="s">
        <v>269</v>
      </c>
      <c r="D59" s="75" t="s">
        <v>66</v>
      </c>
      <c r="E59" s="75" t="s">
        <v>1</v>
      </c>
      <c r="F59" s="75" t="s">
        <v>270</v>
      </c>
      <c r="G59" s="75" t="s">
        <v>1019</v>
      </c>
      <c r="H59" s="75" t="s">
        <v>3</v>
      </c>
      <c r="I59" s="75" t="s">
        <v>271</v>
      </c>
      <c r="J59" s="75" t="s">
        <v>53</v>
      </c>
      <c r="K59" s="75" t="s">
        <v>754</v>
      </c>
    </row>
    <row r="60" spans="1:11" x14ac:dyDescent="0.25">
      <c r="A60" s="75">
        <v>102</v>
      </c>
      <c r="B60" s="75" t="s">
        <v>278</v>
      </c>
      <c r="C60" s="75" t="s">
        <v>279</v>
      </c>
      <c r="D60" s="75" t="s">
        <v>66</v>
      </c>
      <c r="E60" s="75" t="s">
        <v>1</v>
      </c>
      <c r="F60" s="75" t="s">
        <v>280</v>
      </c>
      <c r="G60" s="75" t="s">
        <v>1019</v>
      </c>
      <c r="H60" s="75" t="s">
        <v>3</v>
      </c>
      <c r="I60" s="75" t="s">
        <v>281</v>
      </c>
      <c r="J60" s="75" t="s">
        <v>53</v>
      </c>
      <c r="K60" s="75" t="s">
        <v>756</v>
      </c>
    </row>
    <row r="61" spans="1:11" x14ac:dyDescent="0.25">
      <c r="A61" s="75">
        <v>19</v>
      </c>
      <c r="B61" s="75" t="s">
        <v>1072</v>
      </c>
      <c r="C61" s="75" t="s">
        <v>1073</v>
      </c>
      <c r="D61" s="75" t="s">
        <v>122</v>
      </c>
      <c r="E61" s="75" t="s">
        <v>43</v>
      </c>
      <c r="F61" s="75" t="s">
        <v>221</v>
      </c>
      <c r="G61" s="75" t="s">
        <v>1131</v>
      </c>
      <c r="H61" s="75" t="s">
        <v>3</v>
      </c>
      <c r="I61" s="75" t="s">
        <v>222</v>
      </c>
      <c r="J61" s="75" t="s">
        <v>53</v>
      </c>
      <c r="K61" s="75" t="s">
        <v>1074</v>
      </c>
    </row>
    <row r="62" spans="1:11" x14ac:dyDescent="0.25">
      <c r="A62" s="75">
        <v>49</v>
      </c>
      <c r="B62" s="75" t="s">
        <v>590</v>
      </c>
      <c r="C62" s="75" t="s">
        <v>591</v>
      </c>
      <c r="D62" s="75" t="s">
        <v>592</v>
      </c>
      <c r="E62" s="75" t="s">
        <v>43</v>
      </c>
      <c r="F62" s="75" t="s">
        <v>593</v>
      </c>
      <c r="G62" s="75" t="s">
        <v>1131</v>
      </c>
      <c r="H62" s="75" t="s">
        <v>30</v>
      </c>
      <c r="I62" s="75" t="s">
        <v>594</v>
      </c>
      <c r="J62" s="75" t="s">
        <v>32</v>
      </c>
      <c r="K62" s="75" t="s">
        <v>669</v>
      </c>
    </row>
    <row r="63" spans="1:11" x14ac:dyDescent="0.25">
      <c r="A63" s="75">
        <v>20</v>
      </c>
      <c r="B63" s="75" t="s">
        <v>262</v>
      </c>
      <c r="C63" s="75" t="s">
        <v>421</v>
      </c>
      <c r="D63" s="75" t="s">
        <v>0</v>
      </c>
      <c r="E63" s="75" t="s">
        <v>1</v>
      </c>
      <c r="F63" s="75" t="s">
        <v>1078</v>
      </c>
      <c r="G63" s="75" t="s">
        <v>1050</v>
      </c>
      <c r="H63" s="75" t="s">
        <v>473</v>
      </c>
      <c r="I63" s="75" t="s">
        <v>1079</v>
      </c>
      <c r="J63" s="75" t="s">
        <v>960</v>
      </c>
      <c r="K63" s="75" t="s">
        <v>1080</v>
      </c>
    </row>
    <row r="64" spans="1:11" x14ac:dyDescent="0.25">
      <c r="A64" s="75">
        <v>27</v>
      </c>
      <c r="B64" s="75" t="s">
        <v>766</v>
      </c>
      <c r="C64" s="75" t="s">
        <v>767</v>
      </c>
      <c r="D64" s="75" t="s">
        <v>577</v>
      </c>
      <c r="E64" s="75" t="s">
        <v>7</v>
      </c>
      <c r="F64" s="75" t="s">
        <v>1040</v>
      </c>
      <c r="G64" s="75" t="s">
        <v>1050</v>
      </c>
      <c r="H64" s="75" t="s">
        <v>781</v>
      </c>
      <c r="I64" s="75" t="s">
        <v>1042</v>
      </c>
      <c r="J64" s="75" t="s">
        <v>1043</v>
      </c>
      <c r="K64" s="75" t="s">
        <v>1044</v>
      </c>
    </row>
    <row r="65" spans="1:11" x14ac:dyDescent="0.25">
      <c r="A65" s="75">
        <v>93</v>
      </c>
      <c r="B65" s="75" t="s">
        <v>174</v>
      </c>
      <c r="C65" s="75" t="s">
        <v>175</v>
      </c>
      <c r="D65" s="75" t="s">
        <v>0</v>
      </c>
      <c r="E65" s="75" t="s">
        <v>1</v>
      </c>
      <c r="F65" s="75" t="s">
        <v>472</v>
      </c>
      <c r="G65" s="75" t="s">
        <v>1050</v>
      </c>
      <c r="H65" s="75" t="s">
        <v>473</v>
      </c>
      <c r="I65" s="75" t="s">
        <v>474</v>
      </c>
      <c r="J65" s="75" t="s">
        <v>475</v>
      </c>
      <c r="K65" s="75" t="s">
        <v>737</v>
      </c>
    </row>
    <row r="66" spans="1:11" x14ac:dyDescent="0.25">
      <c r="A66" s="75">
        <v>96</v>
      </c>
      <c r="B66" s="75" t="s">
        <v>54</v>
      </c>
      <c r="C66" s="75" t="s">
        <v>55</v>
      </c>
      <c r="D66" s="75" t="s">
        <v>0</v>
      </c>
      <c r="E66" s="75" t="s">
        <v>1</v>
      </c>
      <c r="F66" s="75" t="s">
        <v>480</v>
      </c>
      <c r="G66" s="75" t="s">
        <v>1050</v>
      </c>
      <c r="H66" s="75" t="s">
        <v>473</v>
      </c>
      <c r="I66" s="75" t="s">
        <v>481</v>
      </c>
      <c r="J66" s="75" t="s">
        <v>475</v>
      </c>
      <c r="K66" s="75" t="s">
        <v>744</v>
      </c>
    </row>
    <row r="67" spans="1:11" x14ac:dyDescent="0.25">
      <c r="A67" s="57">
        <v>76</v>
      </c>
      <c r="B67" s="57" t="s">
        <v>50</v>
      </c>
      <c r="C67" s="57" t="s">
        <v>51</v>
      </c>
      <c r="D67" s="57" t="s">
        <v>52</v>
      </c>
      <c r="E67" s="57" t="s">
        <v>43</v>
      </c>
      <c r="F67" s="57" t="s">
        <v>94</v>
      </c>
      <c r="G67" s="57" t="s">
        <v>527</v>
      </c>
      <c r="H67" s="57" t="s">
        <v>5</v>
      </c>
      <c r="I67" s="57" t="s">
        <v>95</v>
      </c>
      <c r="J67" s="57" t="s">
        <v>6</v>
      </c>
      <c r="K67" s="57" t="s">
        <v>724</v>
      </c>
    </row>
    <row r="68" spans="1:11" x14ac:dyDescent="0.25">
      <c r="A68" s="57">
        <v>87</v>
      </c>
      <c r="B68" s="57" t="s">
        <v>875</v>
      </c>
      <c r="C68" s="57" t="s">
        <v>876</v>
      </c>
      <c r="D68" s="57" t="s">
        <v>877</v>
      </c>
      <c r="E68" s="57" t="s">
        <v>878</v>
      </c>
      <c r="F68" s="57" t="s">
        <v>879</v>
      </c>
      <c r="G68" s="57" t="s">
        <v>527</v>
      </c>
      <c r="H68" s="57" t="s">
        <v>8</v>
      </c>
      <c r="I68" s="57" t="s">
        <v>880</v>
      </c>
      <c r="J68" s="57" t="s">
        <v>9</v>
      </c>
      <c r="K68" s="57" t="s">
        <v>881</v>
      </c>
    </row>
    <row r="69" spans="1:11" x14ac:dyDescent="0.25">
      <c r="A69" s="75">
        <v>4</v>
      </c>
      <c r="B69" s="75" t="s">
        <v>262</v>
      </c>
      <c r="C69" s="75" t="s">
        <v>1141</v>
      </c>
      <c r="D69" s="75" t="s">
        <v>1142</v>
      </c>
      <c r="E69" s="75" t="s">
        <v>1</v>
      </c>
      <c r="F69" s="75" t="s">
        <v>1143</v>
      </c>
      <c r="G69" s="75" t="s">
        <v>960</v>
      </c>
      <c r="H69" s="75" t="s">
        <v>1013</v>
      </c>
      <c r="I69" s="75" t="s">
        <v>1144</v>
      </c>
      <c r="J69" s="75" t="s">
        <v>960</v>
      </c>
      <c r="K69" s="75" t="s">
        <v>1145</v>
      </c>
    </row>
    <row r="70" spans="1:11" x14ac:dyDescent="0.25">
      <c r="A70" s="75">
        <v>5</v>
      </c>
      <c r="B70" s="75" t="s">
        <v>1146</v>
      </c>
      <c r="C70" s="75" t="s">
        <v>1147</v>
      </c>
      <c r="D70" s="75" t="s">
        <v>1142</v>
      </c>
      <c r="E70" s="75" t="s">
        <v>1</v>
      </c>
      <c r="F70" s="75" t="s">
        <v>1148</v>
      </c>
      <c r="G70" s="75" t="s">
        <v>960</v>
      </c>
      <c r="H70" s="75" t="s">
        <v>1013</v>
      </c>
      <c r="I70" s="75" t="s">
        <v>1149</v>
      </c>
      <c r="J70" s="75" t="s">
        <v>960</v>
      </c>
      <c r="K70" s="75" t="s">
        <v>1150</v>
      </c>
    </row>
    <row r="71" spans="1:11" x14ac:dyDescent="0.25">
      <c r="A71" s="75">
        <v>6</v>
      </c>
      <c r="B71" s="75" t="s">
        <v>1151</v>
      </c>
      <c r="C71" s="75" t="s">
        <v>1152</v>
      </c>
      <c r="D71" s="75" t="s">
        <v>1153</v>
      </c>
      <c r="E71" s="75" t="s">
        <v>48</v>
      </c>
      <c r="F71" s="75" t="s">
        <v>1154</v>
      </c>
      <c r="G71" s="75" t="s">
        <v>960</v>
      </c>
      <c r="H71" s="75" t="s">
        <v>1013</v>
      </c>
      <c r="I71" s="75" t="s">
        <v>1155</v>
      </c>
      <c r="J71" s="75" t="s">
        <v>960</v>
      </c>
      <c r="K71" s="75" t="s">
        <v>1156</v>
      </c>
    </row>
    <row r="72" spans="1:11" x14ac:dyDescent="0.25">
      <c r="A72" s="75">
        <v>8</v>
      </c>
      <c r="B72" s="75" t="s">
        <v>530</v>
      </c>
      <c r="C72" s="75" t="s">
        <v>531</v>
      </c>
      <c r="D72" s="75" t="s">
        <v>36</v>
      </c>
      <c r="E72" s="75" t="s">
        <v>1</v>
      </c>
      <c r="F72" s="75" t="s">
        <v>1158</v>
      </c>
      <c r="G72" s="75" t="s">
        <v>960</v>
      </c>
      <c r="H72" s="75" t="s">
        <v>1013</v>
      </c>
      <c r="I72" s="75" t="s">
        <v>1159</v>
      </c>
      <c r="J72" s="75" t="s">
        <v>960</v>
      </c>
      <c r="K72" s="75" t="s">
        <v>1160</v>
      </c>
    </row>
    <row r="73" spans="1:11" x14ac:dyDescent="0.25">
      <c r="A73" s="75">
        <v>22</v>
      </c>
      <c r="B73" s="75"/>
      <c r="C73" s="75"/>
      <c r="D73" s="75"/>
      <c r="E73" s="75"/>
      <c r="F73" s="75" t="s">
        <v>1030</v>
      </c>
      <c r="G73" s="75" t="s">
        <v>960</v>
      </c>
      <c r="H73" s="75" t="s">
        <v>1013</v>
      </c>
      <c r="I73" s="75" t="s">
        <v>1031</v>
      </c>
      <c r="J73" s="75" t="s">
        <v>960</v>
      </c>
      <c r="K73" s="75" t="s">
        <v>1132</v>
      </c>
    </row>
    <row r="74" spans="1:11" x14ac:dyDescent="0.25">
      <c r="A74" s="75">
        <v>37</v>
      </c>
      <c r="B74" s="75" t="s">
        <v>902</v>
      </c>
      <c r="C74" s="75" t="s">
        <v>903</v>
      </c>
      <c r="D74" s="75" t="s">
        <v>17</v>
      </c>
      <c r="E74" s="75" t="s">
        <v>7</v>
      </c>
      <c r="F74" s="75" t="s">
        <v>904</v>
      </c>
      <c r="G74" s="75" t="s">
        <v>960</v>
      </c>
      <c r="H74" s="75" t="s">
        <v>8</v>
      </c>
      <c r="I74" s="75" t="s">
        <v>905</v>
      </c>
      <c r="J74" s="75" t="s">
        <v>9</v>
      </c>
      <c r="K74" s="75" t="s">
        <v>906</v>
      </c>
    </row>
    <row r="75" spans="1:11" x14ac:dyDescent="0.25">
      <c r="A75" s="75">
        <v>40</v>
      </c>
      <c r="B75" s="75" t="s">
        <v>544</v>
      </c>
      <c r="C75" s="75" t="s">
        <v>545</v>
      </c>
      <c r="D75" s="75" t="s">
        <v>546</v>
      </c>
      <c r="E75" s="75" t="s">
        <v>1</v>
      </c>
      <c r="F75" s="75" t="s">
        <v>547</v>
      </c>
      <c r="G75" s="75" t="s">
        <v>960</v>
      </c>
      <c r="H75" s="75" t="s">
        <v>8</v>
      </c>
      <c r="I75" s="75" t="s">
        <v>548</v>
      </c>
      <c r="J75" s="75" t="s">
        <v>9</v>
      </c>
      <c r="K75" s="75" t="s">
        <v>783</v>
      </c>
    </row>
    <row r="76" spans="1:11" x14ac:dyDescent="0.25">
      <c r="A76" s="75">
        <v>69</v>
      </c>
      <c r="B76" s="75" t="s">
        <v>443</v>
      </c>
      <c r="C76" s="75" t="s">
        <v>444</v>
      </c>
      <c r="D76" s="75" t="s">
        <v>0</v>
      </c>
      <c r="E76" s="75" t="s">
        <v>1</v>
      </c>
      <c r="F76" s="75" t="s">
        <v>445</v>
      </c>
      <c r="G76" s="75" t="s">
        <v>960</v>
      </c>
      <c r="H76" s="75" t="s">
        <v>5</v>
      </c>
      <c r="I76" s="75" t="s">
        <v>446</v>
      </c>
      <c r="J76" s="75" t="s">
        <v>6</v>
      </c>
      <c r="K76" s="75" t="s">
        <v>708</v>
      </c>
    </row>
    <row r="77" spans="1:11" x14ac:dyDescent="0.25">
      <c r="A77" s="75">
        <v>73</v>
      </c>
      <c r="B77" s="75" t="s">
        <v>40</v>
      </c>
      <c r="C77" s="75" t="s">
        <v>41</v>
      </c>
      <c r="D77" s="75" t="s">
        <v>42</v>
      </c>
      <c r="E77" s="75" t="s">
        <v>43</v>
      </c>
      <c r="F77" s="75" t="s">
        <v>44</v>
      </c>
      <c r="G77" s="75" t="s">
        <v>960</v>
      </c>
      <c r="H77" s="75" t="s">
        <v>5</v>
      </c>
      <c r="I77" s="75" t="s">
        <v>45</v>
      </c>
      <c r="J77" s="75" t="s">
        <v>6</v>
      </c>
      <c r="K77" s="75" t="s">
        <v>716</v>
      </c>
    </row>
    <row r="78" spans="1:11" x14ac:dyDescent="0.25">
      <c r="A78" s="75">
        <v>74</v>
      </c>
      <c r="B78" s="75" t="s">
        <v>54</v>
      </c>
      <c r="C78" s="75" t="s">
        <v>55</v>
      </c>
      <c r="D78" s="75" t="s">
        <v>0</v>
      </c>
      <c r="E78" s="75" t="s">
        <v>1</v>
      </c>
      <c r="F78" s="75" t="s">
        <v>56</v>
      </c>
      <c r="G78" s="75" t="s">
        <v>960</v>
      </c>
      <c r="H78" s="75" t="s">
        <v>5</v>
      </c>
      <c r="I78" s="75" t="s">
        <v>57</v>
      </c>
      <c r="J78" s="75" t="s">
        <v>6</v>
      </c>
      <c r="K78" s="75" t="s">
        <v>717</v>
      </c>
    </row>
    <row r="79" spans="1:11" x14ac:dyDescent="0.25">
      <c r="A79" s="75">
        <v>75</v>
      </c>
      <c r="B79" s="75" t="s">
        <v>467</v>
      </c>
      <c r="C79" s="75" t="s">
        <v>468</v>
      </c>
      <c r="D79" s="75" t="s">
        <v>0</v>
      </c>
      <c r="E79" s="75" t="s">
        <v>1</v>
      </c>
      <c r="F79" s="75" t="s">
        <v>469</v>
      </c>
      <c r="G79" s="75" t="s">
        <v>960</v>
      </c>
      <c r="H79" s="75" t="s">
        <v>5</v>
      </c>
      <c r="I79" s="75" t="s">
        <v>470</v>
      </c>
      <c r="J79" s="75" t="s">
        <v>6</v>
      </c>
      <c r="K79" s="75" t="s">
        <v>720</v>
      </c>
    </row>
    <row r="80" spans="1:11" x14ac:dyDescent="0.25">
      <c r="A80" s="75">
        <v>79</v>
      </c>
      <c r="B80" s="75" t="s">
        <v>127</v>
      </c>
      <c r="C80" s="75" t="s">
        <v>47</v>
      </c>
      <c r="D80" s="75" t="s">
        <v>0</v>
      </c>
      <c r="E80" s="75" t="s">
        <v>1</v>
      </c>
      <c r="F80" s="75" t="s">
        <v>128</v>
      </c>
      <c r="G80" s="75" t="s">
        <v>960</v>
      </c>
      <c r="H80" s="75" t="s">
        <v>8</v>
      </c>
      <c r="I80" s="75" t="s">
        <v>129</v>
      </c>
      <c r="J80" s="75" t="s">
        <v>9</v>
      </c>
      <c r="K80" s="75" t="s">
        <v>729</v>
      </c>
    </row>
    <row r="81" spans="1:11" x14ac:dyDescent="0.25">
      <c r="A81" s="75">
        <v>80</v>
      </c>
      <c r="B81" s="75" t="s">
        <v>641</v>
      </c>
      <c r="C81" s="75" t="s">
        <v>642</v>
      </c>
      <c r="D81" s="75" t="s">
        <v>106</v>
      </c>
      <c r="E81" s="75" t="s">
        <v>7</v>
      </c>
      <c r="F81" s="75" t="s">
        <v>643</v>
      </c>
      <c r="G81" s="75" t="s">
        <v>960</v>
      </c>
      <c r="H81" s="75" t="s">
        <v>8</v>
      </c>
      <c r="I81" s="75" t="s">
        <v>644</v>
      </c>
      <c r="J81" s="75" t="s">
        <v>9</v>
      </c>
      <c r="K81" s="75" t="s">
        <v>730</v>
      </c>
    </row>
    <row r="82" spans="1:11" x14ac:dyDescent="0.25">
      <c r="A82" s="75">
        <v>82</v>
      </c>
      <c r="B82" s="75" t="s">
        <v>925</v>
      </c>
      <c r="C82" s="75" t="s">
        <v>926</v>
      </c>
      <c r="D82" s="75" t="s">
        <v>821</v>
      </c>
      <c r="E82" s="75" t="s">
        <v>822</v>
      </c>
      <c r="F82" s="75" t="s">
        <v>927</v>
      </c>
      <c r="G82" s="75" t="s">
        <v>960</v>
      </c>
      <c r="H82" s="75" t="s">
        <v>8</v>
      </c>
      <c r="I82" s="75" t="s">
        <v>928</v>
      </c>
      <c r="J82" s="75" t="s">
        <v>9</v>
      </c>
      <c r="K82" s="75" t="s">
        <v>929</v>
      </c>
    </row>
    <row r="83" spans="1:11" x14ac:dyDescent="0.25">
      <c r="A83" s="75">
        <v>83</v>
      </c>
      <c r="B83" s="75" t="s">
        <v>811</v>
      </c>
      <c r="C83" s="75" t="s">
        <v>812</v>
      </c>
      <c r="D83" s="75" t="s">
        <v>813</v>
      </c>
      <c r="E83" s="75" t="s">
        <v>814</v>
      </c>
      <c r="F83" s="75" t="s">
        <v>815</v>
      </c>
      <c r="G83" s="75" t="s">
        <v>960</v>
      </c>
      <c r="H83" s="75" t="s">
        <v>8</v>
      </c>
      <c r="I83" s="75" t="s">
        <v>817</v>
      </c>
      <c r="J83" s="75" t="s">
        <v>9</v>
      </c>
      <c r="K83" s="75" t="s">
        <v>818</v>
      </c>
    </row>
    <row r="84" spans="1:11" x14ac:dyDescent="0.25">
      <c r="A84" s="75">
        <v>84</v>
      </c>
      <c r="B84" s="75" t="s">
        <v>869</v>
      </c>
      <c r="C84" s="75" t="s">
        <v>870</v>
      </c>
      <c r="D84" s="75" t="s">
        <v>871</v>
      </c>
      <c r="E84" s="75" t="s">
        <v>198</v>
      </c>
      <c r="F84" s="75" t="s">
        <v>872</v>
      </c>
      <c r="G84" s="75" t="s">
        <v>960</v>
      </c>
      <c r="H84" s="75" t="s">
        <v>8</v>
      </c>
      <c r="I84" s="75" t="s">
        <v>873</v>
      </c>
      <c r="J84" s="75" t="s">
        <v>9</v>
      </c>
      <c r="K84" s="75" t="s">
        <v>874</v>
      </c>
    </row>
    <row r="85" spans="1:11" x14ac:dyDescent="0.25">
      <c r="A85" s="75">
        <v>86</v>
      </c>
      <c r="B85" s="75" t="s">
        <v>819</v>
      </c>
      <c r="C85" s="75" t="s">
        <v>820</v>
      </c>
      <c r="D85" s="75" t="s">
        <v>821</v>
      </c>
      <c r="E85" s="75" t="s">
        <v>822</v>
      </c>
      <c r="F85" s="75" t="s">
        <v>823</v>
      </c>
      <c r="G85" s="75" t="s">
        <v>960</v>
      </c>
      <c r="H85" s="75" t="s">
        <v>8</v>
      </c>
      <c r="I85" s="75" t="s">
        <v>824</v>
      </c>
      <c r="J85" s="75" t="s">
        <v>9</v>
      </c>
      <c r="K85" s="75" t="s">
        <v>825</v>
      </c>
    </row>
    <row r="86" spans="1:11" x14ac:dyDescent="0.25">
      <c r="A86" s="75">
        <v>88</v>
      </c>
      <c r="B86" s="75" t="s">
        <v>797</v>
      </c>
      <c r="C86" s="75" t="s">
        <v>798</v>
      </c>
      <c r="D86" s="75" t="s">
        <v>799</v>
      </c>
      <c r="E86" s="75" t="s">
        <v>1</v>
      </c>
      <c r="F86" s="75" t="s">
        <v>800</v>
      </c>
      <c r="G86" s="75" t="s">
        <v>960</v>
      </c>
      <c r="H86" s="75" t="s">
        <v>8</v>
      </c>
      <c r="I86" s="75" t="s">
        <v>801</v>
      </c>
      <c r="J86" s="75" t="s">
        <v>9</v>
      </c>
      <c r="K86" s="75" t="s">
        <v>802</v>
      </c>
    </row>
    <row r="87" spans="1:11" x14ac:dyDescent="0.25">
      <c r="A87" s="75">
        <v>89</v>
      </c>
      <c r="B87" s="75" t="s">
        <v>101</v>
      </c>
      <c r="C87" s="75" t="s">
        <v>102</v>
      </c>
      <c r="D87" s="75" t="s">
        <v>103</v>
      </c>
      <c r="E87" s="75" t="s">
        <v>43</v>
      </c>
      <c r="F87" s="75" t="s">
        <v>169</v>
      </c>
      <c r="G87" s="75" t="s">
        <v>960</v>
      </c>
      <c r="H87" s="75" t="s">
        <v>8</v>
      </c>
      <c r="I87" s="75" t="s">
        <v>170</v>
      </c>
      <c r="J87" s="75" t="s">
        <v>9</v>
      </c>
      <c r="K87" s="75" t="s">
        <v>735</v>
      </c>
    </row>
    <row r="88" spans="1:11" x14ac:dyDescent="0.25">
      <c r="A88" s="75">
        <v>90</v>
      </c>
      <c r="B88" s="75" t="s">
        <v>968</v>
      </c>
      <c r="C88" s="75" t="s">
        <v>969</v>
      </c>
      <c r="D88" s="75" t="s">
        <v>970</v>
      </c>
      <c r="E88" s="75" t="s">
        <v>971</v>
      </c>
      <c r="F88" s="75" t="s">
        <v>972</v>
      </c>
      <c r="G88" s="75" t="s">
        <v>960</v>
      </c>
      <c r="H88" s="75" t="s">
        <v>8</v>
      </c>
      <c r="I88" s="75" t="s">
        <v>973</v>
      </c>
      <c r="J88" s="75" t="s">
        <v>9</v>
      </c>
      <c r="K88" s="75" t="s">
        <v>974</v>
      </c>
    </row>
    <row r="89" spans="1:11" x14ac:dyDescent="0.25">
      <c r="A89" s="75">
        <v>91</v>
      </c>
      <c r="B89" s="75" t="s">
        <v>930</v>
      </c>
      <c r="C89" s="75" t="s">
        <v>931</v>
      </c>
      <c r="D89" s="75" t="s">
        <v>932</v>
      </c>
      <c r="E89" s="75" t="s">
        <v>933</v>
      </c>
      <c r="F89" s="75" t="s">
        <v>934</v>
      </c>
      <c r="G89" s="75" t="s">
        <v>960</v>
      </c>
      <c r="H89" s="75" t="s">
        <v>8</v>
      </c>
      <c r="I89" s="75" t="s">
        <v>935</v>
      </c>
      <c r="J89" s="75" t="s">
        <v>9</v>
      </c>
      <c r="K89" s="75" t="s">
        <v>936</v>
      </c>
    </row>
    <row r="90" spans="1:11" x14ac:dyDescent="0.25">
      <c r="A90" s="75">
        <v>92</v>
      </c>
      <c r="B90" s="75" t="s">
        <v>174</v>
      </c>
      <c r="C90" s="75" t="s">
        <v>175</v>
      </c>
      <c r="D90" s="75" t="s">
        <v>0</v>
      </c>
      <c r="E90" s="75" t="s">
        <v>1</v>
      </c>
      <c r="F90" s="75" t="s">
        <v>176</v>
      </c>
      <c r="G90" s="75" t="s">
        <v>960</v>
      </c>
      <c r="H90" s="75" t="s">
        <v>8</v>
      </c>
      <c r="I90" s="75" t="s">
        <v>177</v>
      </c>
      <c r="J90" s="75" t="s">
        <v>9</v>
      </c>
      <c r="K90" s="75" t="s">
        <v>736</v>
      </c>
    </row>
    <row r="91" spans="1:11" x14ac:dyDescent="0.25">
      <c r="A91" s="75">
        <v>2</v>
      </c>
      <c r="B91" s="75" t="s">
        <v>612</v>
      </c>
      <c r="C91" s="75" t="s">
        <v>613</v>
      </c>
      <c r="D91" s="75" t="s">
        <v>0</v>
      </c>
      <c r="E91" s="75" t="s">
        <v>1</v>
      </c>
      <c r="F91" s="75" t="s">
        <v>1082</v>
      </c>
      <c r="G91" s="75" t="s">
        <v>1136</v>
      </c>
      <c r="H91" s="75" t="s">
        <v>1013</v>
      </c>
      <c r="I91" s="75" t="s">
        <v>1083</v>
      </c>
      <c r="J91" s="75" t="s">
        <v>960</v>
      </c>
      <c r="K91" s="75" t="s">
        <v>1137</v>
      </c>
    </row>
    <row r="92" spans="1:11" x14ac:dyDescent="0.25">
      <c r="A92" s="75">
        <v>3</v>
      </c>
      <c r="B92" s="75" t="s">
        <v>262</v>
      </c>
      <c r="C92" s="75" t="s">
        <v>421</v>
      </c>
      <c r="D92" s="75" t="s">
        <v>0</v>
      </c>
      <c r="E92" s="75" t="s">
        <v>1</v>
      </c>
      <c r="F92" s="75" t="s">
        <v>1138</v>
      </c>
      <c r="G92" s="75" t="s">
        <v>1136</v>
      </c>
      <c r="H92" s="75" t="s">
        <v>5</v>
      </c>
      <c r="I92" s="75" t="s">
        <v>1139</v>
      </c>
      <c r="J92" s="75" t="s">
        <v>960</v>
      </c>
      <c r="K92" s="75" t="s">
        <v>1140</v>
      </c>
    </row>
    <row r="93" spans="1:11" x14ac:dyDescent="0.25">
      <c r="A93" s="75">
        <v>7</v>
      </c>
      <c r="B93" s="75" t="s">
        <v>262</v>
      </c>
      <c r="C93" s="75" t="s">
        <v>421</v>
      </c>
      <c r="D93" s="75" t="s">
        <v>0</v>
      </c>
      <c r="E93" s="75" t="s">
        <v>1</v>
      </c>
      <c r="F93" s="75" t="s">
        <v>1128</v>
      </c>
      <c r="G93" s="75" t="s">
        <v>1136</v>
      </c>
      <c r="H93" s="75" t="s">
        <v>1006</v>
      </c>
      <c r="I93" s="75" t="s">
        <v>1129</v>
      </c>
      <c r="J93" s="75" t="s">
        <v>960</v>
      </c>
      <c r="K93" s="75" t="s">
        <v>1157</v>
      </c>
    </row>
    <row r="94" spans="1:11" x14ac:dyDescent="0.25">
      <c r="A94" s="75">
        <v>9</v>
      </c>
      <c r="B94" s="75" t="s">
        <v>50</v>
      </c>
      <c r="C94" s="75" t="s">
        <v>51</v>
      </c>
      <c r="D94" s="75" t="s">
        <v>52</v>
      </c>
      <c r="E94" s="75" t="s">
        <v>43</v>
      </c>
      <c r="F94" s="75" t="s">
        <v>1085</v>
      </c>
      <c r="G94" s="75" t="s">
        <v>1136</v>
      </c>
      <c r="H94" s="75" t="s">
        <v>1013</v>
      </c>
      <c r="I94" s="75" t="s">
        <v>1086</v>
      </c>
      <c r="J94" s="75" t="s">
        <v>960</v>
      </c>
      <c r="K94" s="75" t="s">
        <v>1087</v>
      </c>
    </row>
    <row r="95" spans="1:11" x14ac:dyDescent="0.25">
      <c r="A95" s="75">
        <v>10</v>
      </c>
      <c r="B95" s="75" t="s">
        <v>1094</v>
      </c>
      <c r="C95" s="75" t="s">
        <v>1095</v>
      </c>
      <c r="D95" s="75" t="s">
        <v>173</v>
      </c>
      <c r="E95" s="75" t="s">
        <v>43</v>
      </c>
      <c r="F95" s="75" t="s">
        <v>1096</v>
      </c>
      <c r="G95" s="75" t="s">
        <v>1136</v>
      </c>
      <c r="H95" s="75" t="s">
        <v>1013</v>
      </c>
      <c r="I95" s="75" t="s">
        <v>1097</v>
      </c>
      <c r="J95" s="75" t="s">
        <v>960</v>
      </c>
      <c r="K95" s="75" t="s">
        <v>1098</v>
      </c>
    </row>
    <row r="96" spans="1:11" x14ac:dyDescent="0.25">
      <c r="A96" s="75">
        <v>11</v>
      </c>
      <c r="B96" s="75" t="s">
        <v>366</v>
      </c>
      <c r="C96" s="75" t="s">
        <v>1099</v>
      </c>
      <c r="D96" s="75" t="s">
        <v>368</v>
      </c>
      <c r="E96" s="75" t="s">
        <v>43</v>
      </c>
      <c r="F96" s="75" t="s">
        <v>1100</v>
      </c>
      <c r="G96" s="75" t="s">
        <v>1136</v>
      </c>
      <c r="H96" s="75" t="s">
        <v>1013</v>
      </c>
      <c r="I96" s="75" t="s">
        <v>1101</v>
      </c>
      <c r="J96" s="75" t="s">
        <v>960</v>
      </c>
      <c r="K96" s="75" t="s">
        <v>1102</v>
      </c>
    </row>
    <row r="97" spans="1:11" x14ac:dyDescent="0.25">
      <c r="A97" s="75">
        <v>12</v>
      </c>
      <c r="B97" s="75" t="s">
        <v>262</v>
      </c>
      <c r="C97" s="75" t="s">
        <v>399</v>
      </c>
      <c r="D97" s="75" t="s">
        <v>0</v>
      </c>
      <c r="E97" s="75" t="s">
        <v>1</v>
      </c>
      <c r="F97" s="75" t="s">
        <v>1103</v>
      </c>
      <c r="G97" s="75" t="s">
        <v>1136</v>
      </c>
      <c r="H97" s="75" t="s">
        <v>1013</v>
      </c>
      <c r="I97" s="75" t="s">
        <v>1104</v>
      </c>
      <c r="J97" s="75" t="s">
        <v>960</v>
      </c>
      <c r="K97" s="75" t="s">
        <v>1105</v>
      </c>
    </row>
    <row r="98" spans="1:11" x14ac:dyDescent="0.25">
      <c r="A98" s="75">
        <v>13</v>
      </c>
      <c r="B98" s="75" t="s">
        <v>196</v>
      </c>
      <c r="C98" s="75" t="s">
        <v>104</v>
      </c>
      <c r="D98" s="75" t="s">
        <v>197</v>
      </c>
      <c r="E98" s="75" t="s">
        <v>198</v>
      </c>
      <c r="F98" s="75" t="s">
        <v>1107</v>
      </c>
      <c r="G98" s="75" t="s">
        <v>1136</v>
      </c>
      <c r="H98" s="75" t="s">
        <v>1013</v>
      </c>
      <c r="I98" s="75" t="s">
        <v>1108</v>
      </c>
      <c r="J98" s="75" t="s">
        <v>960</v>
      </c>
      <c r="K98" s="75" t="s">
        <v>1109</v>
      </c>
    </row>
    <row r="99" spans="1:11" x14ac:dyDescent="0.25">
      <c r="A99" s="75">
        <v>14</v>
      </c>
      <c r="B99" s="75" t="s">
        <v>1110</v>
      </c>
      <c r="C99" s="75" t="s">
        <v>408</v>
      </c>
      <c r="D99" s="75" t="s">
        <v>1111</v>
      </c>
      <c r="E99" s="75" t="s">
        <v>912</v>
      </c>
      <c r="F99" s="75" t="s">
        <v>1112</v>
      </c>
      <c r="G99" s="75" t="s">
        <v>1136</v>
      </c>
      <c r="H99" s="75" t="s">
        <v>1013</v>
      </c>
      <c r="I99" s="75" t="s">
        <v>1113</v>
      </c>
      <c r="J99" s="75" t="s">
        <v>960</v>
      </c>
      <c r="K99" s="75" t="s">
        <v>1114</v>
      </c>
    </row>
    <row r="100" spans="1:11" x14ac:dyDescent="0.25">
      <c r="A100" s="75">
        <v>15</v>
      </c>
      <c r="B100" s="75" t="s">
        <v>1115</v>
      </c>
      <c r="C100" s="75" t="s">
        <v>1116</v>
      </c>
      <c r="D100" s="75" t="s">
        <v>1117</v>
      </c>
      <c r="E100" s="75" t="s">
        <v>1</v>
      </c>
      <c r="F100" s="75" t="s">
        <v>1118</v>
      </c>
      <c r="G100" s="75" t="s">
        <v>1136</v>
      </c>
      <c r="H100" s="75" t="s">
        <v>1013</v>
      </c>
      <c r="I100" s="75" t="s">
        <v>1119</v>
      </c>
      <c r="J100" s="75" t="s">
        <v>960</v>
      </c>
      <c r="K100" s="75" t="s">
        <v>1120</v>
      </c>
    </row>
    <row r="101" spans="1:11" x14ac:dyDescent="0.25">
      <c r="A101" s="75">
        <v>16</v>
      </c>
      <c r="B101" s="75" t="s">
        <v>803</v>
      </c>
      <c r="C101" s="75" t="s">
        <v>804</v>
      </c>
      <c r="D101" s="75" t="s">
        <v>17</v>
      </c>
      <c r="E101" s="75" t="s">
        <v>7</v>
      </c>
      <c r="F101" s="75" t="s">
        <v>1121</v>
      </c>
      <c r="G101" s="75" t="s">
        <v>1136</v>
      </c>
      <c r="H101" s="75" t="s">
        <v>1013</v>
      </c>
      <c r="I101" s="75" t="s">
        <v>1122</v>
      </c>
      <c r="J101" s="75" t="s">
        <v>960</v>
      </c>
      <c r="K101" s="75" t="s">
        <v>1123</v>
      </c>
    </row>
    <row r="102" spans="1:11" x14ac:dyDescent="0.25">
      <c r="A102" s="75">
        <v>17</v>
      </c>
      <c r="B102" s="75" t="s">
        <v>174</v>
      </c>
      <c r="C102" s="75" t="s">
        <v>175</v>
      </c>
      <c r="D102" s="75" t="s">
        <v>0</v>
      </c>
      <c r="E102" s="75" t="s">
        <v>1</v>
      </c>
      <c r="F102" s="75" t="s">
        <v>1124</v>
      </c>
      <c r="G102" s="75" t="s">
        <v>1136</v>
      </c>
      <c r="H102" s="75" t="s">
        <v>1013</v>
      </c>
      <c r="I102" s="75" t="s">
        <v>1125</v>
      </c>
      <c r="J102" s="75" t="s">
        <v>960</v>
      </c>
      <c r="K102" s="75" t="s">
        <v>1126</v>
      </c>
    </row>
    <row r="103" spans="1:11" x14ac:dyDescent="0.25">
      <c r="A103" s="75">
        <v>1</v>
      </c>
      <c r="B103" s="75" t="s">
        <v>64</v>
      </c>
      <c r="C103" s="75" t="s">
        <v>65</v>
      </c>
      <c r="D103" s="75" t="s">
        <v>66</v>
      </c>
      <c r="E103" s="75" t="s">
        <v>1</v>
      </c>
      <c r="F103" s="75" t="s">
        <v>1133</v>
      </c>
      <c r="G103" s="75"/>
      <c r="H103" s="75" t="s">
        <v>1013</v>
      </c>
      <c r="I103" s="75" t="s">
        <v>1134</v>
      </c>
      <c r="J103" s="75" t="s">
        <v>960</v>
      </c>
      <c r="K103" s="75" t="s">
        <v>1135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6.71093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24</v>
      </c>
      <c r="B2" s="74" t="s">
        <v>803</v>
      </c>
      <c r="C2" s="74" t="s">
        <v>804</v>
      </c>
      <c r="D2" s="74" t="s">
        <v>17</v>
      </c>
      <c r="E2" s="74" t="s">
        <v>7</v>
      </c>
      <c r="F2" s="74" t="s">
        <v>805</v>
      </c>
      <c r="G2" s="74" t="s">
        <v>1071</v>
      </c>
      <c r="H2" s="74" t="s">
        <v>5</v>
      </c>
      <c r="I2" s="74" t="s">
        <v>806</v>
      </c>
      <c r="J2" s="74" t="s">
        <v>6</v>
      </c>
      <c r="K2" s="74" t="s">
        <v>996</v>
      </c>
    </row>
    <row r="3" spans="1:11" x14ac:dyDescent="0.25">
      <c r="A3">
        <v>52</v>
      </c>
      <c r="B3" s="74" t="s">
        <v>15</v>
      </c>
      <c r="C3" s="74" t="s">
        <v>16</v>
      </c>
      <c r="D3" s="74" t="s">
        <v>17</v>
      </c>
      <c r="E3" s="74" t="s">
        <v>7</v>
      </c>
      <c r="F3" s="74" t="s">
        <v>18</v>
      </c>
      <c r="G3" s="74" t="s">
        <v>1071</v>
      </c>
      <c r="H3" s="74" t="s">
        <v>5</v>
      </c>
      <c r="I3" s="74" t="s">
        <v>19</v>
      </c>
      <c r="J3" s="74" t="s">
        <v>6</v>
      </c>
      <c r="K3" s="74" t="s">
        <v>685</v>
      </c>
    </row>
    <row r="4" spans="1:11" x14ac:dyDescent="0.25">
      <c r="A4" s="74">
        <v>13</v>
      </c>
      <c r="B4" s="74" t="s">
        <v>262</v>
      </c>
      <c r="C4" s="74" t="s">
        <v>421</v>
      </c>
      <c r="D4" s="74" t="s">
        <v>0</v>
      </c>
      <c r="E4" s="74" t="s">
        <v>1</v>
      </c>
      <c r="F4" s="74" t="s">
        <v>1128</v>
      </c>
      <c r="G4" s="74" t="s">
        <v>997</v>
      </c>
      <c r="H4" s="74" t="s">
        <v>1006</v>
      </c>
      <c r="I4" s="74" t="s">
        <v>1129</v>
      </c>
      <c r="J4" s="74" t="s">
        <v>960</v>
      </c>
      <c r="K4" s="74" t="s">
        <v>1130</v>
      </c>
    </row>
    <row r="5" spans="1:11" x14ac:dyDescent="0.25">
      <c r="A5" s="74">
        <v>25</v>
      </c>
      <c r="B5" s="74" t="s">
        <v>830</v>
      </c>
      <c r="C5" s="74" t="s">
        <v>624</v>
      </c>
      <c r="D5" s="74" t="s">
        <v>625</v>
      </c>
      <c r="E5" s="74" t="s">
        <v>48</v>
      </c>
      <c r="F5" s="74" t="s">
        <v>626</v>
      </c>
      <c r="G5" s="74" t="s">
        <v>666</v>
      </c>
      <c r="H5" s="74" t="s">
        <v>294</v>
      </c>
      <c r="I5" s="74" t="s">
        <v>627</v>
      </c>
      <c r="J5" s="74" t="s">
        <v>289</v>
      </c>
      <c r="K5" s="74" t="s">
        <v>987</v>
      </c>
    </row>
    <row r="6" spans="1:11" x14ac:dyDescent="0.25">
      <c r="A6" s="74">
        <v>30</v>
      </c>
      <c r="B6" s="74" t="s">
        <v>567</v>
      </c>
      <c r="C6" s="74" t="s">
        <v>561</v>
      </c>
      <c r="D6" s="74" t="s">
        <v>0</v>
      </c>
      <c r="E6" s="74" t="s">
        <v>1</v>
      </c>
      <c r="F6" s="74" t="s">
        <v>61</v>
      </c>
      <c r="G6" s="74" t="s">
        <v>666</v>
      </c>
      <c r="H6" s="74" t="s">
        <v>3</v>
      </c>
      <c r="I6" s="74" t="s">
        <v>62</v>
      </c>
      <c r="J6" s="74" t="s">
        <v>53</v>
      </c>
      <c r="K6" s="74" t="s">
        <v>919</v>
      </c>
    </row>
    <row r="7" spans="1:11" x14ac:dyDescent="0.25">
      <c r="A7" s="74">
        <v>37</v>
      </c>
      <c r="B7" s="74" t="s">
        <v>453</v>
      </c>
      <c r="C7" s="74" t="s">
        <v>454</v>
      </c>
      <c r="D7" s="74" t="s">
        <v>455</v>
      </c>
      <c r="E7" s="74" t="s">
        <v>456</v>
      </c>
      <c r="F7" s="74" t="s">
        <v>457</v>
      </c>
      <c r="G7" s="74" t="s">
        <v>666</v>
      </c>
      <c r="H7" s="74" t="s">
        <v>30</v>
      </c>
      <c r="I7" s="74" t="s">
        <v>458</v>
      </c>
      <c r="J7" s="74" t="s">
        <v>32</v>
      </c>
      <c r="K7" s="74" t="s">
        <v>763</v>
      </c>
    </row>
    <row r="8" spans="1:11" x14ac:dyDescent="0.25">
      <c r="A8" s="74">
        <v>41</v>
      </c>
      <c r="B8" s="74" t="s">
        <v>407</v>
      </c>
      <c r="C8" s="74" t="s">
        <v>408</v>
      </c>
      <c r="D8" s="74" t="s">
        <v>618</v>
      </c>
      <c r="E8" s="74" t="s">
        <v>619</v>
      </c>
      <c r="F8" s="74" t="s">
        <v>620</v>
      </c>
      <c r="G8" s="74" t="s">
        <v>666</v>
      </c>
      <c r="H8" s="74" t="s">
        <v>294</v>
      </c>
      <c r="I8" s="74" t="s">
        <v>621</v>
      </c>
      <c r="J8" s="74" t="s">
        <v>289</v>
      </c>
      <c r="K8" s="74" t="s">
        <v>658</v>
      </c>
    </row>
    <row r="9" spans="1:11" x14ac:dyDescent="0.25">
      <c r="A9" s="74">
        <v>53</v>
      </c>
      <c r="B9" s="74" t="s">
        <v>333</v>
      </c>
      <c r="C9" s="74" t="s">
        <v>334</v>
      </c>
      <c r="D9" s="74" t="s">
        <v>335</v>
      </c>
      <c r="E9" s="74" t="s">
        <v>48</v>
      </c>
      <c r="F9" s="74" t="s">
        <v>336</v>
      </c>
      <c r="G9" s="74" t="s">
        <v>666</v>
      </c>
      <c r="H9" s="74" t="s">
        <v>287</v>
      </c>
      <c r="I9" s="74" t="s">
        <v>337</v>
      </c>
      <c r="J9" s="74" t="s">
        <v>289</v>
      </c>
      <c r="K9" s="74" t="s">
        <v>686</v>
      </c>
    </row>
    <row r="10" spans="1:11" x14ac:dyDescent="0.25">
      <c r="A10" s="74">
        <v>55</v>
      </c>
      <c r="B10" s="74" t="s">
        <v>350</v>
      </c>
      <c r="C10" s="74" t="s">
        <v>340</v>
      </c>
      <c r="D10" s="74" t="s">
        <v>351</v>
      </c>
      <c r="E10" s="74" t="s">
        <v>48</v>
      </c>
      <c r="F10" s="74" t="s">
        <v>352</v>
      </c>
      <c r="G10" s="74" t="s">
        <v>666</v>
      </c>
      <c r="H10" s="74" t="s">
        <v>287</v>
      </c>
      <c r="I10" s="74" t="s">
        <v>353</v>
      </c>
      <c r="J10" s="74" t="s">
        <v>289</v>
      </c>
      <c r="K10" s="74" t="s">
        <v>689</v>
      </c>
    </row>
    <row r="11" spans="1:11" x14ac:dyDescent="0.25">
      <c r="A11" s="74">
        <v>59</v>
      </c>
      <c r="B11" s="74" t="s">
        <v>377</v>
      </c>
      <c r="C11" s="74" t="s">
        <v>378</v>
      </c>
      <c r="D11" s="74" t="s">
        <v>256</v>
      </c>
      <c r="E11" s="74" t="s">
        <v>1</v>
      </c>
      <c r="F11" s="74" t="s">
        <v>379</v>
      </c>
      <c r="G11" s="74" t="s">
        <v>666</v>
      </c>
      <c r="H11" s="74" t="s">
        <v>294</v>
      </c>
      <c r="I11" s="74" t="s">
        <v>380</v>
      </c>
      <c r="J11" s="74" t="s">
        <v>289</v>
      </c>
      <c r="K11" s="74" t="s">
        <v>695</v>
      </c>
    </row>
    <row r="12" spans="1:11" x14ac:dyDescent="0.25">
      <c r="A12" s="74">
        <v>60</v>
      </c>
      <c r="B12" s="74" t="s">
        <v>387</v>
      </c>
      <c r="C12" s="74" t="s">
        <v>279</v>
      </c>
      <c r="D12" s="74" t="s">
        <v>351</v>
      </c>
      <c r="E12" s="74" t="s">
        <v>48</v>
      </c>
      <c r="F12" s="74" t="s">
        <v>388</v>
      </c>
      <c r="G12" s="74" t="s">
        <v>666</v>
      </c>
      <c r="H12" s="74" t="s">
        <v>287</v>
      </c>
      <c r="I12" s="74" t="s">
        <v>389</v>
      </c>
      <c r="J12" s="74" t="s">
        <v>289</v>
      </c>
      <c r="K12" s="74" t="s">
        <v>696</v>
      </c>
    </row>
    <row r="13" spans="1:11" x14ac:dyDescent="0.25">
      <c r="A13" s="74">
        <v>64</v>
      </c>
      <c r="B13" s="74" t="s">
        <v>407</v>
      </c>
      <c r="C13" s="74" t="s">
        <v>408</v>
      </c>
      <c r="D13" s="74" t="s">
        <v>618</v>
      </c>
      <c r="E13" s="74" t="s">
        <v>619</v>
      </c>
      <c r="F13" s="74" t="s">
        <v>412</v>
      </c>
      <c r="G13" s="74" t="s">
        <v>666</v>
      </c>
      <c r="H13" s="74" t="s">
        <v>294</v>
      </c>
      <c r="I13" s="74" t="s">
        <v>413</v>
      </c>
      <c r="J13" s="74" t="s">
        <v>289</v>
      </c>
      <c r="K13" s="74" t="s">
        <v>702</v>
      </c>
    </row>
    <row r="14" spans="1:11" x14ac:dyDescent="0.25">
      <c r="A14" s="74">
        <v>67</v>
      </c>
      <c r="B14" s="74" t="s">
        <v>407</v>
      </c>
      <c r="C14" s="74" t="s">
        <v>408</v>
      </c>
      <c r="D14" s="74" t="s">
        <v>618</v>
      </c>
      <c r="E14" s="74" t="s">
        <v>619</v>
      </c>
      <c r="F14" s="74" t="s">
        <v>437</v>
      </c>
      <c r="G14" s="74" t="s">
        <v>666</v>
      </c>
      <c r="H14" s="74" t="s">
        <v>30</v>
      </c>
      <c r="I14" s="74" t="s">
        <v>438</v>
      </c>
      <c r="J14" s="74" t="s">
        <v>32</v>
      </c>
      <c r="K14" s="74" t="s">
        <v>706</v>
      </c>
    </row>
    <row r="15" spans="1:11" x14ac:dyDescent="0.25">
      <c r="A15" s="74">
        <v>68</v>
      </c>
      <c r="B15" s="74" t="s">
        <v>407</v>
      </c>
      <c r="C15" s="74" t="s">
        <v>408</v>
      </c>
      <c r="D15" s="74" t="s">
        <v>618</v>
      </c>
      <c r="E15" s="74" t="s">
        <v>619</v>
      </c>
      <c r="F15" s="74" t="s">
        <v>440</v>
      </c>
      <c r="G15" s="74" t="s">
        <v>666</v>
      </c>
      <c r="H15" s="74" t="s">
        <v>30</v>
      </c>
      <c r="I15" s="74" t="s">
        <v>441</v>
      </c>
      <c r="J15" s="74" t="s">
        <v>32</v>
      </c>
      <c r="K15" s="74" t="s">
        <v>707</v>
      </c>
    </row>
    <row r="16" spans="1:11" x14ac:dyDescent="0.25">
      <c r="A16" s="74">
        <v>81</v>
      </c>
      <c r="B16" s="74" t="s">
        <v>131</v>
      </c>
      <c r="C16" s="74" t="s">
        <v>132</v>
      </c>
      <c r="D16" s="74" t="s">
        <v>133</v>
      </c>
      <c r="E16" s="74" t="s">
        <v>28</v>
      </c>
      <c r="F16" s="74" t="s">
        <v>134</v>
      </c>
      <c r="G16" s="74" t="s">
        <v>666</v>
      </c>
      <c r="H16" s="74" t="s">
        <v>30</v>
      </c>
      <c r="I16" s="74" t="s">
        <v>135</v>
      </c>
      <c r="J16" s="74" t="s">
        <v>32</v>
      </c>
      <c r="K16" s="74" t="s">
        <v>731</v>
      </c>
    </row>
    <row r="17" spans="1:11" x14ac:dyDescent="0.25">
      <c r="A17" s="74">
        <v>85</v>
      </c>
      <c r="B17" s="74" t="s">
        <v>54</v>
      </c>
      <c r="C17" s="74" t="s">
        <v>55</v>
      </c>
      <c r="D17" s="74" t="s">
        <v>0</v>
      </c>
      <c r="E17" s="74" t="s">
        <v>1</v>
      </c>
      <c r="F17" s="74" t="s">
        <v>156</v>
      </c>
      <c r="G17" s="74" t="s">
        <v>666</v>
      </c>
      <c r="H17" s="74" t="s">
        <v>157</v>
      </c>
      <c r="I17" s="74" t="s">
        <v>158</v>
      </c>
      <c r="J17" s="74" t="s">
        <v>159</v>
      </c>
      <c r="K17" s="74" t="s">
        <v>734</v>
      </c>
    </row>
    <row r="18" spans="1:11" x14ac:dyDescent="0.25">
      <c r="A18" s="74">
        <v>93</v>
      </c>
      <c r="B18" s="74" t="s">
        <v>101</v>
      </c>
      <c r="C18" s="74" t="s">
        <v>102</v>
      </c>
      <c r="D18" s="74" t="s">
        <v>103</v>
      </c>
      <c r="E18" s="74" t="s">
        <v>43</v>
      </c>
      <c r="F18" s="74" t="s">
        <v>202</v>
      </c>
      <c r="G18" s="74" t="s">
        <v>666</v>
      </c>
      <c r="H18" s="74" t="s">
        <v>30</v>
      </c>
      <c r="I18" s="74" t="s">
        <v>203</v>
      </c>
      <c r="J18" s="74" t="s">
        <v>32</v>
      </c>
      <c r="K18" s="74" t="s">
        <v>743</v>
      </c>
    </row>
    <row r="19" spans="1:11" x14ac:dyDescent="0.25">
      <c r="A19" s="74">
        <v>98</v>
      </c>
      <c r="B19" s="74" t="s">
        <v>232</v>
      </c>
      <c r="C19" s="74" t="s">
        <v>233</v>
      </c>
      <c r="D19" s="74" t="s">
        <v>234</v>
      </c>
      <c r="E19" s="74" t="s">
        <v>1</v>
      </c>
      <c r="F19" s="74" t="s">
        <v>235</v>
      </c>
      <c r="G19" s="74" t="s">
        <v>666</v>
      </c>
      <c r="H19" s="74" t="s">
        <v>3</v>
      </c>
      <c r="I19" s="74" t="s">
        <v>236</v>
      </c>
      <c r="J19" s="74" t="s">
        <v>53</v>
      </c>
      <c r="K19" s="74" t="s">
        <v>750</v>
      </c>
    </row>
    <row r="20" spans="1:11" x14ac:dyDescent="0.25">
      <c r="A20" s="74">
        <v>12</v>
      </c>
      <c r="B20" s="74" t="s">
        <v>50</v>
      </c>
      <c r="C20" s="74" t="s">
        <v>51</v>
      </c>
      <c r="D20" s="74" t="s">
        <v>52</v>
      </c>
      <c r="E20" s="74" t="s">
        <v>43</v>
      </c>
      <c r="F20" s="74" t="s">
        <v>246</v>
      </c>
      <c r="G20" s="74" t="s">
        <v>1019</v>
      </c>
      <c r="H20" s="74" t="s">
        <v>3</v>
      </c>
      <c r="I20" s="74" t="s">
        <v>247</v>
      </c>
      <c r="J20" s="74" t="s">
        <v>125</v>
      </c>
      <c r="K20" s="74" t="s">
        <v>1127</v>
      </c>
    </row>
    <row r="21" spans="1:11" x14ac:dyDescent="0.25">
      <c r="A21" s="74">
        <v>16</v>
      </c>
      <c r="B21" s="74" t="s">
        <v>190</v>
      </c>
      <c r="C21" s="74" t="s">
        <v>191</v>
      </c>
      <c r="D21" s="74" t="s">
        <v>192</v>
      </c>
      <c r="E21" s="74" t="s">
        <v>28</v>
      </c>
      <c r="F21" s="74" t="s">
        <v>193</v>
      </c>
      <c r="G21" s="74" t="s">
        <v>1019</v>
      </c>
      <c r="H21" s="74" t="s">
        <v>30</v>
      </c>
      <c r="I21" s="74" t="s">
        <v>194</v>
      </c>
      <c r="J21" s="74" t="s">
        <v>32</v>
      </c>
      <c r="K21" s="74" t="s">
        <v>1081</v>
      </c>
    </row>
    <row r="22" spans="1:11" x14ac:dyDescent="0.25">
      <c r="A22" s="74">
        <v>18</v>
      </c>
      <c r="B22" s="74" t="s">
        <v>262</v>
      </c>
      <c r="C22" s="74" t="s">
        <v>263</v>
      </c>
      <c r="D22" s="74" t="s">
        <v>264</v>
      </c>
      <c r="E22" s="74" t="s">
        <v>1</v>
      </c>
      <c r="F22" s="74" t="s">
        <v>265</v>
      </c>
      <c r="G22" s="74" t="s">
        <v>1019</v>
      </c>
      <c r="H22" s="74" t="s">
        <v>3</v>
      </c>
      <c r="I22" s="74" t="s">
        <v>266</v>
      </c>
      <c r="J22" s="74" t="s">
        <v>53</v>
      </c>
      <c r="K22" s="74" t="s">
        <v>1057</v>
      </c>
    </row>
    <row r="23" spans="1:11" x14ac:dyDescent="0.25">
      <c r="A23" s="74">
        <v>19</v>
      </c>
      <c r="B23" s="74" t="s">
        <v>71</v>
      </c>
      <c r="C23" s="74" t="s">
        <v>72</v>
      </c>
      <c r="D23" s="74" t="s">
        <v>73</v>
      </c>
      <c r="E23" s="74" t="s">
        <v>28</v>
      </c>
      <c r="F23" s="74" t="s">
        <v>74</v>
      </c>
      <c r="G23" s="74" t="s">
        <v>1019</v>
      </c>
      <c r="H23" s="74" t="s">
        <v>30</v>
      </c>
      <c r="I23" s="74" t="s">
        <v>75</v>
      </c>
      <c r="J23" s="74" t="s">
        <v>32</v>
      </c>
      <c r="K23" s="74" t="s">
        <v>1058</v>
      </c>
    </row>
    <row r="24" spans="1:11" x14ac:dyDescent="0.25">
      <c r="A24" s="74">
        <v>20</v>
      </c>
      <c r="B24" s="74" t="s">
        <v>273</v>
      </c>
      <c r="C24" s="74" t="s">
        <v>274</v>
      </c>
      <c r="D24" s="74" t="s">
        <v>0</v>
      </c>
      <c r="E24" s="74" t="s">
        <v>1</v>
      </c>
      <c r="F24" s="74" t="s">
        <v>275</v>
      </c>
      <c r="G24" s="74" t="s">
        <v>1019</v>
      </c>
      <c r="H24" s="74" t="s">
        <v>3</v>
      </c>
      <c r="I24" s="74" t="s">
        <v>276</v>
      </c>
      <c r="J24" s="74" t="s">
        <v>53</v>
      </c>
      <c r="K24" s="74" t="s">
        <v>1069</v>
      </c>
    </row>
    <row r="25" spans="1:11" x14ac:dyDescent="0.25">
      <c r="A25" s="74">
        <v>21</v>
      </c>
      <c r="B25" s="74" t="s">
        <v>102</v>
      </c>
      <c r="C25" s="74" t="s">
        <v>141</v>
      </c>
      <c r="D25" s="74" t="s">
        <v>42</v>
      </c>
      <c r="E25" s="74" t="s">
        <v>43</v>
      </c>
      <c r="F25" s="74" t="s">
        <v>142</v>
      </c>
      <c r="G25" s="74" t="s">
        <v>1019</v>
      </c>
      <c r="H25" s="74" t="s">
        <v>3</v>
      </c>
      <c r="I25" s="74" t="s">
        <v>143</v>
      </c>
      <c r="J25" s="74" t="s">
        <v>53</v>
      </c>
      <c r="K25" s="74" t="s">
        <v>1070</v>
      </c>
    </row>
    <row r="26" spans="1:11" x14ac:dyDescent="0.25">
      <c r="A26" s="74">
        <v>23</v>
      </c>
      <c r="B26" s="74" t="s">
        <v>145</v>
      </c>
      <c r="C26" s="74" t="s">
        <v>97</v>
      </c>
      <c r="D26" s="74" t="s">
        <v>1046</v>
      </c>
      <c r="E26" s="74" t="s">
        <v>1</v>
      </c>
      <c r="F26" s="74" t="s">
        <v>147</v>
      </c>
      <c r="G26" s="74" t="s">
        <v>1019</v>
      </c>
      <c r="H26" s="74" t="s">
        <v>3</v>
      </c>
      <c r="I26" s="74" t="s">
        <v>148</v>
      </c>
      <c r="J26" s="74" t="s">
        <v>53</v>
      </c>
      <c r="K26" s="74" t="s">
        <v>1047</v>
      </c>
    </row>
    <row r="27" spans="1:11" x14ac:dyDescent="0.25">
      <c r="A27" s="74">
        <v>26</v>
      </c>
      <c r="B27" s="74" t="s">
        <v>982</v>
      </c>
      <c r="C27" s="74" t="s">
        <v>292</v>
      </c>
      <c r="D27" s="74" t="s">
        <v>462</v>
      </c>
      <c r="E27" s="74" t="s">
        <v>1</v>
      </c>
      <c r="F27" s="74" t="s">
        <v>422</v>
      </c>
      <c r="G27" s="74" t="s">
        <v>1019</v>
      </c>
      <c r="H27" s="74" t="s">
        <v>3</v>
      </c>
      <c r="I27" s="74" t="s">
        <v>423</v>
      </c>
      <c r="J27" s="74" t="s">
        <v>2</v>
      </c>
      <c r="K27" s="74" t="s">
        <v>983</v>
      </c>
    </row>
    <row r="28" spans="1:11" x14ac:dyDescent="0.25">
      <c r="A28" s="74">
        <v>27</v>
      </c>
      <c r="B28" s="74" t="s">
        <v>64</v>
      </c>
      <c r="C28" s="74" t="s">
        <v>65</v>
      </c>
      <c r="D28" s="74" t="s">
        <v>66</v>
      </c>
      <c r="E28" s="74" t="s">
        <v>1</v>
      </c>
      <c r="F28" s="74" t="s">
        <v>67</v>
      </c>
      <c r="G28" s="74" t="s">
        <v>1019</v>
      </c>
      <c r="H28" s="74" t="s">
        <v>30</v>
      </c>
      <c r="I28" s="74" t="s">
        <v>68</v>
      </c>
      <c r="J28" s="74" t="s">
        <v>32</v>
      </c>
      <c r="K28" s="74" t="s">
        <v>959</v>
      </c>
    </row>
    <row r="29" spans="1:11" x14ac:dyDescent="0.25">
      <c r="A29" s="74">
        <v>28</v>
      </c>
      <c r="B29" s="74" t="s">
        <v>242</v>
      </c>
      <c r="C29" s="74" t="s">
        <v>243</v>
      </c>
      <c r="D29" s="74" t="s">
        <v>957</v>
      </c>
      <c r="E29" s="74" t="s">
        <v>43</v>
      </c>
      <c r="F29" s="74" t="s">
        <v>244</v>
      </c>
      <c r="G29" s="74" t="s">
        <v>1019</v>
      </c>
      <c r="H29" s="74" t="s">
        <v>3</v>
      </c>
      <c r="I29" s="74" t="s">
        <v>245</v>
      </c>
      <c r="J29" s="74" t="s">
        <v>125</v>
      </c>
      <c r="K29" s="74" t="s">
        <v>958</v>
      </c>
    </row>
    <row r="30" spans="1:11" x14ac:dyDescent="0.25">
      <c r="A30" s="74">
        <v>29</v>
      </c>
      <c r="B30" s="74" t="s">
        <v>322</v>
      </c>
      <c r="C30" s="74" t="s">
        <v>323</v>
      </c>
      <c r="D30" s="74" t="s">
        <v>66</v>
      </c>
      <c r="E30" s="74" t="s">
        <v>1</v>
      </c>
      <c r="F30" s="74" t="s">
        <v>324</v>
      </c>
      <c r="G30" s="74" t="s">
        <v>1019</v>
      </c>
      <c r="H30" s="74" t="s">
        <v>287</v>
      </c>
      <c r="I30" s="74" t="s">
        <v>325</v>
      </c>
      <c r="J30" s="74" t="s">
        <v>289</v>
      </c>
      <c r="K30" s="74" t="s">
        <v>956</v>
      </c>
    </row>
    <row r="31" spans="1:11" x14ac:dyDescent="0.25">
      <c r="A31" s="74">
        <v>32</v>
      </c>
      <c r="B31" s="74" t="s">
        <v>49</v>
      </c>
      <c r="C31" s="74" t="s">
        <v>97</v>
      </c>
      <c r="D31" s="74" t="s">
        <v>66</v>
      </c>
      <c r="E31" s="74" t="s">
        <v>1</v>
      </c>
      <c r="F31" s="74" t="s">
        <v>391</v>
      </c>
      <c r="G31" s="74" t="s">
        <v>1019</v>
      </c>
      <c r="H31" s="74" t="s">
        <v>294</v>
      </c>
      <c r="I31" s="74" t="s">
        <v>392</v>
      </c>
      <c r="J31" s="74" t="s">
        <v>289</v>
      </c>
      <c r="K31" s="74" t="s">
        <v>921</v>
      </c>
    </row>
    <row r="32" spans="1:11" x14ac:dyDescent="0.25">
      <c r="A32" s="74">
        <v>34</v>
      </c>
      <c r="B32" s="74" t="s">
        <v>361</v>
      </c>
      <c r="C32" s="74" t="s">
        <v>362</v>
      </c>
      <c r="D32" s="74" t="s">
        <v>0</v>
      </c>
      <c r="E32" s="74" t="s">
        <v>1</v>
      </c>
      <c r="F32" s="74" t="s">
        <v>886</v>
      </c>
      <c r="G32" s="74" t="s">
        <v>1019</v>
      </c>
      <c r="H32" s="74" t="s">
        <v>3</v>
      </c>
      <c r="I32" s="74" t="s">
        <v>861</v>
      </c>
      <c r="J32" s="74" t="s">
        <v>516</v>
      </c>
      <c r="K32" s="74" t="s">
        <v>896</v>
      </c>
    </row>
    <row r="33" spans="1:11" x14ac:dyDescent="0.25">
      <c r="A33" s="74">
        <v>35</v>
      </c>
      <c r="B33" s="74" t="s">
        <v>845</v>
      </c>
      <c r="C33" s="74" t="s">
        <v>846</v>
      </c>
      <c r="D33" s="74" t="s">
        <v>27</v>
      </c>
      <c r="E33" s="74" t="s">
        <v>28</v>
      </c>
      <c r="F33" s="74" t="s">
        <v>847</v>
      </c>
      <c r="G33" s="74" t="s">
        <v>1019</v>
      </c>
      <c r="H33" s="74" t="s">
        <v>294</v>
      </c>
      <c r="I33" s="74" t="s">
        <v>848</v>
      </c>
      <c r="J33" s="74" t="s">
        <v>289</v>
      </c>
      <c r="K33" s="74" t="s">
        <v>849</v>
      </c>
    </row>
    <row r="34" spans="1:11" x14ac:dyDescent="0.25">
      <c r="A34" s="74">
        <v>38</v>
      </c>
      <c r="B34" s="74" t="s">
        <v>530</v>
      </c>
      <c r="C34" s="74" t="s">
        <v>531</v>
      </c>
      <c r="D34" s="74" t="s">
        <v>36</v>
      </c>
      <c r="E34" s="74" t="s">
        <v>1</v>
      </c>
      <c r="F34" s="74" t="s">
        <v>532</v>
      </c>
      <c r="G34" s="74" t="s">
        <v>1019</v>
      </c>
      <c r="H34" s="74" t="s">
        <v>294</v>
      </c>
      <c r="I34" s="74" t="s">
        <v>533</v>
      </c>
      <c r="J34" s="74" t="s">
        <v>516</v>
      </c>
      <c r="K34" s="74" t="s">
        <v>764</v>
      </c>
    </row>
    <row r="35" spans="1:11" x14ac:dyDescent="0.25">
      <c r="A35" s="74">
        <v>39</v>
      </c>
      <c r="B35" s="74" t="s">
        <v>116</v>
      </c>
      <c r="C35" s="74" t="s">
        <v>117</v>
      </c>
      <c r="D35" s="74" t="s">
        <v>648</v>
      </c>
      <c r="E35" s="74" t="s">
        <v>1</v>
      </c>
      <c r="F35" s="74" t="s">
        <v>118</v>
      </c>
      <c r="G35" s="74" t="s">
        <v>1019</v>
      </c>
      <c r="H35" s="74" t="s">
        <v>3</v>
      </c>
      <c r="I35" s="74" t="s">
        <v>119</v>
      </c>
      <c r="J35" s="74" t="s">
        <v>53</v>
      </c>
      <c r="K35" s="74" t="s">
        <v>649</v>
      </c>
    </row>
    <row r="36" spans="1:11" x14ac:dyDescent="0.25">
      <c r="A36" s="74">
        <v>40</v>
      </c>
      <c r="B36" s="74" t="s">
        <v>651</v>
      </c>
      <c r="C36" s="74" t="s">
        <v>652</v>
      </c>
      <c r="D36" s="74" t="s">
        <v>653</v>
      </c>
      <c r="E36" s="74" t="s">
        <v>1</v>
      </c>
      <c r="F36" s="74" t="s">
        <v>654</v>
      </c>
      <c r="G36" s="74" t="s">
        <v>1019</v>
      </c>
      <c r="H36" s="74" t="s">
        <v>294</v>
      </c>
      <c r="I36" s="74" t="s">
        <v>655</v>
      </c>
      <c r="J36" s="74" t="s">
        <v>289</v>
      </c>
      <c r="K36" s="74" t="s">
        <v>656</v>
      </c>
    </row>
    <row r="37" spans="1:11" x14ac:dyDescent="0.25">
      <c r="A37" s="74">
        <v>42</v>
      </c>
      <c r="B37" s="74" t="s">
        <v>425</v>
      </c>
      <c r="C37" s="74" t="s">
        <v>426</v>
      </c>
      <c r="D37" s="74" t="s">
        <v>427</v>
      </c>
      <c r="E37" s="74" t="s">
        <v>28</v>
      </c>
      <c r="F37" s="74" t="s">
        <v>428</v>
      </c>
      <c r="G37" s="74" t="s">
        <v>1019</v>
      </c>
      <c r="H37" s="74" t="s">
        <v>287</v>
      </c>
      <c r="I37" s="74" t="s">
        <v>429</v>
      </c>
      <c r="J37" s="74" t="s">
        <v>289</v>
      </c>
      <c r="K37" s="74" t="s">
        <v>659</v>
      </c>
    </row>
    <row r="38" spans="1:11" x14ac:dyDescent="0.25">
      <c r="A38" s="74">
        <v>43</v>
      </c>
      <c r="B38" s="74" t="s">
        <v>608</v>
      </c>
      <c r="C38" s="74" t="s">
        <v>378</v>
      </c>
      <c r="D38" s="74" t="s">
        <v>27</v>
      </c>
      <c r="E38" s="74" t="s">
        <v>28</v>
      </c>
      <c r="F38" s="74" t="s">
        <v>609</v>
      </c>
      <c r="G38" s="74" t="s">
        <v>1019</v>
      </c>
      <c r="H38" s="74" t="s">
        <v>294</v>
      </c>
      <c r="I38" s="74" t="s">
        <v>610</v>
      </c>
      <c r="J38" s="74" t="s">
        <v>289</v>
      </c>
      <c r="K38" s="74" t="s">
        <v>663</v>
      </c>
    </row>
    <row r="39" spans="1:11" x14ac:dyDescent="0.25">
      <c r="A39" s="74">
        <v>44</v>
      </c>
      <c r="B39" s="74"/>
      <c r="C39" s="74"/>
      <c r="D39" s="74"/>
      <c r="E39" s="74"/>
      <c r="F39" s="74" t="s">
        <v>572</v>
      </c>
      <c r="G39" s="74" t="s">
        <v>1019</v>
      </c>
      <c r="H39" s="74" t="s">
        <v>287</v>
      </c>
      <c r="I39" s="74" t="s">
        <v>573</v>
      </c>
      <c r="J39" s="74" t="s">
        <v>289</v>
      </c>
      <c r="K39" s="74" t="s">
        <v>665</v>
      </c>
    </row>
    <row r="40" spans="1:11" x14ac:dyDescent="0.25">
      <c r="A40" s="74">
        <v>46</v>
      </c>
      <c r="B40" s="74" t="s">
        <v>566</v>
      </c>
      <c r="C40" s="74" t="s">
        <v>556</v>
      </c>
      <c r="D40" s="74" t="s">
        <v>0</v>
      </c>
      <c r="E40" s="74" t="s">
        <v>1</v>
      </c>
      <c r="F40" s="74" t="s">
        <v>557</v>
      </c>
      <c r="G40" s="74" t="s">
        <v>1019</v>
      </c>
      <c r="H40" s="74" t="s">
        <v>287</v>
      </c>
      <c r="I40" s="74" t="s">
        <v>558</v>
      </c>
      <c r="J40" s="74" t="s">
        <v>289</v>
      </c>
      <c r="K40" s="74" t="s">
        <v>673</v>
      </c>
    </row>
    <row r="41" spans="1:11" x14ac:dyDescent="0.25">
      <c r="A41" s="74">
        <v>47</v>
      </c>
      <c r="B41" s="74"/>
      <c r="C41" s="74"/>
      <c r="D41" s="74"/>
      <c r="E41" s="74"/>
      <c r="F41" s="74" t="s">
        <v>540</v>
      </c>
      <c r="G41" s="74" t="s">
        <v>1019</v>
      </c>
      <c r="H41" s="74" t="s">
        <v>294</v>
      </c>
      <c r="I41" s="74" t="s">
        <v>541</v>
      </c>
      <c r="J41" s="74" t="s">
        <v>289</v>
      </c>
      <c r="K41" s="74" t="s">
        <v>677</v>
      </c>
    </row>
    <row r="42" spans="1:11" x14ac:dyDescent="0.25">
      <c r="A42" s="74">
        <v>48</v>
      </c>
      <c r="B42" s="74" t="s">
        <v>291</v>
      </c>
      <c r="C42" s="74" t="s">
        <v>292</v>
      </c>
      <c r="D42" s="74" t="s">
        <v>0</v>
      </c>
      <c r="E42" s="74" t="s">
        <v>1</v>
      </c>
      <c r="F42" s="74" t="s">
        <v>293</v>
      </c>
      <c r="G42" s="74" t="s">
        <v>1019</v>
      </c>
      <c r="H42" s="74" t="s">
        <v>294</v>
      </c>
      <c r="I42" s="74" t="s">
        <v>295</v>
      </c>
      <c r="J42" s="74" t="s">
        <v>289</v>
      </c>
      <c r="K42" s="74" t="s">
        <v>679</v>
      </c>
    </row>
    <row r="43" spans="1:11" x14ac:dyDescent="0.25">
      <c r="A43" s="74">
        <v>49</v>
      </c>
      <c r="B43" s="74" t="s">
        <v>297</v>
      </c>
      <c r="C43" s="74" t="s">
        <v>255</v>
      </c>
      <c r="D43" s="74" t="s">
        <v>0</v>
      </c>
      <c r="E43" s="74" t="s">
        <v>1</v>
      </c>
      <c r="F43" s="74" t="s">
        <v>298</v>
      </c>
      <c r="G43" s="74" t="s">
        <v>1019</v>
      </c>
      <c r="H43" s="74" t="s">
        <v>294</v>
      </c>
      <c r="I43" s="74" t="s">
        <v>299</v>
      </c>
      <c r="J43" s="74" t="s">
        <v>289</v>
      </c>
      <c r="K43" s="74" t="s">
        <v>680</v>
      </c>
    </row>
    <row r="44" spans="1:11" x14ac:dyDescent="0.25">
      <c r="A44" s="74">
        <v>50</v>
      </c>
      <c r="B44" s="74" t="s">
        <v>311</v>
      </c>
      <c r="C44" s="74" t="s">
        <v>312</v>
      </c>
      <c r="D44" s="74" t="s">
        <v>313</v>
      </c>
      <c r="E44" s="74" t="s">
        <v>43</v>
      </c>
      <c r="F44" s="74" t="s">
        <v>314</v>
      </c>
      <c r="G44" s="74" t="s">
        <v>1019</v>
      </c>
      <c r="H44" s="74" t="s">
        <v>294</v>
      </c>
      <c r="I44" s="74" t="s">
        <v>315</v>
      </c>
      <c r="J44" s="74" t="s">
        <v>289</v>
      </c>
      <c r="K44" s="74" t="s">
        <v>683</v>
      </c>
    </row>
    <row r="45" spans="1:11" x14ac:dyDescent="0.25">
      <c r="A45" s="74">
        <v>51</v>
      </c>
      <c r="B45" s="74" t="s">
        <v>317</v>
      </c>
      <c r="C45" s="74" t="s">
        <v>279</v>
      </c>
      <c r="D45" s="74" t="s">
        <v>318</v>
      </c>
      <c r="E45" s="74" t="s">
        <v>28</v>
      </c>
      <c r="F45" s="74" t="s">
        <v>319</v>
      </c>
      <c r="G45" s="74" t="s">
        <v>1019</v>
      </c>
      <c r="H45" s="74" t="s">
        <v>287</v>
      </c>
      <c r="I45" s="74" t="s">
        <v>320</v>
      </c>
      <c r="J45" s="74" t="s">
        <v>289</v>
      </c>
      <c r="K45" s="74" t="s">
        <v>758</v>
      </c>
    </row>
    <row r="46" spans="1:11" x14ac:dyDescent="0.25">
      <c r="A46" s="74">
        <v>54</v>
      </c>
      <c r="B46" s="74" t="s">
        <v>345</v>
      </c>
      <c r="C46" s="74" t="s">
        <v>346</v>
      </c>
      <c r="D46" s="74" t="s">
        <v>17</v>
      </c>
      <c r="E46" s="74" t="s">
        <v>7</v>
      </c>
      <c r="F46" s="74" t="s">
        <v>347</v>
      </c>
      <c r="G46" s="74" t="s">
        <v>1019</v>
      </c>
      <c r="H46" s="74" t="s">
        <v>287</v>
      </c>
      <c r="I46" s="74" t="s">
        <v>348</v>
      </c>
      <c r="J46" s="74" t="s">
        <v>289</v>
      </c>
      <c r="K46" s="74" t="s">
        <v>688</v>
      </c>
    </row>
    <row r="47" spans="1:11" x14ac:dyDescent="0.25">
      <c r="A47" s="74">
        <v>56</v>
      </c>
      <c r="B47" s="74" t="s">
        <v>355</v>
      </c>
      <c r="C47" s="74" t="s">
        <v>356</v>
      </c>
      <c r="D47" s="74" t="s">
        <v>0</v>
      </c>
      <c r="E47" s="74" t="s">
        <v>1</v>
      </c>
      <c r="F47" s="74" t="s">
        <v>357</v>
      </c>
      <c r="G47" s="74" t="s">
        <v>1019</v>
      </c>
      <c r="H47" s="74" t="s">
        <v>294</v>
      </c>
      <c r="I47" s="74" t="s">
        <v>358</v>
      </c>
      <c r="J47" s="74" t="s">
        <v>289</v>
      </c>
      <c r="K47" s="74" t="s">
        <v>690</v>
      </c>
    </row>
    <row r="48" spans="1:11" x14ac:dyDescent="0.25">
      <c r="A48" s="74">
        <v>57</v>
      </c>
      <c r="B48" s="74" t="s">
        <v>238</v>
      </c>
      <c r="C48" s="74" t="s">
        <v>239</v>
      </c>
      <c r="D48" s="74" t="s">
        <v>0</v>
      </c>
      <c r="E48" s="74" t="s">
        <v>1</v>
      </c>
      <c r="F48" s="74" t="s">
        <v>240</v>
      </c>
      <c r="G48" s="74" t="s">
        <v>1019</v>
      </c>
      <c r="H48" s="74" t="s">
        <v>3</v>
      </c>
      <c r="I48" s="74" t="s">
        <v>241</v>
      </c>
      <c r="J48" s="74" t="s">
        <v>53</v>
      </c>
      <c r="K48" s="74" t="s">
        <v>691</v>
      </c>
    </row>
    <row r="49" spans="1:11" x14ac:dyDescent="0.25">
      <c r="A49" s="74">
        <v>58</v>
      </c>
      <c r="B49" s="74" t="s">
        <v>366</v>
      </c>
      <c r="C49" s="74" t="s">
        <v>367</v>
      </c>
      <c r="D49" s="74" t="s">
        <v>368</v>
      </c>
      <c r="E49" s="74" t="s">
        <v>43</v>
      </c>
      <c r="F49" s="74" t="s">
        <v>369</v>
      </c>
      <c r="G49" s="74" t="s">
        <v>1019</v>
      </c>
      <c r="H49" s="74" t="s">
        <v>294</v>
      </c>
      <c r="I49" s="74" t="s">
        <v>370</v>
      </c>
      <c r="J49" s="74" t="s">
        <v>289</v>
      </c>
      <c r="K49" s="74" t="s">
        <v>693</v>
      </c>
    </row>
    <row r="50" spans="1:11" x14ac:dyDescent="0.25">
      <c r="A50" s="74">
        <v>61</v>
      </c>
      <c r="B50" s="74" t="s">
        <v>137</v>
      </c>
      <c r="C50" s="74" t="s">
        <v>138</v>
      </c>
      <c r="D50" s="74" t="s">
        <v>0</v>
      </c>
      <c r="E50" s="74" t="s">
        <v>1</v>
      </c>
      <c r="F50" s="74" t="s">
        <v>139</v>
      </c>
      <c r="G50" s="74" t="s">
        <v>1019</v>
      </c>
      <c r="H50" s="74" t="s">
        <v>3</v>
      </c>
      <c r="I50" s="74" t="s">
        <v>140</v>
      </c>
      <c r="J50" s="74" t="s">
        <v>53</v>
      </c>
      <c r="K50" s="74" t="s">
        <v>699</v>
      </c>
    </row>
    <row r="51" spans="1:11" x14ac:dyDescent="0.25">
      <c r="A51" s="74">
        <v>62</v>
      </c>
      <c r="B51" s="74" t="s">
        <v>262</v>
      </c>
      <c r="C51" s="74" t="s">
        <v>399</v>
      </c>
      <c r="D51" s="74" t="s">
        <v>0</v>
      </c>
      <c r="E51" s="74" t="s">
        <v>1</v>
      </c>
      <c r="F51" s="74" t="s">
        <v>400</v>
      </c>
      <c r="G51" s="74" t="s">
        <v>1019</v>
      </c>
      <c r="H51" s="74" t="s">
        <v>294</v>
      </c>
      <c r="I51" s="74" t="s">
        <v>401</v>
      </c>
      <c r="J51" s="74" t="s">
        <v>289</v>
      </c>
      <c r="K51" s="74" t="s">
        <v>700</v>
      </c>
    </row>
    <row r="52" spans="1:11" x14ac:dyDescent="0.25">
      <c r="A52" s="74">
        <v>63</v>
      </c>
      <c r="B52" s="74" t="s">
        <v>403</v>
      </c>
      <c r="C52" s="74" t="s">
        <v>60</v>
      </c>
      <c r="D52" s="74" t="s">
        <v>27</v>
      </c>
      <c r="E52" s="74" t="s">
        <v>28</v>
      </c>
      <c r="F52" s="74" t="s">
        <v>404</v>
      </c>
      <c r="G52" s="74" t="s">
        <v>1019</v>
      </c>
      <c r="H52" s="74" t="s">
        <v>287</v>
      </c>
      <c r="I52" s="74" t="s">
        <v>405</v>
      </c>
      <c r="J52" s="74" t="s">
        <v>289</v>
      </c>
      <c r="K52" s="74" t="s">
        <v>701</v>
      </c>
    </row>
    <row r="53" spans="1:11" x14ac:dyDescent="0.25">
      <c r="A53" s="74">
        <v>65</v>
      </c>
      <c r="B53" s="74" t="s">
        <v>431</v>
      </c>
      <c r="C53" s="74" t="s">
        <v>172</v>
      </c>
      <c r="D53" s="74" t="s">
        <v>432</v>
      </c>
      <c r="E53" s="74" t="s">
        <v>28</v>
      </c>
      <c r="F53" s="74" t="s">
        <v>433</v>
      </c>
      <c r="G53" s="74" t="s">
        <v>1019</v>
      </c>
      <c r="H53" s="74" t="s">
        <v>294</v>
      </c>
      <c r="I53" s="74" t="s">
        <v>434</v>
      </c>
      <c r="J53" s="74" t="s">
        <v>289</v>
      </c>
      <c r="K53" s="74" t="s">
        <v>704</v>
      </c>
    </row>
    <row r="54" spans="1:11" x14ac:dyDescent="0.25">
      <c r="A54" s="74">
        <v>66</v>
      </c>
      <c r="B54" s="74" t="s">
        <v>15</v>
      </c>
      <c r="C54" s="74" t="s">
        <v>16</v>
      </c>
      <c r="D54" s="74" t="s">
        <v>17</v>
      </c>
      <c r="E54" s="74" t="s">
        <v>7</v>
      </c>
      <c r="F54" s="74" t="s">
        <v>77</v>
      </c>
      <c r="G54" s="74" t="s">
        <v>1019</v>
      </c>
      <c r="H54" s="74" t="s">
        <v>30</v>
      </c>
      <c r="I54" s="74" t="s">
        <v>78</v>
      </c>
      <c r="J54" s="74" t="s">
        <v>32</v>
      </c>
      <c r="K54" s="74" t="s">
        <v>705</v>
      </c>
    </row>
    <row r="55" spans="1:11" x14ac:dyDescent="0.25">
      <c r="A55" s="74">
        <v>70</v>
      </c>
      <c r="B55" s="74" t="s">
        <v>460</v>
      </c>
      <c r="C55" s="74" t="s">
        <v>461</v>
      </c>
      <c r="D55" s="74" t="s">
        <v>462</v>
      </c>
      <c r="E55" s="74" t="s">
        <v>1</v>
      </c>
      <c r="F55" s="74" t="s">
        <v>463</v>
      </c>
      <c r="G55" s="74" t="s">
        <v>1019</v>
      </c>
      <c r="H55" s="74" t="s">
        <v>30</v>
      </c>
      <c r="I55" s="74" t="s">
        <v>464</v>
      </c>
      <c r="J55" s="74" t="s">
        <v>32</v>
      </c>
      <c r="K55" s="74" t="s">
        <v>711</v>
      </c>
    </row>
    <row r="56" spans="1:11" x14ac:dyDescent="0.25">
      <c r="A56" s="74">
        <v>71</v>
      </c>
      <c r="B56" s="74" t="s">
        <v>165</v>
      </c>
      <c r="C56" s="74" t="s">
        <v>166</v>
      </c>
      <c r="D56" s="74" t="s">
        <v>27</v>
      </c>
      <c r="E56" s="74" t="s">
        <v>28</v>
      </c>
      <c r="F56" s="74" t="s">
        <v>167</v>
      </c>
      <c r="G56" s="74" t="s">
        <v>1019</v>
      </c>
      <c r="H56" s="74" t="s">
        <v>30</v>
      </c>
      <c r="I56" s="74" t="s">
        <v>168</v>
      </c>
      <c r="J56" s="74" t="s">
        <v>32</v>
      </c>
      <c r="K56" s="74" t="s">
        <v>712</v>
      </c>
    </row>
    <row r="57" spans="1:11" x14ac:dyDescent="0.25">
      <c r="A57" s="74">
        <v>72</v>
      </c>
      <c r="B57" s="74" t="s">
        <v>25</v>
      </c>
      <c r="C57" s="74" t="s">
        <v>26</v>
      </c>
      <c r="D57" s="74" t="s">
        <v>27</v>
      </c>
      <c r="E57" s="74" t="s">
        <v>28</v>
      </c>
      <c r="F57" s="74" t="s">
        <v>29</v>
      </c>
      <c r="G57" s="74" t="s">
        <v>1019</v>
      </c>
      <c r="H57" s="74" t="s">
        <v>30</v>
      </c>
      <c r="I57" s="74" t="s">
        <v>31</v>
      </c>
      <c r="J57" s="74" t="s">
        <v>32</v>
      </c>
      <c r="K57" s="74" t="s">
        <v>714</v>
      </c>
    </row>
    <row r="58" spans="1:11" x14ac:dyDescent="0.25">
      <c r="A58" s="74">
        <v>77</v>
      </c>
      <c r="B58" s="74" t="s">
        <v>110</v>
      </c>
      <c r="C58" s="74" t="s">
        <v>111</v>
      </c>
      <c r="D58" s="74" t="s">
        <v>112</v>
      </c>
      <c r="E58" s="74" t="s">
        <v>43</v>
      </c>
      <c r="F58" s="74" t="s">
        <v>113</v>
      </c>
      <c r="G58" s="74" t="s">
        <v>1019</v>
      </c>
      <c r="H58" s="74" t="s">
        <v>3</v>
      </c>
      <c r="I58" s="74" t="s">
        <v>114</v>
      </c>
      <c r="J58" s="74" t="s">
        <v>53</v>
      </c>
      <c r="K58" s="74" t="s">
        <v>727</v>
      </c>
    </row>
    <row r="59" spans="1:11" x14ac:dyDescent="0.25">
      <c r="A59" s="74">
        <v>78</v>
      </c>
      <c r="B59" s="74" t="s">
        <v>120</v>
      </c>
      <c r="C59" s="74" t="s">
        <v>121</v>
      </c>
      <c r="D59" s="74" t="s">
        <v>122</v>
      </c>
      <c r="E59" s="74" t="s">
        <v>43</v>
      </c>
      <c r="F59" s="74" t="s">
        <v>123</v>
      </c>
      <c r="G59" s="74" t="s">
        <v>1019</v>
      </c>
      <c r="H59" s="74" t="s">
        <v>3</v>
      </c>
      <c r="I59" s="74" t="s">
        <v>124</v>
      </c>
      <c r="J59" s="74" t="s">
        <v>125</v>
      </c>
      <c r="K59" s="74" t="s">
        <v>728</v>
      </c>
    </row>
    <row r="60" spans="1:11" x14ac:dyDescent="0.25">
      <c r="A60" s="74">
        <v>92</v>
      </c>
      <c r="B60" s="74" t="s">
        <v>467</v>
      </c>
      <c r="C60" s="74" t="s">
        <v>468</v>
      </c>
      <c r="D60" s="74" t="s">
        <v>0</v>
      </c>
      <c r="E60" s="74" t="s">
        <v>1</v>
      </c>
      <c r="F60" s="74" t="s">
        <v>477</v>
      </c>
      <c r="G60" s="74" t="s">
        <v>1019</v>
      </c>
      <c r="H60" s="74" t="s">
        <v>30</v>
      </c>
      <c r="I60" s="74" t="s">
        <v>478</v>
      </c>
      <c r="J60" s="74" t="s">
        <v>32</v>
      </c>
      <c r="K60" s="74" t="s">
        <v>740</v>
      </c>
    </row>
    <row r="61" spans="1:11" x14ac:dyDescent="0.25">
      <c r="A61" s="74">
        <v>95</v>
      </c>
      <c r="B61" s="74" t="s">
        <v>206</v>
      </c>
      <c r="C61" s="74" t="s">
        <v>207</v>
      </c>
      <c r="D61" s="74" t="s">
        <v>173</v>
      </c>
      <c r="E61" s="74" t="s">
        <v>43</v>
      </c>
      <c r="F61" s="74" t="s">
        <v>208</v>
      </c>
      <c r="G61" s="74" t="s">
        <v>1019</v>
      </c>
      <c r="H61" s="74" t="s">
        <v>3</v>
      </c>
      <c r="I61" s="74" t="s">
        <v>209</v>
      </c>
      <c r="J61" s="74" t="s">
        <v>53</v>
      </c>
      <c r="K61" s="74" t="s">
        <v>745</v>
      </c>
    </row>
    <row r="62" spans="1:11" x14ac:dyDescent="0.25">
      <c r="A62" s="74">
        <v>96</v>
      </c>
      <c r="B62" s="74" t="s">
        <v>224</v>
      </c>
      <c r="C62" s="74" t="s">
        <v>225</v>
      </c>
      <c r="D62" s="74" t="s">
        <v>0</v>
      </c>
      <c r="E62" s="74" t="s">
        <v>1</v>
      </c>
      <c r="F62" s="74" t="s">
        <v>226</v>
      </c>
      <c r="G62" s="74" t="s">
        <v>1019</v>
      </c>
      <c r="H62" s="74" t="s">
        <v>3</v>
      </c>
      <c r="I62" s="74" t="s">
        <v>227</v>
      </c>
      <c r="J62" s="74" t="s">
        <v>53</v>
      </c>
      <c r="K62" s="74" t="s">
        <v>748</v>
      </c>
    </row>
    <row r="63" spans="1:11" x14ac:dyDescent="0.25">
      <c r="A63" s="74">
        <v>97</v>
      </c>
      <c r="B63" s="74" t="s">
        <v>54</v>
      </c>
      <c r="C63" s="74" t="s">
        <v>55</v>
      </c>
      <c r="D63" s="74" t="s">
        <v>0</v>
      </c>
      <c r="E63" s="74" t="s">
        <v>1</v>
      </c>
      <c r="F63" s="74" t="s">
        <v>229</v>
      </c>
      <c r="G63" s="74" t="s">
        <v>1019</v>
      </c>
      <c r="H63" s="74" t="s">
        <v>3</v>
      </c>
      <c r="I63" s="74" t="s">
        <v>230</v>
      </c>
      <c r="J63" s="74" t="s">
        <v>53</v>
      </c>
      <c r="K63" s="74" t="s">
        <v>749</v>
      </c>
    </row>
    <row r="64" spans="1:11" x14ac:dyDescent="0.25">
      <c r="A64" s="74">
        <v>99</v>
      </c>
      <c r="B64" s="74" t="s">
        <v>268</v>
      </c>
      <c r="C64" s="74" t="s">
        <v>269</v>
      </c>
      <c r="D64" s="74" t="s">
        <v>66</v>
      </c>
      <c r="E64" s="74" t="s">
        <v>1</v>
      </c>
      <c r="F64" s="74" t="s">
        <v>270</v>
      </c>
      <c r="G64" s="74" t="s">
        <v>1019</v>
      </c>
      <c r="H64" s="74" t="s">
        <v>3</v>
      </c>
      <c r="I64" s="74" t="s">
        <v>271</v>
      </c>
      <c r="J64" s="74" t="s">
        <v>53</v>
      </c>
      <c r="K64" s="74" t="s">
        <v>754</v>
      </c>
    </row>
    <row r="65" spans="1:11" x14ac:dyDescent="0.25">
      <c r="A65" s="74">
        <v>100</v>
      </c>
      <c r="B65" s="74" t="s">
        <v>278</v>
      </c>
      <c r="C65" s="74" t="s">
        <v>279</v>
      </c>
      <c r="D65" s="74" t="s">
        <v>66</v>
      </c>
      <c r="E65" s="74" t="s">
        <v>1</v>
      </c>
      <c r="F65" s="74" t="s">
        <v>280</v>
      </c>
      <c r="G65" s="74" t="s">
        <v>1019</v>
      </c>
      <c r="H65" s="74" t="s">
        <v>3</v>
      </c>
      <c r="I65" s="74" t="s">
        <v>281</v>
      </c>
      <c r="J65" s="74" t="s">
        <v>53</v>
      </c>
      <c r="K65" s="74" t="s">
        <v>756</v>
      </c>
    </row>
    <row r="66" spans="1:11" x14ac:dyDescent="0.25">
      <c r="A66" s="74">
        <v>14</v>
      </c>
      <c r="B66" s="74" t="s">
        <v>1072</v>
      </c>
      <c r="C66" s="74" t="s">
        <v>1073</v>
      </c>
      <c r="D66" s="74" t="s">
        <v>122</v>
      </c>
      <c r="E66" s="74" t="s">
        <v>43</v>
      </c>
      <c r="F66" s="74" t="s">
        <v>221</v>
      </c>
      <c r="G66" s="74" t="s">
        <v>1131</v>
      </c>
      <c r="H66" s="74" t="s">
        <v>3</v>
      </c>
      <c r="I66" s="74" t="s">
        <v>222</v>
      </c>
      <c r="J66" s="74" t="s">
        <v>53</v>
      </c>
      <c r="K66" s="74" t="s">
        <v>1074</v>
      </c>
    </row>
    <row r="67" spans="1:11" x14ac:dyDescent="0.25">
      <c r="A67" s="74">
        <v>45</v>
      </c>
      <c r="B67" s="74" t="s">
        <v>590</v>
      </c>
      <c r="C67" s="74" t="s">
        <v>591</v>
      </c>
      <c r="D67" s="74" t="s">
        <v>592</v>
      </c>
      <c r="E67" s="74" t="s">
        <v>43</v>
      </c>
      <c r="F67" s="74" t="s">
        <v>593</v>
      </c>
      <c r="G67" s="74" t="s">
        <v>1131</v>
      </c>
      <c r="H67" s="74" t="s">
        <v>30</v>
      </c>
      <c r="I67" s="74" t="s">
        <v>594</v>
      </c>
      <c r="J67" s="74" t="s">
        <v>32</v>
      </c>
      <c r="K67" s="74" t="s">
        <v>669</v>
      </c>
    </row>
    <row r="68" spans="1:11" x14ac:dyDescent="0.25">
      <c r="A68" s="74">
        <v>15</v>
      </c>
      <c r="B68" s="74" t="s">
        <v>262</v>
      </c>
      <c r="C68" s="74" t="s">
        <v>421</v>
      </c>
      <c r="D68" s="74" t="s">
        <v>0</v>
      </c>
      <c r="E68" s="74" t="s">
        <v>1</v>
      </c>
      <c r="F68" s="74" t="s">
        <v>1078</v>
      </c>
      <c r="G68" s="74" t="s">
        <v>1050</v>
      </c>
      <c r="H68" s="74" t="s">
        <v>473</v>
      </c>
      <c r="I68" s="74" t="s">
        <v>1079</v>
      </c>
      <c r="J68" s="74" t="s">
        <v>960</v>
      </c>
      <c r="K68" s="74" t="s">
        <v>1080</v>
      </c>
    </row>
    <row r="69" spans="1:11" x14ac:dyDescent="0.25">
      <c r="A69" s="74">
        <v>22</v>
      </c>
      <c r="B69" s="74" t="s">
        <v>766</v>
      </c>
      <c r="C69" s="74" t="s">
        <v>767</v>
      </c>
      <c r="D69" s="74" t="s">
        <v>577</v>
      </c>
      <c r="E69" s="74" t="s">
        <v>7</v>
      </c>
      <c r="F69" s="74" t="s">
        <v>1040</v>
      </c>
      <c r="G69" s="74" t="s">
        <v>1050</v>
      </c>
      <c r="H69" s="74" t="s">
        <v>781</v>
      </c>
      <c r="I69" s="74" t="s">
        <v>1042</v>
      </c>
      <c r="J69" s="74" t="s">
        <v>1043</v>
      </c>
      <c r="K69" s="74" t="s">
        <v>1044</v>
      </c>
    </row>
    <row r="70" spans="1:11" x14ac:dyDescent="0.25">
      <c r="A70" s="74">
        <v>91</v>
      </c>
      <c r="B70" s="74" t="s">
        <v>174</v>
      </c>
      <c r="C70" s="74" t="s">
        <v>175</v>
      </c>
      <c r="D70" s="74" t="s">
        <v>0</v>
      </c>
      <c r="E70" s="74" t="s">
        <v>1</v>
      </c>
      <c r="F70" s="74" t="s">
        <v>472</v>
      </c>
      <c r="G70" s="74" t="s">
        <v>1050</v>
      </c>
      <c r="H70" s="74" t="s">
        <v>473</v>
      </c>
      <c r="I70" s="74" t="s">
        <v>474</v>
      </c>
      <c r="J70" s="74" t="s">
        <v>475</v>
      </c>
      <c r="K70" s="74" t="s">
        <v>737</v>
      </c>
    </row>
    <row r="71" spans="1:11" x14ac:dyDescent="0.25">
      <c r="A71" s="74">
        <v>94</v>
      </c>
      <c r="B71" s="74" t="s">
        <v>54</v>
      </c>
      <c r="C71" s="74" t="s">
        <v>55</v>
      </c>
      <c r="D71" s="74" t="s">
        <v>0</v>
      </c>
      <c r="E71" s="74" t="s">
        <v>1</v>
      </c>
      <c r="F71" s="74" t="s">
        <v>480</v>
      </c>
      <c r="G71" s="74" t="s">
        <v>1050</v>
      </c>
      <c r="H71" s="74" t="s">
        <v>473</v>
      </c>
      <c r="I71" s="74" t="s">
        <v>481</v>
      </c>
      <c r="J71" s="74" t="s">
        <v>475</v>
      </c>
      <c r="K71" s="74" t="s">
        <v>744</v>
      </c>
    </row>
    <row r="72" spans="1:11" x14ac:dyDescent="0.25">
      <c r="A72" s="57">
        <v>76</v>
      </c>
      <c r="B72" s="57" t="s">
        <v>50</v>
      </c>
      <c r="C72" s="57" t="s">
        <v>51</v>
      </c>
      <c r="D72" s="57" t="s">
        <v>52</v>
      </c>
      <c r="E72" s="57" t="s">
        <v>43</v>
      </c>
      <c r="F72" s="57" t="s">
        <v>94</v>
      </c>
      <c r="G72" s="57" t="s">
        <v>527</v>
      </c>
      <c r="H72" s="57" t="s">
        <v>5</v>
      </c>
      <c r="I72" s="57" t="s">
        <v>95</v>
      </c>
      <c r="J72" s="57" t="s">
        <v>6</v>
      </c>
      <c r="K72" s="57" t="s">
        <v>724</v>
      </c>
    </row>
    <row r="73" spans="1:11" x14ac:dyDescent="0.25">
      <c r="A73" s="57">
        <v>87</v>
      </c>
      <c r="B73" s="57" t="s">
        <v>875</v>
      </c>
      <c r="C73" s="57" t="s">
        <v>876</v>
      </c>
      <c r="D73" s="57" t="s">
        <v>877</v>
      </c>
      <c r="E73" s="57" t="s">
        <v>878</v>
      </c>
      <c r="F73" s="57" t="s">
        <v>879</v>
      </c>
      <c r="G73" s="57" t="s">
        <v>527</v>
      </c>
      <c r="H73" s="57" t="s">
        <v>8</v>
      </c>
      <c r="I73" s="57" t="s">
        <v>880</v>
      </c>
      <c r="J73" s="57" t="s">
        <v>9</v>
      </c>
      <c r="K73" s="57" t="s">
        <v>881</v>
      </c>
    </row>
    <row r="74" spans="1:11" x14ac:dyDescent="0.25">
      <c r="A74" s="74">
        <v>2</v>
      </c>
      <c r="B74" s="74" t="s">
        <v>1088</v>
      </c>
      <c r="C74" s="74" t="s">
        <v>1089</v>
      </c>
      <c r="D74" s="74" t="s">
        <v>1090</v>
      </c>
      <c r="E74" s="74" t="s">
        <v>971</v>
      </c>
      <c r="F74" s="74" t="s">
        <v>1091</v>
      </c>
      <c r="G74" s="74" t="s">
        <v>960</v>
      </c>
      <c r="H74" s="74" t="s">
        <v>1013</v>
      </c>
      <c r="I74" s="74" t="s">
        <v>1092</v>
      </c>
      <c r="J74" s="74" t="s">
        <v>960</v>
      </c>
      <c r="K74" s="74" t="s">
        <v>1093</v>
      </c>
    </row>
    <row r="75" spans="1:11" x14ac:dyDescent="0.25">
      <c r="A75" s="74">
        <v>3</v>
      </c>
      <c r="B75" s="74" t="s">
        <v>1094</v>
      </c>
      <c r="C75" s="74" t="s">
        <v>1095</v>
      </c>
      <c r="D75" s="74" t="s">
        <v>173</v>
      </c>
      <c r="E75" s="74" t="s">
        <v>43</v>
      </c>
      <c r="F75" s="74" t="s">
        <v>1096</v>
      </c>
      <c r="G75" s="74" t="s">
        <v>960</v>
      </c>
      <c r="H75" s="74" t="s">
        <v>1013</v>
      </c>
      <c r="I75" s="74" t="s">
        <v>1097</v>
      </c>
      <c r="J75" s="74" t="s">
        <v>960</v>
      </c>
      <c r="K75" s="74" t="s">
        <v>1098</v>
      </c>
    </row>
    <row r="76" spans="1:11" x14ac:dyDescent="0.25">
      <c r="A76" s="74">
        <v>4</v>
      </c>
      <c r="B76" s="74" t="s">
        <v>366</v>
      </c>
      <c r="C76" s="74" t="s">
        <v>1099</v>
      </c>
      <c r="D76" s="74" t="s">
        <v>368</v>
      </c>
      <c r="E76" s="74" t="s">
        <v>43</v>
      </c>
      <c r="F76" s="74" t="s">
        <v>1100</v>
      </c>
      <c r="G76" s="74" t="s">
        <v>960</v>
      </c>
      <c r="H76" s="74" t="s">
        <v>1013</v>
      </c>
      <c r="I76" s="74" t="s">
        <v>1101</v>
      </c>
      <c r="J76" s="74" t="s">
        <v>960</v>
      </c>
      <c r="K76" s="74" t="s">
        <v>1102</v>
      </c>
    </row>
    <row r="77" spans="1:11" x14ac:dyDescent="0.25">
      <c r="A77" s="74">
        <v>6</v>
      </c>
      <c r="B77" s="74" t="s">
        <v>366</v>
      </c>
      <c r="C77" s="74" t="s">
        <v>367</v>
      </c>
      <c r="D77" s="74" t="s">
        <v>368</v>
      </c>
      <c r="E77" s="74" t="s">
        <v>43</v>
      </c>
      <c r="F77" s="74" t="s">
        <v>1082</v>
      </c>
      <c r="G77" s="74" t="s">
        <v>960</v>
      </c>
      <c r="H77" s="74" t="s">
        <v>1013</v>
      </c>
      <c r="I77" s="74" t="s">
        <v>1083</v>
      </c>
      <c r="J77" s="74" t="s">
        <v>960</v>
      </c>
      <c r="K77" s="74" t="s">
        <v>1106</v>
      </c>
    </row>
    <row r="78" spans="1:11" x14ac:dyDescent="0.25">
      <c r="A78" s="74">
        <v>7</v>
      </c>
      <c r="B78" s="74" t="s">
        <v>196</v>
      </c>
      <c r="C78" s="74" t="s">
        <v>104</v>
      </c>
      <c r="D78" s="74" t="s">
        <v>197</v>
      </c>
      <c r="E78" s="74" t="s">
        <v>198</v>
      </c>
      <c r="F78" s="74" t="s">
        <v>1107</v>
      </c>
      <c r="G78" s="74" t="s">
        <v>960</v>
      </c>
      <c r="H78" s="74" t="s">
        <v>1013</v>
      </c>
      <c r="I78" s="74" t="s">
        <v>1108</v>
      </c>
      <c r="J78" s="74" t="s">
        <v>960</v>
      </c>
      <c r="K78" s="74" t="s">
        <v>1109</v>
      </c>
    </row>
    <row r="79" spans="1:11" x14ac:dyDescent="0.25">
      <c r="A79" s="74">
        <v>8</v>
      </c>
      <c r="B79" s="74" t="s">
        <v>1110</v>
      </c>
      <c r="C79" s="74" t="s">
        <v>408</v>
      </c>
      <c r="D79" s="74" t="s">
        <v>1111</v>
      </c>
      <c r="E79" s="74" t="s">
        <v>912</v>
      </c>
      <c r="F79" s="74" t="s">
        <v>1112</v>
      </c>
      <c r="G79" s="74" t="s">
        <v>960</v>
      </c>
      <c r="H79" s="74" t="s">
        <v>1013</v>
      </c>
      <c r="I79" s="74" t="s">
        <v>1113</v>
      </c>
      <c r="J79" s="74" t="s">
        <v>960</v>
      </c>
      <c r="K79" s="74" t="s">
        <v>1114</v>
      </c>
    </row>
    <row r="80" spans="1:11" x14ac:dyDescent="0.25">
      <c r="A80" s="74">
        <v>9</v>
      </c>
      <c r="B80" s="74" t="s">
        <v>1115</v>
      </c>
      <c r="C80" s="74" t="s">
        <v>1116</v>
      </c>
      <c r="D80" s="74" t="s">
        <v>1117</v>
      </c>
      <c r="E80" s="74" t="s">
        <v>1</v>
      </c>
      <c r="F80" s="74" t="s">
        <v>1118</v>
      </c>
      <c r="G80" s="74" t="s">
        <v>960</v>
      </c>
      <c r="H80" s="74" t="s">
        <v>1013</v>
      </c>
      <c r="I80" s="74" t="s">
        <v>1119</v>
      </c>
      <c r="J80" s="74" t="s">
        <v>960</v>
      </c>
      <c r="K80" s="74" t="s">
        <v>1120</v>
      </c>
    </row>
    <row r="81" spans="1:11" x14ac:dyDescent="0.25">
      <c r="A81" s="74">
        <v>11</v>
      </c>
      <c r="B81" s="74" t="s">
        <v>174</v>
      </c>
      <c r="C81" s="74" t="s">
        <v>175</v>
      </c>
      <c r="D81" s="74" t="s">
        <v>0</v>
      </c>
      <c r="E81" s="74" t="s">
        <v>1</v>
      </c>
      <c r="F81" s="74" t="s">
        <v>1124</v>
      </c>
      <c r="G81" s="74" t="s">
        <v>960</v>
      </c>
      <c r="H81" s="74" t="s">
        <v>1013</v>
      </c>
      <c r="I81" s="74" t="s">
        <v>1125</v>
      </c>
      <c r="J81" s="74" t="s">
        <v>960</v>
      </c>
      <c r="K81" s="74" t="s">
        <v>1126</v>
      </c>
    </row>
    <row r="82" spans="1:11" x14ac:dyDescent="0.25">
      <c r="A82" s="74">
        <v>17</v>
      </c>
      <c r="B82" s="74"/>
      <c r="C82" s="74"/>
      <c r="D82" s="74"/>
      <c r="E82" s="74"/>
      <c r="F82" s="74" t="s">
        <v>1030</v>
      </c>
      <c r="G82" s="74" t="s">
        <v>960</v>
      </c>
      <c r="H82" s="74" t="s">
        <v>1013</v>
      </c>
      <c r="I82" s="74" t="s">
        <v>1031</v>
      </c>
      <c r="J82" s="74" t="s">
        <v>960</v>
      </c>
      <c r="K82" s="74" t="s">
        <v>1132</v>
      </c>
    </row>
    <row r="83" spans="1:11" x14ac:dyDescent="0.25">
      <c r="A83" s="74">
        <v>31</v>
      </c>
      <c r="B83" s="74" t="s">
        <v>49</v>
      </c>
      <c r="C83" s="74" t="s">
        <v>97</v>
      </c>
      <c r="D83" s="74" t="s">
        <v>66</v>
      </c>
      <c r="E83" s="74" t="s">
        <v>1</v>
      </c>
      <c r="F83" s="74" t="s">
        <v>98</v>
      </c>
      <c r="G83" s="74" t="s">
        <v>960</v>
      </c>
      <c r="H83" s="74" t="s">
        <v>5</v>
      </c>
      <c r="I83" s="74" t="s">
        <v>99</v>
      </c>
      <c r="J83" s="74" t="s">
        <v>6</v>
      </c>
      <c r="K83" s="74" t="s">
        <v>920</v>
      </c>
    </row>
    <row r="84" spans="1:11" x14ac:dyDescent="0.25">
      <c r="A84" s="74">
        <v>33</v>
      </c>
      <c r="B84" s="74" t="s">
        <v>902</v>
      </c>
      <c r="C84" s="74" t="s">
        <v>903</v>
      </c>
      <c r="D84" s="74" t="s">
        <v>17</v>
      </c>
      <c r="E84" s="74" t="s">
        <v>7</v>
      </c>
      <c r="F84" s="74" t="s">
        <v>904</v>
      </c>
      <c r="G84" s="74" t="s">
        <v>960</v>
      </c>
      <c r="H84" s="74" t="s">
        <v>8</v>
      </c>
      <c r="I84" s="74" t="s">
        <v>905</v>
      </c>
      <c r="J84" s="74" t="s">
        <v>9</v>
      </c>
      <c r="K84" s="74" t="s">
        <v>906</v>
      </c>
    </row>
    <row r="85" spans="1:11" x14ac:dyDescent="0.25">
      <c r="A85" s="74">
        <v>36</v>
      </c>
      <c r="B85" s="74" t="s">
        <v>544</v>
      </c>
      <c r="C85" s="74" t="s">
        <v>545</v>
      </c>
      <c r="D85" s="74" t="s">
        <v>546</v>
      </c>
      <c r="E85" s="74" t="s">
        <v>1</v>
      </c>
      <c r="F85" s="74" t="s">
        <v>547</v>
      </c>
      <c r="G85" s="74" t="s">
        <v>960</v>
      </c>
      <c r="H85" s="74" t="s">
        <v>8</v>
      </c>
      <c r="I85" s="74" t="s">
        <v>548</v>
      </c>
      <c r="J85" s="74" t="s">
        <v>9</v>
      </c>
      <c r="K85" s="74" t="s">
        <v>783</v>
      </c>
    </row>
    <row r="86" spans="1:11" x14ac:dyDescent="0.25">
      <c r="A86" s="74">
        <v>69</v>
      </c>
      <c r="B86" s="74" t="s">
        <v>443</v>
      </c>
      <c r="C86" s="74" t="s">
        <v>444</v>
      </c>
      <c r="D86" s="74" t="s">
        <v>0</v>
      </c>
      <c r="E86" s="74" t="s">
        <v>1</v>
      </c>
      <c r="F86" s="74" t="s">
        <v>445</v>
      </c>
      <c r="G86" s="74" t="s">
        <v>960</v>
      </c>
      <c r="H86" s="74" t="s">
        <v>5</v>
      </c>
      <c r="I86" s="74" t="s">
        <v>446</v>
      </c>
      <c r="J86" s="74" t="s">
        <v>6</v>
      </c>
      <c r="K86" s="74" t="s">
        <v>708</v>
      </c>
    </row>
    <row r="87" spans="1:11" x14ac:dyDescent="0.25">
      <c r="A87" s="74">
        <v>73</v>
      </c>
      <c r="B87" s="74" t="s">
        <v>40</v>
      </c>
      <c r="C87" s="74" t="s">
        <v>41</v>
      </c>
      <c r="D87" s="74" t="s">
        <v>42</v>
      </c>
      <c r="E87" s="74" t="s">
        <v>43</v>
      </c>
      <c r="F87" s="74" t="s">
        <v>44</v>
      </c>
      <c r="G87" s="74" t="s">
        <v>960</v>
      </c>
      <c r="H87" s="74" t="s">
        <v>5</v>
      </c>
      <c r="I87" s="74" t="s">
        <v>45</v>
      </c>
      <c r="J87" s="74" t="s">
        <v>6</v>
      </c>
      <c r="K87" s="74" t="s">
        <v>716</v>
      </c>
    </row>
    <row r="88" spans="1:11" x14ac:dyDescent="0.25">
      <c r="A88" s="74">
        <v>74</v>
      </c>
      <c r="B88" s="74" t="s">
        <v>54</v>
      </c>
      <c r="C88" s="74" t="s">
        <v>55</v>
      </c>
      <c r="D88" s="74" t="s">
        <v>0</v>
      </c>
      <c r="E88" s="74" t="s">
        <v>1</v>
      </c>
      <c r="F88" s="74" t="s">
        <v>56</v>
      </c>
      <c r="G88" s="74" t="s">
        <v>960</v>
      </c>
      <c r="H88" s="74" t="s">
        <v>5</v>
      </c>
      <c r="I88" s="74" t="s">
        <v>57</v>
      </c>
      <c r="J88" s="74" t="s">
        <v>6</v>
      </c>
      <c r="K88" s="74" t="s">
        <v>717</v>
      </c>
    </row>
    <row r="89" spans="1:11" x14ac:dyDescent="0.25">
      <c r="A89" s="74">
        <v>75</v>
      </c>
      <c r="B89" s="74" t="s">
        <v>467</v>
      </c>
      <c r="C89" s="74" t="s">
        <v>468</v>
      </c>
      <c r="D89" s="74" t="s">
        <v>0</v>
      </c>
      <c r="E89" s="74" t="s">
        <v>1</v>
      </c>
      <c r="F89" s="74" t="s">
        <v>469</v>
      </c>
      <c r="G89" s="74" t="s">
        <v>960</v>
      </c>
      <c r="H89" s="74" t="s">
        <v>5</v>
      </c>
      <c r="I89" s="74" t="s">
        <v>470</v>
      </c>
      <c r="J89" s="74" t="s">
        <v>6</v>
      </c>
      <c r="K89" s="74" t="s">
        <v>720</v>
      </c>
    </row>
    <row r="90" spans="1:11" x14ac:dyDescent="0.25">
      <c r="A90" s="74">
        <v>79</v>
      </c>
      <c r="B90" s="74" t="s">
        <v>127</v>
      </c>
      <c r="C90" s="74" t="s">
        <v>47</v>
      </c>
      <c r="D90" s="74" t="s">
        <v>0</v>
      </c>
      <c r="E90" s="74" t="s">
        <v>1</v>
      </c>
      <c r="F90" s="74" t="s">
        <v>128</v>
      </c>
      <c r="G90" s="74" t="s">
        <v>960</v>
      </c>
      <c r="H90" s="74" t="s">
        <v>8</v>
      </c>
      <c r="I90" s="74" t="s">
        <v>129</v>
      </c>
      <c r="J90" s="74" t="s">
        <v>9</v>
      </c>
      <c r="K90" s="74" t="s">
        <v>729</v>
      </c>
    </row>
    <row r="91" spans="1:11" x14ac:dyDescent="0.25">
      <c r="A91" s="74">
        <v>80</v>
      </c>
      <c r="B91" s="74" t="s">
        <v>641</v>
      </c>
      <c r="C91" s="74" t="s">
        <v>642</v>
      </c>
      <c r="D91" s="74" t="s">
        <v>106</v>
      </c>
      <c r="E91" s="74" t="s">
        <v>7</v>
      </c>
      <c r="F91" s="74" t="s">
        <v>643</v>
      </c>
      <c r="G91" s="74" t="s">
        <v>960</v>
      </c>
      <c r="H91" s="74" t="s">
        <v>8</v>
      </c>
      <c r="I91" s="74" t="s">
        <v>644</v>
      </c>
      <c r="J91" s="74" t="s">
        <v>9</v>
      </c>
      <c r="K91" s="74" t="s">
        <v>730</v>
      </c>
    </row>
    <row r="92" spans="1:11" x14ac:dyDescent="0.25">
      <c r="A92" s="74">
        <v>82</v>
      </c>
      <c r="B92" s="74" t="s">
        <v>925</v>
      </c>
      <c r="C92" s="74" t="s">
        <v>926</v>
      </c>
      <c r="D92" s="74" t="s">
        <v>821</v>
      </c>
      <c r="E92" s="74" t="s">
        <v>822</v>
      </c>
      <c r="F92" s="74" t="s">
        <v>927</v>
      </c>
      <c r="G92" s="74" t="s">
        <v>960</v>
      </c>
      <c r="H92" s="74" t="s">
        <v>8</v>
      </c>
      <c r="I92" s="74" t="s">
        <v>928</v>
      </c>
      <c r="J92" s="74" t="s">
        <v>9</v>
      </c>
      <c r="K92" s="74" t="s">
        <v>929</v>
      </c>
    </row>
    <row r="93" spans="1:11" x14ac:dyDescent="0.25">
      <c r="A93" s="74">
        <v>83</v>
      </c>
      <c r="B93" s="74" t="s">
        <v>811</v>
      </c>
      <c r="C93" s="74" t="s">
        <v>812</v>
      </c>
      <c r="D93" s="74" t="s">
        <v>813</v>
      </c>
      <c r="E93" s="74" t="s">
        <v>814</v>
      </c>
      <c r="F93" s="74" t="s">
        <v>815</v>
      </c>
      <c r="G93" s="74" t="s">
        <v>960</v>
      </c>
      <c r="H93" s="74" t="s">
        <v>8</v>
      </c>
      <c r="I93" s="74" t="s">
        <v>817</v>
      </c>
      <c r="J93" s="74" t="s">
        <v>9</v>
      </c>
      <c r="K93" s="74" t="s">
        <v>818</v>
      </c>
    </row>
    <row r="94" spans="1:11" x14ac:dyDescent="0.25">
      <c r="A94" s="74">
        <v>84</v>
      </c>
      <c r="B94" s="74" t="s">
        <v>869</v>
      </c>
      <c r="C94" s="74" t="s">
        <v>870</v>
      </c>
      <c r="D94" s="74" t="s">
        <v>871</v>
      </c>
      <c r="E94" s="74" t="s">
        <v>198</v>
      </c>
      <c r="F94" s="74" t="s">
        <v>872</v>
      </c>
      <c r="G94" s="74" t="s">
        <v>960</v>
      </c>
      <c r="H94" s="74" t="s">
        <v>8</v>
      </c>
      <c r="I94" s="74" t="s">
        <v>873</v>
      </c>
      <c r="J94" s="74" t="s">
        <v>9</v>
      </c>
      <c r="K94" s="74" t="s">
        <v>874</v>
      </c>
    </row>
    <row r="95" spans="1:11" x14ac:dyDescent="0.25">
      <c r="A95" s="74">
        <v>86</v>
      </c>
      <c r="B95" s="74" t="s">
        <v>819</v>
      </c>
      <c r="C95" s="74" t="s">
        <v>820</v>
      </c>
      <c r="D95" s="74" t="s">
        <v>821</v>
      </c>
      <c r="E95" s="74" t="s">
        <v>822</v>
      </c>
      <c r="F95" s="74" t="s">
        <v>823</v>
      </c>
      <c r="G95" s="74" t="s">
        <v>960</v>
      </c>
      <c r="H95" s="74" t="s">
        <v>8</v>
      </c>
      <c r="I95" s="74" t="s">
        <v>824</v>
      </c>
      <c r="J95" s="74" t="s">
        <v>9</v>
      </c>
      <c r="K95" s="74" t="s">
        <v>825</v>
      </c>
    </row>
    <row r="96" spans="1:11" x14ac:dyDescent="0.25">
      <c r="A96" s="74">
        <v>88</v>
      </c>
      <c r="B96" s="74" t="s">
        <v>797</v>
      </c>
      <c r="C96" s="74" t="s">
        <v>798</v>
      </c>
      <c r="D96" s="74" t="s">
        <v>799</v>
      </c>
      <c r="E96" s="74" t="s">
        <v>1</v>
      </c>
      <c r="F96" s="74" t="s">
        <v>800</v>
      </c>
      <c r="G96" s="74" t="s">
        <v>960</v>
      </c>
      <c r="H96" s="74" t="s">
        <v>8</v>
      </c>
      <c r="I96" s="74" t="s">
        <v>801</v>
      </c>
      <c r="J96" s="74" t="s">
        <v>9</v>
      </c>
      <c r="K96" s="74" t="s">
        <v>802</v>
      </c>
    </row>
    <row r="97" spans="1:11" x14ac:dyDescent="0.25">
      <c r="A97" s="74">
        <v>89</v>
      </c>
      <c r="B97" s="74" t="s">
        <v>930</v>
      </c>
      <c r="C97" s="74" t="s">
        <v>931</v>
      </c>
      <c r="D97" s="74" t="s">
        <v>932</v>
      </c>
      <c r="E97" s="74" t="s">
        <v>933</v>
      </c>
      <c r="F97" s="74" t="s">
        <v>934</v>
      </c>
      <c r="G97" s="74" t="s">
        <v>960</v>
      </c>
      <c r="H97" s="74" t="s">
        <v>8</v>
      </c>
      <c r="I97" s="74" t="s">
        <v>935</v>
      </c>
      <c r="J97" s="74" t="s">
        <v>9</v>
      </c>
      <c r="K97" s="74" t="s">
        <v>936</v>
      </c>
    </row>
    <row r="98" spans="1:11" x14ac:dyDescent="0.25">
      <c r="A98" s="74">
        <v>90</v>
      </c>
      <c r="B98" s="74" t="s">
        <v>174</v>
      </c>
      <c r="C98" s="74" t="s">
        <v>175</v>
      </c>
      <c r="D98" s="74" t="s">
        <v>0</v>
      </c>
      <c r="E98" s="74" t="s">
        <v>1</v>
      </c>
      <c r="F98" s="74" t="s">
        <v>176</v>
      </c>
      <c r="G98" s="74" t="s">
        <v>960</v>
      </c>
      <c r="H98" s="74" t="s">
        <v>8</v>
      </c>
      <c r="I98" s="74" t="s">
        <v>177</v>
      </c>
      <c r="J98" s="74" t="s">
        <v>9</v>
      </c>
      <c r="K98" s="74" t="s">
        <v>736</v>
      </c>
    </row>
    <row r="99" spans="1:11" x14ac:dyDescent="0.25">
      <c r="A99" s="74">
        <v>1</v>
      </c>
      <c r="B99" s="74" t="s">
        <v>50</v>
      </c>
      <c r="C99" s="74" t="s">
        <v>51</v>
      </c>
      <c r="D99" s="74" t="s">
        <v>52</v>
      </c>
      <c r="E99" s="74" t="s">
        <v>43</v>
      </c>
      <c r="F99" s="74" t="s">
        <v>1085</v>
      </c>
      <c r="G99" s="74"/>
      <c r="H99" s="74" t="s">
        <v>1013</v>
      </c>
      <c r="I99" s="74" t="s">
        <v>1086</v>
      </c>
      <c r="J99" s="74" t="s">
        <v>960</v>
      </c>
      <c r="K99" s="74" t="s">
        <v>1087</v>
      </c>
    </row>
    <row r="100" spans="1:11" x14ac:dyDescent="0.25">
      <c r="A100" s="74">
        <v>5</v>
      </c>
      <c r="B100" s="74" t="s">
        <v>262</v>
      </c>
      <c r="C100" s="74" t="s">
        <v>399</v>
      </c>
      <c r="D100" s="74" t="s">
        <v>0</v>
      </c>
      <c r="E100" s="74" t="s">
        <v>1</v>
      </c>
      <c r="F100" s="74" t="s">
        <v>1103</v>
      </c>
      <c r="G100" s="74"/>
      <c r="H100" s="74" t="s">
        <v>1013</v>
      </c>
      <c r="I100" s="74" t="s">
        <v>1104</v>
      </c>
      <c r="J100" s="74" t="s">
        <v>960</v>
      </c>
      <c r="K100" s="74" t="s">
        <v>1105</v>
      </c>
    </row>
    <row r="101" spans="1:11" x14ac:dyDescent="0.25">
      <c r="A101" s="74">
        <v>10</v>
      </c>
      <c r="B101" s="74" t="s">
        <v>803</v>
      </c>
      <c r="C101" s="74" t="s">
        <v>804</v>
      </c>
      <c r="D101" s="74" t="s">
        <v>17</v>
      </c>
      <c r="E101" s="74" t="s">
        <v>7</v>
      </c>
      <c r="F101" s="74" t="s">
        <v>1121</v>
      </c>
      <c r="G101" s="74"/>
      <c r="H101" s="74" t="s">
        <v>1013</v>
      </c>
      <c r="I101" s="74" t="s">
        <v>1122</v>
      </c>
      <c r="J101" s="74" t="s">
        <v>960</v>
      </c>
      <c r="K101" s="74" t="s">
        <v>1123</v>
      </c>
    </row>
  </sheetData>
  <sortState ref="A2:K101">
    <sortCondition ref="G2:G101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7.28515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3" t="s">
        <v>803</v>
      </c>
      <c r="C2" s="73" t="s">
        <v>804</v>
      </c>
      <c r="D2" s="73" t="s">
        <v>17</v>
      </c>
      <c r="E2" s="73" t="s">
        <v>7</v>
      </c>
      <c r="F2" s="73" t="s">
        <v>805</v>
      </c>
      <c r="G2" s="73" t="s">
        <v>1071</v>
      </c>
      <c r="H2" s="73" t="s">
        <v>5</v>
      </c>
      <c r="I2" s="73" t="s">
        <v>806</v>
      </c>
      <c r="J2" s="73" t="s">
        <v>6</v>
      </c>
      <c r="K2" s="73" t="s">
        <v>996</v>
      </c>
    </row>
    <row r="3" spans="1:11" x14ac:dyDescent="0.25">
      <c r="A3">
        <v>42</v>
      </c>
      <c r="B3" s="73" t="s">
        <v>15</v>
      </c>
      <c r="C3" s="73" t="s">
        <v>16</v>
      </c>
      <c r="D3" s="73" t="s">
        <v>17</v>
      </c>
      <c r="E3" s="73" t="s">
        <v>7</v>
      </c>
      <c r="F3" s="73" t="s">
        <v>18</v>
      </c>
      <c r="G3" s="73" t="s">
        <v>1071</v>
      </c>
      <c r="H3" s="73" t="s">
        <v>5</v>
      </c>
      <c r="I3" s="73" t="s">
        <v>19</v>
      </c>
      <c r="J3" s="73" t="s">
        <v>6</v>
      </c>
      <c r="K3" s="73" t="s">
        <v>685</v>
      </c>
    </row>
    <row r="4" spans="1:11" x14ac:dyDescent="0.25">
      <c r="A4" s="73">
        <v>14</v>
      </c>
      <c r="B4" s="73" t="s">
        <v>830</v>
      </c>
      <c r="C4" s="73" t="s">
        <v>624</v>
      </c>
      <c r="D4" s="73" t="s">
        <v>625</v>
      </c>
      <c r="E4" s="73" t="s">
        <v>48</v>
      </c>
      <c r="F4" s="73" t="s">
        <v>626</v>
      </c>
      <c r="G4" s="73" t="s">
        <v>666</v>
      </c>
      <c r="H4" s="73" t="s">
        <v>294</v>
      </c>
      <c r="I4" s="73" t="s">
        <v>627</v>
      </c>
      <c r="J4" s="73" t="s">
        <v>289</v>
      </c>
      <c r="K4" s="73" t="s">
        <v>987</v>
      </c>
    </row>
    <row r="5" spans="1:11" x14ac:dyDescent="0.25">
      <c r="A5" s="73">
        <v>19</v>
      </c>
      <c r="B5" s="73" t="s">
        <v>567</v>
      </c>
      <c r="C5" s="73" t="s">
        <v>561</v>
      </c>
      <c r="D5" s="73" t="s">
        <v>0</v>
      </c>
      <c r="E5" s="73" t="s">
        <v>1</v>
      </c>
      <c r="F5" s="73" t="s">
        <v>61</v>
      </c>
      <c r="G5" s="73" t="s">
        <v>666</v>
      </c>
      <c r="H5" s="73" t="s">
        <v>3</v>
      </c>
      <c r="I5" s="73" t="s">
        <v>62</v>
      </c>
      <c r="J5" s="73" t="s">
        <v>53</v>
      </c>
      <c r="K5" s="73" t="s">
        <v>919</v>
      </c>
    </row>
    <row r="6" spans="1:11" x14ac:dyDescent="0.25">
      <c r="A6" s="73">
        <v>26</v>
      </c>
      <c r="B6" s="73" t="s">
        <v>453</v>
      </c>
      <c r="C6" s="73" t="s">
        <v>454</v>
      </c>
      <c r="D6" s="73" t="s">
        <v>455</v>
      </c>
      <c r="E6" s="73" t="s">
        <v>456</v>
      </c>
      <c r="F6" s="73" t="s">
        <v>457</v>
      </c>
      <c r="G6" s="73" t="s">
        <v>666</v>
      </c>
      <c r="H6" s="73" t="s">
        <v>30</v>
      </c>
      <c r="I6" s="73" t="s">
        <v>458</v>
      </c>
      <c r="J6" s="73" t="s">
        <v>32</v>
      </c>
      <c r="K6" s="73" t="s">
        <v>763</v>
      </c>
    </row>
    <row r="7" spans="1:11" x14ac:dyDescent="0.25">
      <c r="A7" s="73">
        <v>30</v>
      </c>
      <c r="B7" s="73" t="s">
        <v>407</v>
      </c>
      <c r="C7" s="73" t="s">
        <v>408</v>
      </c>
      <c r="D7" s="73" t="s">
        <v>618</v>
      </c>
      <c r="E7" s="73" t="s">
        <v>619</v>
      </c>
      <c r="F7" s="73" t="s">
        <v>620</v>
      </c>
      <c r="G7" s="73" t="s">
        <v>666</v>
      </c>
      <c r="H7" s="73" t="s">
        <v>294</v>
      </c>
      <c r="I7" s="73" t="s">
        <v>621</v>
      </c>
      <c r="J7" s="73" t="s">
        <v>289</v>
      </c>
      <c r="K7" s="73" t="s">
        <v>658</v>
      </c>
    </row>
    <row r="8" spans="1:11" x14ac:dyDescent="0.25">
      <c r="A8" s="73">
        <v>34</v>
      </c>
      <c r="B8" s="73" t="s">
        <v>590</v>
      </c>
      <c r="C8" s="73" t="s">
        <v>591</v>
      </c>
      <c r="D8" s="73" t="s">
        <v>592</v>
      </c>
      <c r="E8" s="73" t="s">
        <v>43</v>
      </c>
      <c r="F8" s="73" t="s">
        <v>593</v>
      </c>
      <c r="G8" s="73" t="s">
        <v>666</v>
      </c>
      <c r="H8" s="73" t="s">
        <v>30</v>
      </c>
      <c r="I8" s="73" t="s">
        <v>594</v>
      </c>
      <c r="J8" s="73" t="s">
        <v>32</v>
      </c>
      <c r="K8" s="73" t="s">
        <v>669</v>
      </c>
    </row>
    <row r="9" spans="1:11" x14ac:dyDescent="0.25">
      <c r="A9" s="73">
        <v>43</v>
      </c>
      <c r="B9" s="73" t="s">
        <v>333</v>
      </c>
      <c r="C9" s="73" t="s">
        <v>334</v>
      </c>
      <c r="D9" s="73" t="s">
        <v>335</v>
      </c>
      <c r="E9" s="73" t="s">
        <v>48</v>
      </c>
      <c r="F9" s="73" t="s">
        <v>336</v>
      </c>
      <c r="G9" s="73" t="s">
        <v>666</v>
      </c>
      <c r="H9" s="73" t="s">
        <v>287</v>
      </c>
      <c r="I9" s="73" t="s">
        <v>337</v>
      </c>
      <c r="J9" s="73" t="s">
        <v>289</v>
      </c>
      <c r="K9" s="73" t="s">
        <v>686</v>
      </c>
    </row>
    <row r="10" spans="1:11" x14ac:dyDescent="0.25">
      <c r="A10" s="73">
        <v>45</v>
      </c>
      <c r="B10" s="73" t="s">
        <v>350</v>
      </c>
      <c r="C10" s="73" t="s">
        <v>340</v>
      </c>
      <c r="D10" s="73" t="s">
        <v>351</v>
      </c>
      <c r="E10" s="73" t="s">
        <v>48</v>
      </c>
      <c r="F10" s="73" t="s">
        <v>352</v>
      </c>
      <c r="G10" s="73" t="s">
        <v>666</v>
      </c>
      <c r="H10" s="73" t="s">
        <v>287</v>
      </c>
      <c r="I10" s="73" t="s">
        <v>353</v>
      </c>
      <c r="J10" s="73" t="s">
        <v>289</v>
      </c>
      <c r="K10" s="73" t="s">
        <v>689</v>
      </c>
    </row>
    <row r="11" spans="1:11" x14ac:dyDescent="0.25">
      <c r="A11" s="73">
        <v>49</v>
      </c>
      <c r="B11" s="73" t="s">
        <v>377</v>
      </c>
      <c r="C11" s="73" t="s">
        <v>378</v>
      </c>
      <c r="D11" s="73" t="s">
        <v>256</v>
      </c>
      <c r="E11" s="73" t="s">
        <v>1</v>
      </c>
      <c r="F11" s="73" t="s">
        <v>379</v>
      </c>
      <c r="G11" s="73" t="s">
        <v>666</v>
      </c>
      <c r="H11" s="73" t="s">
        <v>294</v>
      </c>
      <c r="I11" s="73" t="s">
        <v>380</v>
      </c>
      <c r="J11" s="73" t="s">
        <v>289</v>
      </c>
      <c r="K11" s="73" t="s">
        <v>695</v>
      </c>
    </row>
    <row r="12" spans="1:11" x14ac:dyDescent="0.25">
      <c r="A12" s="73">
        <v>50</v>
      </c>
      <c r="B12" s="73" t="s">
        <v>387</v>
      </c>
      <c r="C12" s="73" t="s">
        <v>279</v>
      </c>
      <c r="D12" s="73" t="s">
        <v>351</v>
      </c>
      <c r="E12" s="73" t="s">
        <v>48</v>
      </c>
      <c r="F12" s="73" t="s">
        <v>388</v>
      </c>
      <c r="G12" s="73" t="s">
        <v>666</v>
      </c>
      <c r="H12" s="73" t="s">
        <v>287</v>
      </c>
      <c r="I12" s="73" t="s">
        <v>389</v>
      </c>
      <c r="J12" s="73" t="s">
        <v>289</v>
      </c>
      <c r="K12" s="73" t="s">
        <v>696</v>
      </c>
    </row>
    <row r="13" spans="1:11" x14ac:dyDescent="0.25">
      <c r="A13" s="73">
        <v>55</v>
      </c>
      <c r="B13" s="73" t="s">
        <v>407</v>
      </c>
      <c r="C13" s="73" t="s">
        <v>408</v>
      </c>
      <c r="D13" s="73" t="s">
        <v>618</v>
      </c>
      <c r="E13" s="73" t="s">
        <v>619</v>
      </c>
      <c r="F13" s="73" t="s">
        <v>412</v>
      </c>
      <c r="G13" s="73" t="s">
        <v>666</v>
      </c>
      <c r="H13" s="73" t="s">
        <v>294</v>
      </c>
      <c r="I13" s="73" t="s">
        <v>413</v>
      </c>
      <c r="J13" s="73" t="s">
        <v>289</v>
      </c>
      <c r="K13" s="73" t="s">
        <v>702</v>
      </c>
    </row>
    <row r="14" spans="1:11" x14ac:dyDescent="0.25">
      <c r="A14" s="73">
        <v>58</v>
      </c>
      <c r="B14" s="73" t="s">
        <v>407</v>
      </c>
      <c r="C14" s="73" t="s">
        <v>408</v>
      </c>
      <c r="D14" s="73" t="s">
        <v>618</v>
      </c>
      <c r="E14" s="73" t="s">
        <v>619</v>
      </c>
      <c r="F14" s="73" t="s">
        <v>437</v>
      </c>
      <c r="G14" s="73" t="s">
        <v>666</v>
      </c>
      <c r="H14" s="73" t="s">
        <v>30</v>
      </c>
      <c r="I14" s="73" t="s">
        <v>438</v>
      </c>
      <c r="J14" s="73" t="s">
        <v>32</v>
      </c>
      <c r="K14" s="73" t="s">
        <v>706</v>
      </c>
    </row>
    <row r="15" spans="1:11" x14ac:dyDescent="0.25">
      <c r="A15" s="73">
        <v>59</v>
      </c>
      <c r="B15" s="73" t="s">
        <v>407</v>
      </c>
      <c r="C15" s="73" t="s">
        <v>408</v>
      </c>
      <c r="D15" s="73" t="s">
        <v>618</v>
      </c>
      <c r="E15" s="73" t="s">
        <v>619</v>
      </c>
      <c r="F15" s="73" t="s">
        <v>440</v>
      </c>
      <c r="G15" s="73" t="s">
        <v>666</v>
      </c>
      <c r="H15" s="73" t="s">
        <v>30</v>
      </c>
      <c r="I15" s="73" t="s">
        <v>441</v>
      </c>
      <c r="J15" s="73" t="s">
        <v>32</v>
      </c>
      <c r="K15" s="73" t="s">
        <v>707</v>
      </c>
    </row>
    <row r="16" spans="1:11" x14ac:dyDescent="0.25">
      <c r="A16" s="73">
        <v>70</v>
      </c>
      <c r="B16" s="73" t="s">
        <v>131</v>
      </c>
      <c r="C16" s="73" t="s">
        <v>132</v>
      </c>
      <c r="D16" s="73" t="s">
        <v>133</v>
      </c>
      <c r="E16" s="73" t="s">
        <v>28</v>
      </c>
      <c r="F16" s="73" t="s">
        <v>134</v>
      </c>
      <c r="G16" s="73" t="s">
        <v>666</v>
      </c>
      <c r="H16" s="73" t="s">
        <v>30</v>
      </c>
      <c r="I16" s="73" t="s">
        <v>135</v>
      </c>
      <c r="J16" s="73" t="s">
        <v>32</v>
      </c>
      <c r="K16" s="73" t="s">
        <v>731</v>
      </c>
    </row>
    <row r="17" spans="1:11" x14ac:dyDescent="0.25">
      <c r="A17" s="73">
        <v>74</v>
      </c>
      <c r="B17" s="73" t="s">
        <v>54</v>
      </c>
      <c r="C17" s="73" t="s">
        <v>55</v>
      </c>
      <c r="D17" s="73" t="s">
        <v>0</v>
      </c>
      <c r="E17" s="73" t="s">
        <v>1</v>
      </c>
      <c r="F17" s="73" t="s">
        <v>156</v>
      </c>
      <c r="G17" s="73" t="s">
        <v>666</v>
      </c>
      <c r="H17" s="73" t="s">
        <v>157</v>
      </c>
      <c r="I17" s="73" t="s">
        <v>158</v>
      </c>
      <c r="J17" s="73" t="s">
        <v>159</v>
      </c>
      <c r="K17" s="73" t="s">
        <v>734</v>
      </c>
    </row>
    <row r="18" spans="1:11" x14ac:dyDescent="0.25">
      <c r="A18" s="73">
        <v>82</v>
      </c>
      <c r="B18" s="73" t="s">
        <v>101</v>
      </c>
      <c r="C18" s="73" t="s">
        <v>102</v>
      </c>
      <c r="D18" s="73" t="s">
        <v>103</v>
      </c>
      <c r="E18" s="73" t="s">
        <v>43</v>
      </c>
      <c r="F18" s="73" t="s">
        <v>202</v>
      </c>
      <c r="G18" s="73" t="s">
        <v>666</v>
      </c>
      <c r="H18" s="73" t="s">
        <v>30</v>
      </c>
      <c r="I18" s="73" t="s">
        <v>203</v>
      </c>
      <c r="J18" s="73" t="s">
        <v>32</v>
      </c>
      <c r="K18" s="73" t="s">
        <v>743</v>
      </c>
    </row>
    <row r="19" spans="1:11" x14ac:dyDescent="0.25">
      <c r="A19" s="73">
        <v>87</v>
      </c>
      <c r="B19" s="73" t="s">
        <v>232</v>
      </c>
      <c r="C19" s="73" t="s">
        <v>233</v>
      </c>
      <c r="D19" s="73" t="s">
        <v>234</v>
      </c>
      <c r="E19" s="73" t="s">
        <v>1</v>
      </c>
      <c r="F19" s="73" t="s">
        <v>235</v>
      </c>
      <c r="G19" s="73" t="s">
        <v>666</v>
      </c>
      <c r="H19" s="73" t="s">
        <v>3</v>
      </c>
      <c r="I19" s="73" t="s">
        <v>236</v>
      </c>
      <c r="J19" s="73" t="s">
        <v>53</v>
      </c>
      <c r="K19" s="73" t="s">
        <v>750</v>
      </c>
    </row>
    <row r="20" spans="1:11" x14ac:dyDescent="0.25">
      <c r="A20" s="73">
        <v>88</v>
      </c>
      <c r="B20" s="73" t="s">
        <v>50</v>
      </c>
      <c r="C20" s="73" t="s">
        <v>51</v>
      </c>
      <c r="D20" s="73" t="s">
        <v>52</v>
      </c>
      <c r="E20" s="73" t="s">
        <v>43</v>
      </c>
      <c r="F20" s="73" t="s">
        <v>246</v>
      </c>
      <c r="G20" s="73" t="s">
        <v>666</v>
      </c>
      <c r="H20" s="73" t="s">
        <v>3</v>
      </c>
      <c r="I20" s="73" t="s">
        <v>247</v>
      </c>
      <c r="J20" s="73" t="s">
        <v>125</v>
      </c>
      <c r="K20" s="73" t="s">
        <v>751</v>
      </c>
    </row>
    <row r="21" spans="1:11" x14ac:dyDescent="0.25">
      <c r="A21" s="73">
        <v>1</v>
      </c>
      <c r="B21" s="73" t="s">
        <v>1072</v>
      </c>
      <c r="C21" s="73" t="s">
        <v>1073</v>
      </c>
      <c r="D21" s="73" t="s">
        <v>122</v>
      </c>
      <c r="E21" s="73" t="s">
        <v>43</v>
      </c>
      <c r="F21" s="73" t="s">
        <v>221</v>
      </c>
      <c r="G21" s="73" t="s">
        <v>938</v>
      </c>
      <c r="H21" s="73" t="s">
        <v>3</v>
      </c>
      <c r="I21" s="73" t="s">
        <v>222</v>
      </c>
      <c r="J21" s="73" t="s">
        <v>53</v>
      </c>
      <c r="K21" s="73" t="s">
        <v>1074</v>
      </c>
    </row>
    <row r="22" spans="1:11" x14ac:dyDescent="0.25">
      <c r="A22" s="73">
        <v>2</v>
      </c>
      <c r="B22" s="73" t="s">
        <v>249</v>
      </c>
      <c r="C22" s="73" t="s">
        <v>250</v>
      </c>
      <c r="D22" s="73" t="s">
        <v>251</v>
      </c>
      <c r="E22" s="73" t="s">
        <v>43</v>
      </c>
      <c r="F22" s="73" t="s">
        <v>252</v>
      </c>
      <c r="G22" s="73" t="s">
        <v>938</v>
      </c>
      <c r="H22" s="73" t="s">
        <v>3</v>
      </c>
      <c r="I22" s="73" t="s">
        <v>253</v>
      </c>
      <c r="J22" s="73" t="s">
        <v>125</v>
      </c>
      <c r="K22" s="73" t="s">
        <v>1075</v>
      </c>
    </row>
    <row r="23" spans="1:11" x14ac:dyDescent="0.25">
      <c r="A23" s="73">
        <v>3</v>
      </c>
      <c r="B23" s="73" t="s">
        <v>262</v>
      </c>
      <c r="C23" s="73" t="s">
        <v>421</v>
      </c>
      <c r="D23" s="73" t="s">
        <v>0</v>
      </c>
      <c r="E23" s="73" t="s">
        <v>1</v>
      </c>
      <c r="F23" s="73" t="s">
        <v>1076</v>
      </c>
      <c r="G23" s="73" t="s">
        <v>1019</v>
      </c>
      <c r="H23" s="73" t="s">
        <v>828</v>
      </c>
      <c r="I23" s="73" t="s">
        <v>615</v>
      </c>
      <c r="J23" s="73" t="s">
        <v>2</v>
      </c>
      <c r="K23" s="73" t="s">
        <v>1077</v>
      </c>
    </row>
    <row r="24" spans="1:11" x14ac:dyDescent="0.25">
      <c r="A24" s="73">
        <v>5</v>
      </c>
      <c r="B24" s="73" t="s">
        <v>190</v>
      </c>
      <c r="C24" s="73" t="s">
        <v>191</v>
      </c>
      <c r="D24" s="73" t="s">
        <v>192</v>
      </c>
      <c r="E24" s="73" t="s">
        <v>28</v>
      </c>
      <c r="F24" s="73" t="s">
        <v>193</v>
      </c>
      <c r="G24" s="73" t="s">
        <v>1019</v>
      </c>
      <c r="H24" s="73" t="s">
        <v>30</v>
      </c>
      <c r="I24" s="73" t="s">
        <v>194</v>
      </c>
      <c r="J24" s="73" t="s">
        <v>32</v>
      </c>
      <c r="K24" s="73" t="s">
        <v>1081</v>
      </c>
    </row>
    <row r="25" spans="1:11" x14ac:dyDescent="0.25">
      <c r="A25" s="73">
        <v>7</v>
      </c>
      <c r="B25" s="73" t="s">
        <v>262</v>
      </c>
      <c r="C25" s="73" t="s">
        <v>263</v>
      </c>
      <c r="D25" s="73" t="s">
        <v>264</v>
      </c>
      <c r="E25" s="73" t="s">
        <v>1</v>
      </c>
      <c r="F25" s="73" t="s">
        <v>265</v>
      </c>
      <c r="G25" s="73" t="s">
        <v>1019</v>
      </c>
      <c r="H25" s="73" t="s">
        <v>3</v>
      </c>
      <c r="I25" s="73" t="s">
        <v>266</v>
      </c>
      <c r="J25" s="73" t="s">
        <v>53</v>
      </c>
      <c r="K25" s="73" t="s">
        <v>1057</v>
      </c>
    </row>
    <row r="26" spans="1:11" x14ac:dyDescent="0.25">
      <c r="A26" s="73">
        <v>8</v>
      </c>
      <c r="B26" s="73" t="s">
        <v>71</v>
      </c>
      <c r="C26" s="73" t="s">
        <v>72</v>
      </c>
      <c r="D26" s="73" t="s">
        <v>73</v>
      </c>
      <c r="E26" s="73" t="s">
        <v>28</v>
      </c>
      <c r="F26" s="73" t="s">
        <v>74</v>
      </c>
      <c r="G26" s="73" t="s">
        <v>1019</v>
      </c>
      <c r="H26" s="73" t="s">
        <v>30</v>
      </c>
      <c r="I26" s="73" t="s">
        <v>75</v>
      </c>
      <c r="J26" s="73" t="s">
        <v>32</v>
      </c>
      <c r="K26" s="73" t="s">
        <v>1058</v>
      </c>
    </row>
    <row r="27" spans="1:11" x14ac:dyDescent="0.25">
      <c r="A27" s="73">
        <v>9</v>
      </c>
      <c r="B27" s="73" t="s">
        <v>273</v>
      </c>
      <c r="C27" s="73" t="s">
        <v>274</v>
      </c>
      <c r="D27" s="73" t="s">
        <v>0</v>
      </c>
      <c r="E27" s="73" t="s">
        <v>1</v>
      </c>
      <c r="F27" s="73" t="s">
        <v>275</v>
      </c>
      <c r="G27" s="73" t="s">
        <v>1019</v>
      </c>
      <c r="H27" s="73" t="s">
        <v>3</v>
      </c>
      <c r="I27" s="73" t="s">
        <v>276</v>
      </c>
      <c r="J27" s="73" t="s">
        <v>53</v>
      </c>
      <c r="K27" s="73" t="s">
        <v>1069</v>
      </c>
    </row>
    <row r="28" spans="1:11" x14ac:dyDescent="0.25">
      <c r="A28" s="73">
        <v>10</v>
      </c>
      <c r="B28" s="73" t="s">
        <v>102</v>
      </c>
      <c r="C28" s="73" t="s">
        <v>141</v>
      </c>
      <c r="D28" s="73" t="s">
        <v>42</v>
      </c>
      <c r="E28" s="73" t="s">
        <v>43</v>
      </c>
      <c r="F28" s="73" t="s">
        <v>142</v>
      </c>
      <c r="G28" s="73" t="s">
        <v>1019</v>
      </c>
      <c r="H28" s="73" t="s">
        <v>3</v>
      </c>
      <c r="I28" s="73" t="s">
        <v>143</v>
      </c>
      <c r="J28" s="73" t="s">
        <v>53</v>
      </c>
      <c r="K28" s="73" t="s">
        <v>1070</v>
      </c>
    </row>
    <row r="29" spans="1:11" x14ac:dyDescent="0.25">
      <c r="A29" s="73">
        <v>12</v>
      </c>
      <c r="B29" s="73" t="s">
        <v>145</v>
      </c>
      <c r="C29" s="73" t="s">
        <v>97</v>
      </c>
      <c r="D29" s="73" t="s">
        <v>1046</v>
      </c>
      <c r="E29" s="73" t="s">
        <v>1</v>
      </c>
      <c r="F29" s="73" t="s">
        <v>147</v>
      </c>
      <c r="G29" s="73" t="s">
        <v>1019</v>
      </c>
      <c r="H29" s="73" t="s">
        <v>3</v>
      </c>
      <c r="I29" s="73" t="s">
        <v>148</v>
      </c>
      <c r="J29" s="73" t="s">
        <v>53</v>
      </c>
      <c r="K29" s="73" t="s">
        <v>1047</v>
      </c>
    </row>
    <row r="30" spans="1:11" x14ac:dyDescent="0.25">
      <c r="A30" s="73">
        <v>15</v>
      </c>
      <c r="B30" s="73" t="s">
        <v>982</v>
      </c>
      <c r="C30" s="73" t="s">
        <v>292</v>
      </c>
      <c r="D30" s="73" t="s">
        <v>462</v>
      </c>
      <c r="E30" s="73" t="s">
        <v>1</v>
      </c>
      <c r="F30" s="73" t="s">
        <v>422</v>
      </c>
      <c r="G30" s="73" t="s">
        <v>1019</v>
      </c>
      <c r="H30" s="73" t="s">
        <v>3</v>
      </c>
      <c r="I30" s="73" t="s">
        <v>423</v>
      </c>
      <c r="J30" s="73" t="s">
        <v>2</v>
      </c>
      <c r="K30" s="73" t="s">
        <v>983</v>
      </c>
    </row>
    <row r="31" spans="1:11" x14ac:dyDescent="0.25">
      <c r="A31" s="73">
        <v>16</v>
      </c>
      <c r="B31" s="73" t="s">
        <v>64</v>
      </c>
      <c r="C31" s="73" t="s">
        <v>65</v>
      </c>
      <c r="D31" s="73" t="s">
        <v>66</v>
      </c>
      <c r="E31" s="73" t="s">
        <v>1</v>
      </c>
      <c r="F31" s="73" t="s">
        <v>67</v>
      </c>
      <c r="G31" s="73" t="s">
        <v>1019</v>
      </c>
      <c r="H31" s="73" t="s">
        <v>30</v>
      </c>
      <c r="I31" s="73" t="s">
        <v>68</v>
      </c>
      <c r="J31" s="73" t="s">
        <v>32</v>
      </c>
      <c r="K31" s="73" t="s">
        <v>959</v>
      </c>
    </row>
    <row r="32" spans="1:11" x14ac:dyDescent="0.25">
      <c r="A32" s="73">
        <v>17</v>
      </c>
      <c r="B32" s="73" t="s">
        <v>242</v>
      </c>
      <c r="C32" s="73" t="s">
        <v>243</v>
      </c>
      <c r="D32" s="73" t="s">
        <v>957</v>
      </c>
      <c r="E32" s="73" t="s">
        <v>43</v>
      </c>
      <c r="F32" s="73" t="s">
        <v>244</v>
      </c>
      <c r="G32" s="73" t="s">
        <v>1019</v>
      </c>
      <c r="H32" s="73" t="s">
        <v>3</v>
      </c>
      <c r="I32" s="73" t="s">
        <v>245</v>
      </c>
      <c r="J32" s="73" t="s">
        <v>125</v>
      </c>
      <c r="K32" s="73" t="s">
        <v>958</v>
      </c>
    </row>
    <row r="33" spans="1:11" x14ac:dyDescent="0.25">
      <c r="A33" s="73">
        <v>18</v>
      </c>
      <c r="B33" s="73" t="s">
        <v>322</v>
      </c>
      <c r="C33" s="73" t="s">
        <v>323</v>
      </c>
      <c r="D33" s="73" t="s">
        <v>66</v>
      </c>
      <c r="E33" s="73" t="s">
        <v>1</v>
      </c>
      <c r="F33" s="73" t="s">
        <v>324</v>
      </c>
      <c r="G33" s="73" t="s">
        <v>1019</v>
      </c>
      <c r="H33" s="73" t="s">
        <v>287</v>
      </c>
      <c r="I33" s="73" t="s">
        <v>325</v>
      </c>
      <c r="J33" s="73" t="s">
        <v>289</v>
      </c>
      <c r="K33" s="73" t="s">
        <v>956</v>
      </c>
    </row>
    <row r="34" spans="1:11" x14ac:dyDescent="0.25">
      <c r="A34" s="73">
        <v>21</v>
      </c>
      <c r="B34" s="73" t="s">
        <v>49</v>
      </c>
      <c r="C34" s="73" t="s">
        <v>97</v>
      </c>
      <c r="D34" s="73" t="s">
        <v>66</v>
      </c>
      <c r="E34" s="73" t="s">
        <v>1</v>
      </c>
      <c r="F34" s="73" t="s">
        <v>391</v>
      </c>
      <c r="G34" s="73" t="s">
        <v>1019</v>
      </c>
      <c r="H34" s="73" t="s">
        <v>294</v>
      </c>
      <c r="I34" s="73" t="s">
        <v>392</v>
      </c>
      <c r="J34" s="73" t="s">
        <v>289</v>
      </c>
      <c r="K34" s="73" t="s">
        <v>921</v>
      </c>
    </row>
    <row r="35" spans="1:11" x14ac:dyDescent="0.25">
      <c r="A35" s="73">
        <v>22</v>
      </c>
      <c r="B35" s="73" t="s">
        <v>361</v>
      </c>
      <c r="C35" s="73" t="s">
        <v>362</v>
      </c>
      <c r="D35" s="73" t="s">
        <v>0</v>
      </c>
      <c r="E35" s="73" t="s">
        <v>1</v>
      </c>
      <c r="F35" s="73" t="s">
        <v>886</v>
      </c>
      <c r="G35" s="73" t="s">
        <v>1019</v>
      </c>
      <c r="H35" s="73" t="s">
        <v>3</v>
      </c>
      <c r="I35" s="73" t="s">
        <v>861</v>
      </c>
      <c r="J35" s="73" t="s">
        <v>516</v>
      </c>
      <c r="K35" s="73" t="s">
        <v>896</v>
      </c>
    </row>
    <row r="36" spans="1:11" x14ac:dyDescent="0.25">
      <c r="A36" s="73">
        <v>23</v>
      </c>
      <c r="B36" s="73" t="s">
        <v>845</v>
      </c>
      <c r="C36" s="73" t="s">
        <v>846</v>
      </c>
      <c r="D36" s="73" t="s">
        <v>27</v>
      </c>
      <c r="E36" s="73" t="s">
        <v>28</v>
      </c>
      <c r="F36" s="73" t="s">
        <v>847</v>
      </c>
      <c r="G36" s="73" t="s">
        <v>1019</v>
      </c>
      <c r="H36" s="73" t="s">
        <v>294</v>
      </c>
      <c r="I36" s="73" t="s">
        <v>848</v>
      </c>
      <c r="J36" s="73" t="s">
        <v>289</v>
      </c>
      <c r="K36" s="73" t="s">
        <v>849</v>
      </c>
    </row>
    <row r="37" spans="1:11" x14ac:dyDescent="0.25">
      <c r="A37" s="73">
        <v>27</v>
      </c>
      <c r="B37" s="73" t="s">
        <v>530</v>
      </c>
      <c r="C37" s="73" t="s">
        <v>531</v>
      </c>
      <c r="D37" s="73" t="s">
        <v>36</v>
      </c>
      <c r="E37" s="73" t="s">
        <v>1</v>
      </c>
      <c r="F37" s="73" t="s">
        <v>532</v>
      </c>
      <c r="G37" s="73" t="s">
        <v>1019</v>
      </c>
      <c r="H37" s="73" t="s">
        <v>294</v>
      </c>
      <c r="I37" s="73" t="s">
        <v>533</v>
      </c>
      <c r="J37" s="73" t="s">
        <v>516</v>
      </c>
      <c r="K37" s="73" t="s">
        <v>764</v>
      </c>
    </row>
    <row r="38" spans="1:11" x14ac:dyDescent="0.25">
      <c r="A38" s="73">
        <v>28</v>
      </c>
      <c r="B38" s="73" t="s">
        <v>116</v>
      </c>
      <c r="C38" s="73" t="s">
        <v>117</v>
      </c>
      <c r="D38" s="73" t="s">
        <v>648</v>
      </c>
      <c r="E38" s="73" t="s">
        <v>1</v>
      </c>
      <c r="F38" s="73" t="s">
        <v>118</v>
      </c>
      <c r="G38" s="73" t="s">
        <v>1019</v>
      </c>
      <c r="H38" s="73" t="s">
        <v>3</v>
      </c>
      <c r="I38" s="73" t="s">
        <v>119</v>
      </c>
      <c r="J38" s="73" t="s">
        <v>53</v>
      </c>
      <c r="K38" s="73" t="s">
        <v>649</v>
      </c>
    </row>
    <row r="39" spans="1:11" x14ac:dyDescent="0.25">
      <c r="A39" s="73">
        <v>29</v>
      </c>
      <c r="B39" s="73" t="s">
        <v>651</v>
      </c>
      <c r="C39" s="73" t="s">
        <v>652</v>
      </c>
      <c r="D39" s="73" t="s">
        <v>653</v>
      </c>
      <c r="E39" s="73" t="s">
        <v>1</v>
      </c>
      <c r="F39" s="73" t="s">
        <v>654</v>
      </c>
      <c r="G39" s="73" t="s">
        <v>1019</v>
      </c>
      <c r="H39" s="73" t="s">
        <v>294</v>
      </c>
      <c r="I39" s="73" t="s">
        <v>655</v>
      </c>
      <c r="J39" s="73" t="s">
        <v>289</v>
      </c>
      <c r="K39" s="73" t="s">
        <v>656</v>
      </c>
    </row>
    <row r="40" spans="1:11" x14ac:dyDescent="0.25">
      <c r="A40" s="73">
        <v>31</v>
      </c>
      <c r="B40" s="73" t="s">
        <v>425</v>
      </c>
      <c r="C40" s="73" t="s">
        <v>426</v>
      </c>
      <c r="D40" s="73" t="s">
        <v>427</v>
      </c>
      <c r="E40" s="73" t="s">
        <v>28</v>
      </c>
      <c r="F40" s="73" t="s">
        <v>428</v>
      </c>
      <c r="G40" s="73" t="s">
        <v>1019</v>
      </c>
      <c r="H40" s="73" t="s">
        <v>287</v>
      </c>
      <c r="I40" s="73" t="s">
        <v>429</v>
      </c>
      <c r="J40" s="73" t="s">
        <v>289</v>
      </c>
      <c r="K40" s="73" t="s">
        <v>659</v>
      </c>
    </row>
    <row r="41" spans="1:11" x14ac:dyDescent="0.25">
      <c r="A41" s="73">
        <v>32</v>
      </c>
      <c r="B41" s="73" t="s">
        <v>608</v>
      </c>
      <c r="C41" s="73" t="s">
        <v>378</v>
      </c>
      <c r="D41" s="73" t="s">
        <v>27</v>
      </c>
      <c r="E41" s="73" t="s">
        <v>28</v>
      </c>
      <c r="F41" s="73" t="s">
        <v>609</v>
      </c>
      <c r="G41" s="73" t="s">
        <v>1019</v>
      </c>
      <c r="H41" s="73" t="s">
        <v>294</v>
      </c>
      <c r="I41" s="73" t="s">
        <v>610</v>
      </c>
      <c r="J41" s="73" t="s">
        <v>289</v>
      </c>
      <c r="K41" s="73" t="s">
        <v>663</v>
      </c>
    </row>
    <row r="42" spans="1:11" x14ac:dyDescent="0.25">
      <c r="A42" s="73">
        <v>33</v>
      </c>
      <c r="B42" s="73"/>
      <c r="C42" s="73"/>
      <c r="D42" s="73"/>
      <c r="E42" s="73"/>
      <c r="F42" s="73" t="s">
        <v>572</v>
      </c>
      <c r="G42" s="73" t="s">
        <v>1019</v>
      </c>
      <c r="H42" s="73" t="s">
        <v>287</v>
      </c>
      <c r="I42" s="73" t="s">
        <v>573</v>
      </c>
      <c r="J42" s="73" t="s">
        <v>289</v>
      </c>
      <c r="K42" s="73" t="s">
        <v>665</v>
      </c>
    </row>
    <row r="43" spans="1:11" x14ac:dyDescent="0.25">
      <c r="A43" s="73">
        <v>35</v>
      </c>
      <c r="B43" s="73" t="s">
        <v>257</v>
      </c>
      <c r="C43" s="73" t="s">
        <v>258</v>
      </c>
      <c r="D43" s="73" t="s">
        <v>36</v>
      </c>
      <c r="E43" s="73" t="s">
        <v>1</v>
      </c>
      <c r="F43" s="73" t="s">
        <v>259</v>
      </c>
      <c r="G43" s="73" t="s">
        <v>1019</v>
      </c>
      <c r="H43" s="73" t="s">
        <v>3</v>
      </c>
      <c r="I43" s="73" t="s">
        <v>260</v>
      </c>
      <c r="J43" s="73" t="s">
        <v>53</v>
      </c>
      <c r="K43" s="73" t="s">
        <v>670</v>
      </c>
    </row>
    <row r="44" spans="1:11" x14ac:dyDescent="0.25">
      <c r="A44" s="73">
        <v>36</v>
      </c>
      <c r="B44" s="73" t="s">
        <v>566</v>
      </c>
      <c r="C44" s="73" t="s">
        <v>556</v>
      </c>
      <c r="D44" s="73" t="s">
        <v>0</v>
      </c>
      <c r="E44" s="73" t="s">
        <v>1</v>
      </c>
      <c r="F44" s="73" t="s">
        <v>557</v>
      </c>
      <c r="G44" s="73" t="s">
        <v>1019</v>
      </c>
      <c r="H44" s="73" t="s">
        <v>287</v>
      </c>
      <c r="I44" s="73" t="s">
        <v>558</v>
      </c>
      <c r="J44" s="73" t="s">
        <v>289</v>
      </c>
      <c r="K44" s="73" t="s">
        <v>673</v>
      </c>
    </row>
    <row r="45" spans="1:11" x14ac:dyDescent="0.25">
      <c r="A45" s="73">
        <v>37</v>
      </c>
      <c r="B45" s="73"/>
      <c r="C45" s="73"/>
      <c r="D45" s="73"/>
      <c r="E45" s="73"/>
      <c r="F45" s="73" t="s">
        <v>540</v>
      </c>
      <c r="G45" s="73" t="s">
        <v>1019</v>
      </c>
      <c r="H45" s="73" t="s">
        <v>294</v>
      </c>
      <c r="I45" s="73" t="s">
        <v>541</v>
      </c>
      <c r="J45" s="73" t="s">
        <v>289</v>
      </c>
      <c r="K45" s="73" t="s">
        <v>677</v>
      </c>
    </row>
    <row r="46" spans="1:11" x14ac:dyDescent="0.25">
      <c r="A46" s="73">
        <v>38</v>
      </c>
      <c r="B46" s="73" t="s">
        <v>291</v>
      </c>
      <c r="C46" s="73" t="s">
        <v>292</v>
      </c>
      <c r="D46" s="73" t="s">
        <v>0</v>
      </c>
      <c r="E46" s="73" t="s">
        <v>1</v>
      </c>
      <c r="F46" s="73" t="s">
        <v>293</v>
      </c>
      <c r="G46" s="73" t="s">
        <v>1019</v>
      </c>
      <c r="H46" s="73" t="s">
        <v>294</v>
      </c>
      <c r="I46" s="73" t="s">
        <v>295</v>
      </c>
      <c r="J46" s="73" t="s">
        <v>289</v>
      </c>
      <c r="K46" s="73" t="s">
        <v>679</v>
      </c>
    </row>
    <row r="47" spans="1:11" x14ac:dyDescent="0.25">
      <c r="A47" s="73">
        <v>39</v>
      </c>
      <c r="B47" s="73" t="s">
        <v>297</v>
      </c>
      <c r="C47" s="73" t="s">
        <v>255</v>
      </c>
      <c r="D47" s="73" t="s">
        <v>0</v>
      </c>
      <c r="E47" s="73" t="s">
        <v>1</v>
      </c>
      <c r="F47" s="73" t="s">
        <v>298</v>
      </c>
      <c r="G47" s="73" t="s">
        <v>1019</v>
      </c>
      <c r="H47" s="73" t="s">
        <v>294</v>
      </c>
      <c r="I47" s="73" t="s">
        <v>299</v>
      </c>
      <c r="J47" s="73" t="s">
        <v>289</v>
      </c>
      <c r="K47" s="73" t="s">
        <v>680</v>
      </c>
    </row>
    <row r="48" spans="1:11" x14ac:dyDescent="0.25">
      <c r="A48" s="73">
        <v>40</v>
      </c>
      <c r="B48" s="73" t="s">
        <v>311</v>
      </c>
      <c r="C48" s="73" t="s">
        <v>312</v>
      </c>
      <c r="D48" s="73" t="s">
        <v>313</v>
      </c>
      <c r="E48" s="73" t="s">
        <v>43</v>
      </c>
      <c r="F48" s="73" t="s">
        <v>314</v>
      </c>
      <c r="G48" s="73" t="s">
        <v>1019</v>
      </c>
      <c r="H48" s="73" t="s">
        <v>294</v>
      </c>
      <c r="I48" s="73" t="s">
        <v>315</v>
      </c>
      <c r="J48" s="73" t="s">
        <v>289</v>
      </c>
      <c r="K48" s="73" t="s">
        <v>683</v>
      </c>
    </row>
    <row r="49" spans="1:11" x14ac:dyDescent="0.25">
      <c r="A49" s="73">
        <v>41</v>
      </c>
      <c r="B49" s="73" t="s">
        <v>317</v>
      </c>
      <c r="C49" s="73" t="s">
        <v>279</v>
      </c>
      <c r="D49" s="73" t="s">
        <v>318</v>
      </c>
      <c r="E49" s="73" t="s">
        <v>28</v>
      </c>
      <c r="F49" s="73" t="s">
        <v>319</v>
      </c>
      <c r="G49" s="73" t="s">
        <v>1019</v>
      </c>
      <c r="H49" s="73" t="s">
        <v>287</v>
      </c>
      <c r="I49" s="73" t="s">
        <v>320</v>
      </c>
      <c r="J49" s="73" t="s">
        <v>289</v>
      </c>
      <c r="K49" s="73" t="s">
        <v>758</v>
      </c>
    </row>
    <row r="50" spans="1:11" x14ac:dyDescent="0.25">
      <c r="A50" s="73">
        <v>44</v>
      </c>
      <c r="B50" s="73" t="s">
        <v>345</v>
      </c>
      <c r="C50" s="73" t="s">
        <v>346</v>
      </c>
      <c r="D50" s="73" t="s">
        <v>17</v>
      </c>
      <c r="E50" s="73" t="s">
        <v>7</v>
      </c>
      <c r="F50" s="73" t="s">
        <v>347</v>
      </c>
      <c r="G50" s="73" t="s">
        <v>1019</v>
      </c>
      <c r="H50" s="73" t="s">
        <v>287</v>
      </c>
      <c r="I50" s="73" t="s">
        <v>348</v>
      </c>
      <c r="J50" s="73" t="s">
        <v>289</v>
      </c>
      <c r="K50" s="73" t="s">
        <v>688</v>
      </c>
    </row>
    <row r="51" spans="1:11" x14ac:dyDescent="0.25">
      <c r="A51" s="73">
        <v>46</v>
      </c>
      <c r="B51" s="73" t="s">
        <v>355</v>
      </c>
      <c r="C51" s="73" t="s">
        <v>356</v>
      </c>
      <c r="D51" s="73" t="s">
        <v>0</v>
      </c>
      <c r="E51" s="73" t="s">
        <v>1</v>
      </c>
      <c r="F51" s="73" t="s">
        <v>357</v>
      </c>
      <c r="G51" s="73" t="s">
        <v>1019</v>
      </c>
      <c r="H51" s="73" t="s">
        <v>294</v>
      </c>
      <c r="I51" s="73" t="s">
        <v>358</v>
      </c>
      <c r="J51" s="73" t="s">
        <v>289</v>
      </c>
      <c r="K51" s="73" t="s">
        <v>690</v>
      </c>
    </row>
    <row r="52" spans="1:11" x14ac:dyDescent="0.25">
      <c r="A52" s="73">
        <v>47</v>
      </c>
      <c r="B52" s="73" t="s">
        <v>238</v>
      </c>
      <c r="C52" s="73" t="s">
        <v>239</v>
      </c>
      <c r="D52" s="73" t="s">
        <v>0</v>
      </c>
      <c r="E52" s="73" t="s">
        <v>1</v>
      </c>
      <c r="F52" s="73" t="s">
        <v>240</v>
      </c>
      <c r="G52" s="73" t="s">
        <v>1019</v>
      </c>
      <c r="H52" s="73" t="s">
        <v>3</v>
      </c>
      <c r="I52" s="73" t="s">
        <v>241</v>
      </c>
      <c r="J52" s="73" t="s">
        <v>53</v>
      </c>
      <c r="K52" s="73" t="s">
        <v>691</v>
      </c>
    </row>
    <row r="53" spans="1:11" x14ac:dyDescent="0.25">
      <c r="A53" s="73">
        <v>48</v>
      </c>
      <c r="B53" s="73" t="s">
        <v>366</v>
      </c>
      <c r="C53" s="73" t="s">
        <v>367</v>
      </c>
      <c r="D53" s="73" t="s">
        <v>368</v>
      </c>
      <c r="E53" s="73" t="s">
        <v>43</v>
      </c>
      <c r="F53" s="73" t="s">
        <v>369</v>
      </c>
      <c r="G53" s="73" t="s">
        <v>1019</v>
      </c>
      <c r="H53" s="73" t="s">
        <v>294</v>
      </c>
      <c r="I53" s="73" t="s">
        <v>370</v>
      </c>
      <c r="J53" s="73" t="s">
        <v>289</v>
      </c>
      <c r="K53" s="73" t="s">
        <v>693</v>
      </c>
    </row>
    <row r="54" spans="1:11" x14ac:dyDescent="0.25">
      <c r="A54" s="73">
        <v>52</v>
      </c>
      <c r="B54" s="73" t="s">
        <v>137</v>
      </c>
      <c r="C54" s="73" t="s">
        <v>138</v>
      </c>
      <c r="D54" s="73" t="s">
        <v>0</v>
      </c>
      <c r="E54" s="73" t="s">
        <v>1</v>
      </c>
      <c r="F54" s="73" t="s">
        <v>139</v>
      </c>
      <c r="G54" s="73" t="s">
        <v>1019</v>
      </c>
      <c r="H54" s="73" t="s">
        <v>3</v>
      </c>
      <c r="I54" s="73" t="s">
        <v>140</v>
      </c>
      <c r="J54" s="73" t="s">
        <v>53</v>
      </c>
      <c r="K54" s="73" t="s">
        <v>699</v>
      </c>
    </row>
    <row r="55" spans="1:11" x14ac:dyDescent="0.25">
      <c r="A55" s="73">
        <v>53</v>
      </c>
      <c r="B55" s="73" t="s">
        <v>262</v>
      </c>
      <c r="C55" s="73" t="s">
        <v>399</v>
      </c>
      <c r="D55" s="73" t="s">
        <v>0</v>
      </c>
      <c r="E55" s="73" t="s">
        <v>1</v>
      </c>
      <c r="F55" s="73" t="s">
        <v>400</v>
      </c>
      <c r="G55" s="73" t="s">
        <v>1019</v>
      </c>
      <c r="H55" s="73" t="s">
        <v>294</v>
      </c>
      <c r="I55" s="73" t="s">
        <v>401</v>
      </c>
      <c r="J55" s="73" t="s">
        <v>289</v>
      </c>
      <c r="K55" s="73" t="s">
        <v>700</v>
      </c>
    </row>
    <row r="56" spans="1:11" x14ac:dyDescent="0.25">
      <c r="A56" s="73">
        <v>54</v>
      </c>
      <c r="B56" s="73" t="s">
        <v>403</v>
      </c>
      <c r="C56" s="73" t="s">
        <v>60</v>
      </c>
      <c r="D56" s="73" t="s">
        <v>27</v>
      </c>
      <c r="E56" s="73" t="s">
        <v>28</v>
      </c>
      <c r="F56" s="73" t="s">
        <v>404</v>
      </c>
      <c r="G56" s="73" t="s">
        <v>1019</v>
      </c>
      <c r="H56" s="73" t="s">
        <v>287</v>
      </c>
      <c r="I56" s="73" t="s">
        <v>405</v>
      </c>
      <c r="J56" s="73" t="s">
        <v>289</v>
      </c>
      <c r="K56" s="73" t="s">
        <v>701</v>
      </c>
    </row>
    <row r="57" spans="1:11" x14ac:dyDescent="0.25">
      <c r="A57" s="73">
        <v>56</v>
      </c>
      <c r="B57" s="73" t="s">
        <v>431</v>
      </c>
      <c r="C57" s="73" t="s">
        <v>172</v>
      </c>
      <c r="D57" s="73" t="s">
        <v>432</v>
      </c>
      <c r="E57" s="73" t="s">
        <v>28</v>
      </c>
      <c r="F57" s="73" t="s">
        <v>433</v>
      </c>
      <c r="G57" s="73" t="s">
        <v>1019</v>
      </c>
      <c r="H57" s="73" t="s">
        <v>294</v>
      </c>
      <c r="I57" s="73" t="s">
        <v>434</v>
      </c>
      <c r="J57" s="73" t="s">
        <v>289</v>
      </c>
      <c r="K57" s="73" t="s">
        <v>704</v>
      </c>
    </row>
    <row r="58" spans="1:11" x14ac:dyDescent="0.25">
      <c r="A58" s="73">
        <v>57</v>
      </c>
      <c r="B58" s="73" t="s">
        <v>15</v>
      </c>
      <c r="C58" s="73" t="s">
        <v>16</v>
      </c>
      <c r="D58" s="73" t="s">
        <v>17</v>
      </c>
      <c r="E58" s="73" t="s">
        <v>7</v>
      </c>
      <c r="F58" s="73" t="s">
        <v>77</v>
      </c>
      <c r="G58" s="73" t="s">
        <v>1019</v>
      </c>
      <c r="H58" s="73" t="s">
        <v>30</v>
      </c>
      <c r="I58" s="73" t="s">
        <v>78</v>
      </c>
      <c r="J58" s="73" t="s">
        <v>32</v>
      </c>
      <c r="K58" s="73" t="s">
        <v>705</v>
      </c>
    </row>
    <row r="59" spans="1:11" x14ac:dyDescent="0.25">
      <c r="A59" s="73">
        <v>61</v>
      </c>
      <c r="B59" s="73" t="s">
        <v>460</v>
      </c>
      <c r="C59" s="73" t="s">
        <v>461</v>
      </c>
      <c r="D59" s="73" t="s">
        <v>462</v>
      </c>
      <c r="E59" s="73" t="s">
        <v>1</v>
      </c>
      <c r="F59" s="73" t="s">
        <v>463</v>
      </c>
      <c r="G59" s="73" t="s">
        <v>1019</v>
      </c>
      <c r="H59" s="73" t="s">
        <v>30</v>
      </c>
      <c r="I59" s="73" t="s">
        <v>464</v>
      </c>
      <c r="J59" s="73" t="s">
        <v>32</v>
      </c>
      <c r="K59" s="73" t="s">
        <v>711</v>
      </c>
    </row>
    <row r="60" spans="1:11" x14ac:dyDescent="0.25">
      <c r="A60" s="73">
        <v>62</v>
      </c>
      <c r="B60" s="73" t="s">
        <v>165</v>
      </c>
      <c r="C60" s="73" t="s">
        <v>166</v>
      </c>
      <c r="D60" s="73" t="s">
        <v>27</v>
      </c>
      <c r="E60" s="73" t="s">
        <v>28</v>
      </c>
      <c r="F60" s="73" t="s">
        <v>167</v>
      </c>
      <c r="G60" s="73" t="s">
        <v>1019</v>
      </c>
      <c r="H60" s="73" t="s">
        <v>30</v>
      </c>
      <c r="I60" s="73" t="s">
        <v>168</v>
      </c>
      <c r="J60" s="73" t="s">
        <v>32</v>
      </c>
      <c r="K60" s="73" t="s">
        <v>712</v>
      </c>
    </row>
    <row r="61" spans="1:11" x14ac:dyDescent="0.25">
      <c r="A61" s="73">
        <v>63</v>
      </c>
      <c r="B61" s="73" t="s">
        <v>25</v>
      </c>
      <c r="C61" s="73" t="s">
        <v>26</v>
      </c>
      <c r="D61" s="73" t="s">
        <v>27</v>
      </c>
      <c r="E61" s="73" t="s">
        <v>28</v>
      </c>
      <c r="F61" s="73" t="s">
        <v>29</v>
      </c>
      <c r="G61" s="73" t="s">
        <v>1019</v>
      </c>
      <c r="H61" s="73" t="s">
        <v>30</v>
      </c>
      <c r="I61" s="73" t="s">
        <v>31</v>
      </c>
      <c r="J61" s="73" t="s">
        <v>32</v>
      </c>
      <c r="K61" s="73" t="s">
        <v>714</v>
      </c>
    </row>
    <row r="62" spans="1:11" x14ac:dyDescent="0.25">
      <c r="A62" s="73">
        <v>67</v>
      </c>
      <c r="B62" s="73" t="s">
        <v>110</v>
      </c>
      <c r="C62" s="73" t="s">
        <v>111</v>
      </c>
      <c r="D62" s="73" t="s">
        <v>112</v>
      </c>
      <c r="E62" s="73" t="s">
        <v>43</v>
      </c>
      <c r="F62" s="73" t="s">
        <v>113</v>
      </c>
      <c r="G62" s="73" t="s">
        <v>1019</v>
      </c>
      <c r="H62" s="73" t="s">
        <v>3</v>
      </c>
      <c r="I62" s="73" t="s">
        <v>114</v>
      </c>
      <c r="J62" s="73" t="s">
        <v>53</v>
      </c>
      <c r="K62" s="73" t="s">
        <v>727</v>
      </c>
    </row>
    <row r="63" spans="1:11" x14ac:dyDescent="0.25">
      <c r="A63" s="73">
        <v>68</v>
      </c>
      <c r="B63" s="73" t="s">
        <v>120</v>
      </c>
      <c r="C63" s="73" t="s">
        <v>121</v>
      </c>
      <c r="D63" s="73" t="s">
        <v>122</v>
      </c>
      <c r="E63" s="73" t="s">
        <v>43</v>
      </c>
      <c r="F63" s="73" t="s">
        <v>123</v>
      </c>
      <c r="G63" s="73" t="s">
        <v>1019</v>
      </c>
      <c r="H63" s="73" t="s">
        <v>3</v>
      </c>
      <c r="I63" s="73" t="s">
        <v>124</v>
      </c>
      <c r="J63" s="73" t="s">
        <v>125</v>
      </c>
      <c r="K63" s="73" t="s">
        <v>728</v>
      </c>
    </row>
    <row r="64" spans="1:11" x14ac:dyDescent="0.25">
      <c r="A64" s="73">
        <v>81</v>
      </c>
      <c r="B64" s="73" t="s">
        <v>467</v>
      </c>
      <c r="C64" s="73" t="s">
        <v>468</v>
      </c>
      <c r="D64" s="73" t="s">
        <v>0</v>
      </c>
      <c r="E64" s="73" t="s">
        <v>1</v>
      </c>
      <c r="F64" s="73" t="s">
        <v>477</v>
      </c>
      <c r="G64" s="73" t="s">
        <v>1019</v>
      </c>
      <c r="H64" s="73" t="s">
        <v>30</v>
      </c>
      <c r="I64" s="73" t="s">
        <v>478</v>
      </c>
      <c r="J64" s="73" t="s">
        <v>32</v>
      </c>
      <c r="K64" s="73" t="s">
        <v>740</v>
      </c>
    </row>
    <row r="65" spans="1:11" x14ac:dyDescent="0.25">
      <c r="A65" s="73">
        <v>84</v>
      </c>
      <c r="B65" s="73" t="s">
        <v>206</v>
      </c>
      <c r="C65" s="73" t="s">
        <v>207</v>
      </c>
      <c r="D65" s="73" t="s">
        <v>173</v>
      </c>
      <c r="E65" s="73" t="s">
        <v>43</v>
      </c>
      <c r="F65" s="73" t="s">
        <v>208</v>
      </c>
      <c r="G65" s="73" t="s">
        <v>1019</v>
      </c>
      <c r="H65" s="73" t="s">
        <v>3</v>
      </c>
      <c r="I65" s="73" t="s">
        <v>209</v>
      </c>
      <c r="J65" s="73" t="s">
        <v>53</v>
      </c>
      <c r="K65" s="73" t="s">
        <v>745</v>
      </c>
    </row>
    <row r="66" spans="1:11" x14ac:dyDescent="0.25">
      <c r="A66" s="73">
        <v>85</v>
      </c>
      <c r="B66" s="73" t="s">
        <v>224</v>
      </c>
      <c r="C66" s="73" t="s">
        <v>225</v>
      </c>
      <c r="D66" s="73" t="s">
        <v>0</v>
      </c>
      <c r="E66" s="73" t="s">
        <v>1</v>
      </c>
      <c r="F66" s="73" t="s">
        <v>226</v>
      </c>
      <c r="G66" s="73" t="s">
        <v>1019</v>
      </c>
      <c r="H66" s="73" t="s">
        <v>3</v>
      </c>
      <c r="I66" s="73" t="s">
        <v>227</v>
      </c>
      <c r="J66" s="73" t="s">
        <v>53</v>
      </c>
      <c r="K66" s="73" t="s">
        <v>748</v>
      </c>
    </row>
    <row r="67" spans="1:11" x14ac:dyDescent="0.25">
      <c r="A67" s="73">
        <v>86</v>
      </c>
      <c r="B67" s="73" t="s">
        <v>54</v>
      </c>
      <c r="C67" s="73" t="s">
        <v>55</v>
      </c>
      <c r="D67" s="73" t="s">
        <v>0</v>
      </c>
      <c r="E67" s="73" t="s">
        <v>1</v>
      </c>
      <c r="F67" s="73" t="s">
        <v>229</v>
      </c>
      <c r="G67" s="73" t="s">
        <v>1019</v>
      </c>
      <c r="H67" s="73" t="s">
        <v>3</v>
      </c>
      <c r="I67" s="73" t="s">
        <v>230</v>
      </c>
      <c r="J67" s="73" t="s">
        <v>53</v>
      </c>
      <c r="K67" s="73" t="s">
        <v>749</v>
      </c>
    </row>
    <row r="68" spans="1:11" x14ac:dyDescent="0.25">
      <c r="A68" s="73">
        <v>89</v>
      </c>
      <c r="B68" s="73" t="s">
        <v>268</v>
      </c>
      <c r="C68" s="73" t="s">
        <v>269</v>
      </c>
      <c r="D68" s="73" t="s">
        <v>66</v>
      </c>
      <c r="E68" s="73" t="s">
        <v>1</v>
      </c>
      <c r="F68" s="73" t="s">
        <v>270</v>
      </c>
      <c r="G68" s="73" t="s">
        <v>1019</v>
      </c>
      <c r="H68" s="73" t="s">
        <v>3</v>
      </c>
      <c r="I68" s="73" t="s">
        <v>271</v>
      </c>
      <c r="J68" s="73" t="s">
        <v>53</v>
      </c>
      <c r="K68" s="73" t="s">
        <v>754</v>
      </c>
    </row>
    <row r="69" spans="1:11" x14ac:dyDescent="0.25">
      <c r="A69" s="73">
        <v>90</v>
      </c>
      <c r="B69" s="73" t="s">
        <v>278</v>
      </c>
      <c r="C69" s="73" t="s">
        <v>279</v>
      </c>
      <c r="D69" s="73" t="s">
        <v>66</v>
      </c>
      <c r="E69" s="73" t="s">
        <v>1</v>
      </c>
      <c r="F69" s="73" t="s">
        <v>280</v>
      </c>
      <c r="G69" s="73" t="s">
        <v>1019</v>
      </c>
      <c r="H69" s="73" t="s">
        <v>3</v>
      </c>
      <c r="I69" s="73" t="s">
        <v>281</v>
      </c>
      <c r="J69" s="73" t="s">
        <v>53</v>
      </c>
      <c r="K69" s="73" t="s">
        <v>756</v>
      </c>
    </row>
    <row r="70" spans="1:11" x14ac:dyDescent="0.25">
      <c r="A70" s="73">
        <v>4</v>
      </c>
      <c r="B70" s="73" t="s">
        <v>262</v>
      </c>
      <c r="C70" s="73" t="s">
        <v>421</v>
      </c>
      <c r="D70" s="73" t="s">
        <v>0</v>
      </c>
      <c r="E70" s="73" t="s">
        <v>1</v>
      </c>
      <c r="F70" s="73" t="s">
        <v>1078</v>
      </c>
      <c r="G70" s="73" t="s">
        <v>1050</v>
      </c>
      <c r="H70" s="73" t="s">
        <v>473</v>
      </c>
      <c r="I70" s="73" t="s">
        <v>1079</v>
      </c>
      <c r="J70" s="73" t="s">
        <v>960</v>
      </c>
      <c r="K70" s="73" t="s">
        <v>1080</v>
      </c>
    </row>
    <row r="71" spans="1:11" x14ac:dyDescent="0.25">
      <c r="A71" s="73">
        <v>11</v>
      </c>
      <c r="B71" s="73" t="s">
        <v>766</v>
      </c>
      <c r="C71" s="73" t="s">
        <v>767</v>
      </c>
      <c r="D71" s="73" t="s">
        <v>577</v>
      </c>
      <c r="E71" s="73" t="s">
        <v>7</v>
      </c>
      <c r="F71" s="73" t="s">
        <v>1040</v>
      </c>
      <c r="G71" s="73" t="s">
        <v>1050</v>
      </c>
      <c r="H71" s="73" t="s">
        <v>781</v>
      </c>
      <c r="I71" s="73" t="s">
        <v>1042</v>
      </c>
      <c r="J71" s="73" t="s">
        <v>1043</v>
      </c>
      <c r="K71" s="73" t="s">
        <v>1044</v>
      </c>
    </row>
    <row r="72" spans="1:11" x14ac:dyDescent="0.25">
      <c r="A72" s="73">
        <v>80</v>
      </c>
      <c r="B72" s="73" t="s">
        <v>174</v>
      </c>
      <c r="C72" s="73" t="s">
        <v>175</v>
      </c>
      <c r="D72" s="73" t="s">
        <v>0</v>
      </c>
      <c r="E72" s="73" t="s">
        <v>1</v>
      </c>
      <c r="F72" s="73" t="s">
        <v>472</v>
      </c>
      <c r="G72" s="73" t="s">
        <v>1050</v>
      </c>
      <c r="H72" s="73" t="s">
        <v>473</v>
      </c>
      <c r="I72" s="73" t="s">
        <v>474</v>
      </c>
      <c r="J72" s="73" t="s">
        <v>475</v>
      </c>
      <c r="K72" s="73" t="s">
        <v>737</v>
      </c>
    </row>
    <row r="73" spans="1:11" x14ac:dyDescent="0.25">
      <c r="A73" s="73">
        <v>83</v>
      </c>
      <c r="B73" s="73" t="s">
        <v>54</v>
      </c>
      <c r="C73" s="73" t="s">
        <v>55</v>
      </c>
      <c r="D73" s="73" t="s">
        <v>0</v>
      </c>
      <c r="E73" s="73" t="s">
        <v>1</v>
      </c>
      <c r="F73" s="73" t="s">
        <v>480</v>
      </c>
      <c r="G73" s="73" t="s">
        <v>1050</v>
      </c>
      <c r="H73" s="73" t="s">
        <v>473</v>
      </c>
      <c r="I73" s="73" t="s">
        <v>481</v>
      </c>
      <c r="J73" s="73" t="s">
        <v>475</v>
      </c>
      <c r="K73" s="73" t="s">
        <v>744</v>
      </c>
    </row>
    <row r="74" spans="1:11" x14ac:dyDescent="0.25">
      <c r="A74" s="73">
        <v>76</v>
      </c>
      <c r="B74" s="73" t="s">
        <v>875</v>
      </c>
      <c r="C74" s="73" t="s">
        <v>876</v>
      </c>
      <c r="D74" s="73" t="s">
        <v>877</v>
      </c>
      <c r="E74" s="73" t="s">
        <v>878</v>
      </c>
      <c r="F74" s="73" t="s">
        <v>879</v>
      </c>
      <c r="G74" s="73" t="s">
        <v>527</v>
      </c>
      <c r="H74" s="73" t="s">
        <v>8</v>
      </c>
      <c r="I74" s="73" t="s">
        <v>880</v>
      </c>
      <c r="J74" s="73" t="s">
        <v>9</v>
      </c>
      <c r="K74" s="73" t="s">
        <v>881</v>
      </c>
    </row>
    <row r="75" spans="1:11" x14ac:dyDescent="0.25">
      <c r="A75" s="73">
        <v>6</v>
      </c>
      <c r="B75" s="73" t="s">
        <v>366</v>
      </c>
      <c r="C75" s="73" t="s">
        <v>367</v>
      </c>
      <c r="D75" s="73" t="s">
        <v>368</v>
      </c>
      <c r="E75" s="73" t="s">
        <v>43</v>
      </c>
      <c r="F75" s="73" t="s">
        <v>1082</v>
      </c>
      <c r="G75" s="73" t="s">
        <v>960</v>
      </c>
      <c r="H75" s="73" t="s">
        <v>1013</v>
      </c>
      <c r="I75" s="73" t="s">
        <v>1083</v>
      </c>
      <c r="J75" s="73" t="s">
        <v>960</v>
      </c>
      <c r="K75" s="73" t="s">
        <v>1084</v>
      </c>
    </row>
    <row r="76" spans="1:11" x14ac:dyDescent="0.25">
      <c r="A76" s="73">
        <v>20</v>
      </c>
      <c r="B76" s="73" t="s">
        <v>49</v>
      </c>
      <c r="C76" s="73" t="s">
        <v>97</v>
      </c>
      <c r="D76" s="73" t="s">
        <v>66</v>
      </c>
      <c r="E76" s="73" t="s">
        <v>1</v>
      </c>
      <c r="F76" s="73" t="s">
        <v>98</v>
      </c>
      <c r="G76" s="73" t="s">
        <v>960</v>
      </c>
      <c r="H76" s="73" t="s">
        <v>5</v>
      </c>
      <c r="I76" s="73" t="s">
        <v>99</v>
      </c>
      <c r="J76" s="73" t="s">
        <v>6</v>
      </c>
      <c r="K76" s="73" t="s">
        <v>920</v>
      </c>
    </row>
    <row r="77" spans="1:11" x14ac:dyDescent="0.25">
      <c r="A77" s="73">
        <v>24</v>
      </c>
      <c r="B77" s="73" t="s">
        <v>766</v>
      </c>
      <c r="C77" s="73" t="s">
        <v>767</v>
      </c>
      <c r="D77" s="73" t="s">
        <v>577</v>
      </c>
      <c r="E77" s="73" t="s">
        <v>7</v>
      </c>
      <c r="F77" s="73" t="s">
        <v>768</v>
      </c>
      <c r="G77" s="73" t="s">
        <v>960</v>
      </c>
      <c r="H77" s="73" t="s">
        <v>8</v>
      </c>
      <c r="I77" s="73" t="s">
        <v>769</v>
      </c>
      <c r="J77" s="73" t="s">
        <v>9</v>
      </c>
      <c r="K77" s="73" t="s">
        <v>770</v>
      </c>
    </row>
    <row r="78" spans="1:11" x14ac:dyDescent="0.25">
      <c r="A78" s="73">
        <v>25</v>
      </c>
      <c r="B78" s="73" t="s">
        <v>544</v>
      </c>
      <c r="C78" s="73" t="s">
        <v>545</v>
      </c>
      <c r="D78" s="73" t="s">
        <v>546</v>
      </c>
      <c r="E78" s="73" t="s">
        <v>1</v>
      </c>
      <c r="F78" s="73" t="s">
        <v>547</v>
      </c>
      <c r="G78" s="73" t="s">
        <v>960</v>
      </c>
      <c r="H78" s="73" t="s">
        <v>8</v>
      </c>
      <c r="I78" s="73" t="s">
        <v>548</v>
      </c>
      <c r="J78" s="73" t="s">
        <v>9</v>
      </c>
      <c r="K78" s="73" t="s">
        <v>783</v>
      </c>
    </row>
    <row r="79" spans="1:11" x14ac:dyDescent="0.25">
      <c r="A79" s="73">
        <v>51</v>
      </c>
      <c r="B79" s="73" t="s">
        <v>366</v>
      </c>
      <c r="C79" s="73" t="s">
        <v>367</v>
      </c>
      <c r="D79" s="73" t="s">
        <v>368</v>
      </c>
      <c r="E79" s="73" t="s">
        <v>43</v>
      </c>
      <c r="F79" s="73" t="s">
        <v>395</v>
      </c>
      <c r="G79" s="73" t="s">
        <v>960</v>
      </c>
      <c r="H79" s="73" t="s">
        <v>5</v>
      </c>
      <c r="I79" s="73" t="s">
        <v>396</v>
      </c>
      <c r="J79" s="73" t="s">
        <v>6</v>
      </c>
      <c r="K79" s="73" t="s">
        <v>698</v>
      </c>
    </row>
    <row r="80" spans="1:11" x14ac:dyDescent="0.25">
      <c r="A80" s="73">
        <v>60</v>
      </c>
      <c r="B80" s="73" t="s">
        <v>443</v>
      </c>
      <c r="C80" s="73" t="s">
        <v>444</v>
      </c>
      <c r="D80" s="73" t="s">
        <v>0</v>
      </c>
      <c r="E80" s="73" t="s">
        <v>1</v>
      </c>
      <c r="F80" s="73" t="s">
        <v>445</v>
      </c>
      <c r="G80" s="73" t="s">
        <v>960</v>
      </c>
      <c r="H80" s="73" t="s">
        <v>5</v>
      </c>
      <c r="I80" s="73" t="s">
        <v>446</v>
      </c>
      <c r="J80" s="73" t="s">
        <v>6</v>
      </c>
      <c r="K80" s="73" t="s">
        <v>708</v>
      </c>
    </row>
    <row r="81" spans="1:11" x14ac:dyDescent="0.25">
      <c r="A81" s="73">
        <v>64</v>
      </c>
      <c r="B81" s="73" t="s">
        <v>40</v>
      </c>
      <c r="C81" s="73" t="s">
        <v>41</v>
      </c>
      <c r="D81" s="73" t="s">
        <v>42</v>
      </c>
      <c r="E81" s="73" t="s">
        <v>43</v>
      </c>
      <c r="F81" s="73" t="s">
        <v>44</v>
      </c>
      <c r="G81" s="73" t="s">
        <v>960</v>
      </c>
      <c r="H81" s="73" t="s">
        <v>5</v>
      </c>
      <c r="I81" s="73" t="s">
        <v>45</v>
      </c>
      <c r="J81" s="73" t="s">
        <v>6</v>
      </c>
      <c r="K81" s="73" t="s">
        <v>716</v>
      </c>
    </row>
    <row r="82" spans="1:11" x14ac:dyDescent="0.25">
      <c r="A82" s="73">
        <v>65</v>
      </c>
      <c r="B82" s="73" t="s">
        <v>54</v>
      </c>
      <c r="C82" s="73" t="s">
        <v>55</v>
      </c>
      <c r="D82" s="73" t="s">
        <v>0</v>
      </c>
      <c r="E82" s="73" t="s">
        <v>1</v>
      </c>
      <c r="F82" s="73" t="s">
        <v>56</v>
      </c>
      <c r="G82" s="73" t="s">
        <v>960</v>
      </c>
      <c r="H82" s="73" t="s">
        <v>5</v>
      </c>
      <c r="I82" s="73" t="s">
        <v>57</v>
      </c>
      <c r="J82" s="73" t="s">
        <v>6</v>
      </c>
      <c r="K82" s="73" t="s">
        <v>717</v>
      </c>
    </row>
    <row r="83" spans="1:11" x14ac:dyDescent="0.25">
      <c r="A83" s="73">
        <v>66</v>
      </c>
      <c r="B83" s="73" t="s">
        <v>467</v>
      </c>
      <c r="C83" s="73" t="s">
        <v>468</v>
      </c>
      <c r="D83" s="73" t="s">
        <v>0</v>
      </c>
      <c r="E83" s="73" t="s">
        <v>1</v>
      </c>
      <c r="F83" s="73" t="s">
        <v>469</v>
      </c>
      <c r="G83" s="73" t="s">
        <v>960</v>
      </c>
      <c r="H83" s="73" t="s">
        <v>5</v>
      </c>
      <c r="I83" s="73" t="s">
        <v>470</v>
      </c>
      <c r="J83" s="73" t="s">
        <v>6</v>
      </c>
      <c r="K83" s="73" t="s">
        <v>720</v>
      </c>
    </row>
    <row r="84" spans="1:11" x14ac:dyDescent="0.25">
      <c r="A84" s="73">
        <v>69</v>
      </c>
      <c r="B84" s="73" t="s">
        <v>127</v>
      </c>
      <c r="C84" s="73" t="s">
        <v>47</v>
      </c>
      <c r="D84" s="73" t="s">
        <v>0</v>
      </c>
      <c r="E84" s="73" t="s">
        <v>1</v>
      </c>
      <c r="F84" s="73" t="s">
        <v>128</v>
      </c>
      <c r="G84" s="73" t="s">
        <v>960</v>
      </c>
      <c r="H84" s="73" t="s">
        <v>8</v>
      </c>
      <c r="I84" s="73" t="s">
        <v>129</v>
      </c>
      <c r="J84" s="73" t="s">
        <v>9</v>
      </c>
      <c r="K84" s="73" t="s">
        <v>729</v>
      </c>
    </row>
    <row r="85" spans="1:11" x14ac:dyDescent="0.25">
      <c r="A85" s="73">
        <v>71</v>
      </c>
      <c r="B85" s="73" t="s">
        <v>925</v>
      </c>
      <c r="C85" s="73" t="s">
        <v>926</v>
      </c>
      <c r="D85" s="73" t="s">
        <v>821</v>
      </c>
      <c r="E85" s="73" t="s">
        <v>822</v>
      </c>
      <c r="F85" s="73" t="s">
        <v>927</v>
      </c>
      <c r="G85" s="73" t="s">
        <v>960</v>
      </c>
      <c r="H85" s="73" t="s">
        <v>8</v>
      </c>
      <c r="I85" s="73" t="s">
        <v>928</v>
      </c>
      <c r="J85" s="73" t="s">
        <v>9</v>
      </c>
      <c r="K85" s="73" t="s">
        <v>929</v>
      </c>
    </row>
    <row r="86" spans="1:11" x14ac:dyDescent="0.25">
      <c r="A86" s="73">
        <v>72</v>
      </c>
      <c r="B86" s="73" t="s">
        <v>811</v>
      </c>
      <c r="C86" s="73" t="s">
        <v>812</v>
      </c>
      <c r="D86" s="73" t="s">
        <v>813</v>
      </c>
      <c r="E86" s="73" t="s">
        <v>814</v>
      </c>
      <c r="F86" s="73" t="s">
        <v>815</v>
      </c>
      <c r="G86" s="73" t="s">
        <v>960</v>
      </c>
      <c r="H86" s="73" t="s">
        <v>8</v>
      </c>
      <c r="I86" s="73" t="s">
        <v>817</v>
      </c>
      <c r="J86" s="73" t="s">
        <v>9</v>
      </c>
      <c r="K86" s="73" t="s">
        <v>818</v>
      </c>
    </row>
    <row r="87" spans="1:11" x14ac:dyDescent="0.25">
      <c r="A87" s="73">
        <v>73</v>
      </c>
      <c r="B87" s="73" t="s">
        <v>869</v>
      </c>
      <c r="C87" s="73" t="s">
        <v>870</v>
      </c>
      <c r="D87" s="73" t="s">
        <v>871</v>
      </c>
      <c r="E87" s="73" t="s">
        <v>198</v>
      </c>
      <c r="F87" s="73" t="s">
        <v>872</v>
      </c>
      <c r="G87" s="73" t="s">
        <v>960</v>
      </c>
      <c r="H87" s="73" t="s">
        <v>8</v>
      </c>
      <c r="I87" s="73" t="s">
        <v>873</v>
      </c>
      <c r="J87" s="73" t="s">
        <v>9</v>
      </c>
      <c r="K87" s="73" t="s">
        <v>874</v>
      </c>
    </row>
    <row r="88" spans="1:11" x14ac:dyDescent="0.25">
      <c r="A88" s="73">
        <v>75</v>
      </c>
      <c r="B88" s="73" t="s">
        <v>819</v>
      </c>
      <c r="C88" s="73" t="s">
        <v>820</v>
      </c>
      <c r="D88" s="73" t="s">
        <v>821</v>
      </c>
      <c r="E88" s="73" t="s">
        <v>822</v>
      </c>
      <c r="F88" s="73" t="s">
        <v>823</v>
      </c>
      <c r="G88" s="73" t="s">
        <v>960</v>
      </c>
      <c r="H88" s="73" t="s">
        <v>8</v>
      </c>
      <c r="I88" s="73" t="s">
        <v>824</v>
      </c>
      <c r="J88" s="73" t="s">
        <v>9</v>
      </c>
      <c r="K88" s="73" t="s">
        <v>825</v>
      </c>
    </row>
    <row r="89" spans="1:11" x14ac:dyDescent="0.25">
      <c r="A89" s="73">
        <v>77</v>
      </c>
      <c r="B89" s="73" t="s">
        <v>797</v>
      </c>
      <c r="C89" s="73" t="s">
        <v>798</v>
      </c>
      <c r="D89" s="73" t="s">
        <v>799</v>
      </c>
      <c r="E89" s="73" t="s">
        <v>1</v>
      </c>
      <c r="F89" s="73" t="s">
        <v>800</v>
      </c>
      <c r="G89" s="73" t="s">
        <v>960</v>
      </c>
      <c r="H89" s="73" t="s">
        <v>8</v>
      </c>
      <c r="I89" s="73" t="s">
        <v>801</v>
      </c>
      <c r="J89" s="73" t="s">
        <v>9</v>
      </c>
      <c r="K89" s="73" t="s">
        <v>802</v>
      </c>
    </row>
    <row r="90" spans="1:11" x14ac:dyDescent="0.25">
      <c r="A90" s="73">
        <v>78</v>
      </c>
      <c r="B90" s="73" t="s">
        <v>930</v>
      </c>
      <c r="C90" s="73" t="s">
        <v>931</v>
      </c>
      <c r="D90" s="73" t="s">
        <v>932</v>
      </c>
      <c r="E90" s="73" t="s">
        <v>933</v>
      </c>
      <c r="F90" s="73" t="s">
        <v>934</v>
      </c>
      <c r="G90" s="73" t="s">
        <v>960</v>
      </c>
      <c r="H90" s="73" t="s">
        <v>8</v>
      </c>
      <c r="I90" s="73" t="s">
        <v>935</v>
      </c>
      <c r="J90" s="73" t="s">
        <v>9</v>
      </c>
      <c r="K90" s="73" t="s">
        <v>936</v>
      </c>
    </row>
    <row r="91" spans="1:11" x14ac:dyDescent="0.25">
      <c r="A91" s="73">
        <v>79</v>
      </c>
      <c r="B91" s="73" t="s">
        <v>174</v>
      </c>
      <c r="C91" s="73" t="s">
        <v>175</v>
      </c>
      <c r="D91" s="73" t="s">
        <v>0</v>
      </c>
      <c r="E91" s="73" t="s">
        <v>1</v>
      </c>
      <c r="F91" s="73" t="s">
        <v>176</v>
      </c>
      <c r="G91" s="73" t="s">
        <v>960</v>
      </c>
      <c r="H91" s="73" t="s">
        <v>8</v>
      </c>
      <c r="I91" s="73" t="s">
        <v>177</v>
      </c>
      <c r="J91" s="73" t="s">
        <v>9</v>
      </c>
      <c r="K91" s="73" t="s">
        <v>736</v>
      </c>
    </row>
  </sheetData>
  <sortState ref="A2:K97">
    <sortCondition ref="G2:G97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2" t="s">
        <v>803</v>
      </c>
      <c r="C2" s="72" t="s">
        <v>804</v>
      </c>
      <c r="D2" s="72" t="s">
        <v>17</v>
      </c>
      <c r="E2" s="72" t="s">
        <v>7</v>
      </c>
      <c r="F2" s="72" t="s">
        <v>805</v>
      </c>
      <c r="G2" s="72" t="s">
        <v>1071</v>
      </c>
      <c r="H2" s="72" t="s">
        <v>5</v>
      </c>
      <c r="I2" s="72" t="s">
        <v>806</v>
      </c>
      <c r="J2" s="72" t="s">
        <v>6</v>
      </c>
      <c r="K2" s="72" t="s">
        <v>996</v>
      </c>
    </row>
    <row r="3" spans="1:11" x14ac:dyDescent="0.25">
      <c r="A3">
        <v>43</v>
      </c>
      <c r="B3" s="72" t="s">
        <v>15</v>
      </c>
      <c r="C3" s="72" t="s">
        <v>16</v>
      </c>
      <c r="D3" s="72" t="s">
        <v>17</v>
      </c>
      <c r="E3" s="72" t="s">
        <v>7</v>
      </c>
      <c r="F3" s="72" t="s">
        <v>18</v>
      </c>
      <c r="G3" s="72" t="s">
        <v>1071</v>
      </c>
      <c r="H3" s="72" t="s">
        <v>5</v>
      </c>
      <c r="I3" s="72" t="s">
        <v>19</v>
      </c>
      <c r="J3" s="72" t="s">
        <v>6</v>
      </c>
      <c r="K3" s="72" t="s">
        <v>685</v>
      </c>
    </row>
    <row r="4" spans="1:11" x14ac:dyDescent="0.25">
      <c r="A4" s="72">
        <v>14</v>
      </c>
      <c r="B4" s="72" t="s">
        <v>830</v>
      </c>
      <c r="C4" s="72" t="s">
        <v>624</v>
      </c>
      <c r="D4" s="72" t="s">
        <v>625</v>
      </c>
      <c r="E4" s="72" t="s">
        <v>48</v>
      </c>
      <c r="F4" s="72" t="s">
        <v>626</v>
      </c>
      <c r="G4" s="72" t="s">
        <v>666</v>
      </c>
      <c r="H4" s="72" t="s">
        <v>294</v>
      </c>
      <c r="I4" s="72" t="s">
        <v>627</v>
      </c>
      <c r="J4" s="72" t="s">
        <v>289</v>
      </c>
      <c r="K4" s="72" t="s">
        <v>987</v>
      </c>
    </row>
    <row r="5" spans="1:11" x14ac:dyDescent="0.25">
      <c r="A5" s="72">
        <v>19</v>
      </c>
      <c r="B5" s="72" t="s">
        <v>567</v>
      </c>
      <c r="C5" s="72" t="s">
        <v>561</v>
      </c>
      <c r="D5" s="72" t="s">
        <v>0</v>
      </c>
      <c r="E5" s="72" t="s">
        <v>1</v>
      </c>
      <c r="F5" s="72" t="s">
        <v>61</v>
      </c>
      <c r="G5" s="72" t="s">
        <v>666</v>
      </c>
      <c r="H5" s="72" t="s">
        <v>3</v>
      </c>
      <c r="I5" s="72" t="s">
        <v>62</v>
      </c>
      <c r="J5" s="72" t="s">
        <v>53</v>
      </c>
      <c r="K5" s="72" t="s">
        <v>919</v>
      </c>
    </row>
    <row r="6" spans="1:11" x14ac:dyDescent="0.25">
      <c r="A6" s="72">
        <v>27</v>
      </c>
      <c r="B6" s="72" t="s">
        <v>453</v>
      </c>
      <c r="C6" s="72" t="s">
        <v>454</v>
      </c>
      <c r="D6" s="72" t="s">
        <v>455</v>
      </c>
      <c r="E6" s="72" t="s">
        <v>456</v>
      </c>
      <c r="F6" s="72" t="s">
        <v>457</v>
      </c>
      <c r="G6" s="72" t="s">
        <v>666</v>
      </c>
      <c r="H6" s="72" t="s">
        <v>30</v>
      </c>
      <c r="I6" s="72" t="s">
        <v>458</v>
      </c>
      <c r="J6" s="72" t="s">
        <v>32</v>
      </c>
      <c r="K6" s="72" t="s">
        <v>763</v>
      </c>
    </row>
    <row r="7" spans="1:11" x14ac:dyDescent="0.25">
      <c r="A7" s="72">
        <v>31</v>
      </c>
      <c r="B7" s="72" t="s">
        <v>407</v>
      </c>
      <c r="C7" s="72" t="s">
        <v>408</v>
      </c>
      <c r="D7" s="72" t="s">
        <v>618</v>
      </c>
      <c r="E7" s="72" t="s">
        <v>619</v>
      </c>
      <c r="F7" s="72" t="s">
        <v>620</v>
      </c>
      <c r="G7" s="72" t="s">
        <v>666</v>
      </c>
      <c r="H7" s="72" t="s">
        <v>294</v>
      </c>
      <c r="I7" s="72" t="s">
        <v>621</v>
      </c>
      <c r="J7" s="72" t="s">
        <v>289</v>
      </c>
      <c r="K7" s="72" t="s">
        <v>658</v>
      </c>
    </row>
    <row r="8" spans="1:11" x14ac:dyDescent="0.25">
      <c r="A8" s="72">
        <v>35</v>
      </c>
      <c r="B8" s="72" t="s">
        <v>590</v>
      </c>
      <c r="C8" s="72" t="s">
        <v>591</v>
      </c>
      <c r="D8" s="72" t="s">
        <v>592</v>
      </c>
      <c r="E8" s="72" t="s">
        <v>43</v>
      </c>
      <c r="F8" s="72" t="s">
        <v>593</v>
      </c>
      <c r="G8" s="72" t="s">
        <v>666</v>
      </c>
      <c r="H8" s="72" t="s">
        <v>30</v>
      </c>
      <c r="I8" s="72" t="s">
        <v>594</v>
      </c>
      <c r="J8" s="72" t="s">
        <v>32</v>
      </c>
      <c r="K8" s="72" t="s">
        <v>669</v>
      </c>
    </row>
    <row r="9" spans="1:11" x14ac:dyDescent="0.25">
      <c r="A9" s="72">
        <v>44</v>
      </c>
      <c r="B9" s="72" t="s">
        <v>333</v>
      </c>
      <c r="C9" s="72" t="s">
        <v>334</v>
      </c>
      <c r="D9" s="72" t="s">
        <v>335</v>
      </c>
      <c r="E9" s="72" t="s">
        <v>48</v>
      </c>
      <c r="F9" s="72" t="s">
        <v>336</v>
      </c>
      <c r="G9" s="72" t="s">
        <v>666</v>
      </c>
      <c r="H9" s="72" t="s">
        <v>287</v>
      </c>
      <c r="I9" s="72" t="s">
        <v>337</v>
      </c>
      <c r="J9" s="72" t="s">
        <v>289</v>
      </c>
      <c r="K9" s="72" t="s">
        <v>686</v>
      </c>
    </row>
    <row r="10" spans="1:11" x14ac:dyDescent="0.25">
      <c r="A10" s="72">
        <v>46</v>
      </c>
      <c r="B10" s="72" t="s">
        <v>350</v>
      </c>
      <c r="C10" s="72" t="s">
        <v>340</v>
      </c>
      <c r="D10" s="72" t="s">
        <v>351</v>
      </c>
      <c r="E10" s="72" t="s">
        <v>48</v>
      </c>
      <c r="F10" s="72" t="s">
        <v>352</v>
      </c>
      <c r="G10" s="72" t="s">
        <v>666</v>
      </c>
      <c r="H10" s="72" t="s">
        <v>287</v>
      </c>
      <c r="I10" s="72" t="s">
        <v>353</v>
      </c>
      <c r="J10" s="72" t="s">
        <v>289</v>
      </c>
      <c r="K10" s="72" t="s">
        <v>689</v>
      </c>
    </row>
    <row r="11" spans="1:11" x14ac:dyDescent="0.25">
      <c r="A11" s="72">
        <v>50</v>
      </c>
      <c r="B11" s="72" t="s">
        <v>377</v>
      </c>
      <c r="C11" s="72" t="s">
        <v>378</v>
      </c>
      <c r="D11" s="72" t="s">
        <v>256</v>
      </c>
      <c r="E11" s="72" t="s">
        <v>1</v>
      </c>
      <c r="F11" s="72" t="s">
        <v>379</v>
      </c>
      <c r="G11" s="72" t="s">
        <v>666</v>
      </c>
      <c r="H11" s="72" t="s">
        <v>294</v>
      </c>
      <c r="I11" s="72" t="s">
        <v>380</v>
      </c>
      <c r="J11" s="72" t="s">
        <v>289</v>
      </c>
      <c r="K11" s="72" t="s">
        <v>695</v>
      </c>
    </row>
    <row r="12" spans="1:11" x14ac:dyDescent="0.25">
      <c r="A12" s="72">
        <v>51</v>
      </c>
      <c r="B12" s="72" t="s">
        <v>387</v>
      </c>
      <c r="C12" s="72" t="s">
        <v>279</v>
      </c>
      <c r="D12" s="72" t="s">
        <v>351</v>
      </c>
      <c r="E12" s="72" t="s">
        <v>48</v>
      </c>
      <c r="F12" s="72" t="s">
        <v>388</v>
      </c>
      <c r="G12" s="72" t="s">
        <v>666</v>
      </c>
      <c r="H12" s="72" t="s">
        <v>287</v>
      </c>
      <c r="I12" s="72" t="s">
        <v>389</v>
      </c>
      <c r="J12" s="72" t="s">
        <v>289</v>
      </c>
      <c r="K12" s="72" t="s">
        <v>696</v>
      </c>
    </row>
    <row r="13" spans="1:11" x14ac:dyDescent="0.25">
      <c r="A13" s="72">
        <v>56</v>
      </c>
      <c r="B13" s="72" t="s">
        <v>407</v>
      </c>
      <c r="C13" s="72" t="s">
        <v>408</v>
      </c>
      <c r="D13" s="72" t="s">
        <v>618</v>
      </c>
      <c r="E13" s="72" t="s">
        <v>619</v>
      </c>
      <c r="F13" s="72" t="s">
        <v>412</v>
      </c>
      <c r="G13" s="72" t="s">
        <v>666</v>
      </c>
      <c r="H13" s="72" t="s">
        <v>294</v>
      </c>
      <c r="I13" s="72" t="s">
        <v>413</v>
      </c>
      <c r="J13" s="72" t="s">
        <v>289</v>
      </c>
      <c r="K13" s="72" t="s">
        <v>702</v>
      </c>
    </row>
    <row r="14" spans="1:11" x14ac:dyDescent="0.25">
      <c r="A14" s="72">
        <v>59</v>
      </c>
      <c r="B14" s="72" t="s">
        <v>407</v>
      </c>
      <c r="C14" s="72" t="s">
        <v>408</v>
      </c>
      <c r="D14" s="72" t="s">
        <v>618</v>
      </c>
      <c r="E14" s="72" t="s">
        <v>619</v>
      </c>
      <c r="F14" s="72" t="s">
        <v>437</v>
      </c>
      <c r="G14" s="72" t="s">
        <v>666</v>
      </c>
      <c r="H14" s="72" t="s">
        <v>30</v>
      </c>
      <c r="I14" s="72" t="s">
        <v>438</v>
      </c>
      <c r="J14" s="72" t="s">
        <v>32</v>
      </c>
      <c r="K14" s="72" t="s">
        <v>706</v>
      </c>
    </row>
    <row r="15" spans="1:11" x14ac:dyDescent="0.25">
      <c r="A15" s="72">
        <v>60</v>
      </c>
      <c r="B15" s="72" t="s">
        <v>407</v>
      </c>
      <c r="C15" s="72" t="s">
        <v>408</v>
      </c>
      <c r="D15" s="72" t="s">
        <v>618</v>
      </c>
      <c r="E15" s="72" t="s">
        <v>619</v>
      </c>
      <c r="F15" s="72" t="s">
        <v>440</v>
      </c>
      <c r="G15" s="72" t="s">
        <v>666</v>
      </c>
      <c r="H15" s="72" t="s">
        <v>30</v>
      </c>
      <c r="I15" s="72" t="s">
        <v>441</v>
      </c>
      <c r="J15" s="72" t="s">
        <v>32</v>
      </c>
      <c r="K15" s="72" t="s">
        <v>707</v>
      </c>
    </row>
    <row r="16" spans="1:11" x14ac:dyDescent="0.25">
      <c r="A16" s="72">
        <v>73</v>
      </c>
      <c r="B16" s="72" t="s">
        <v>131</v>
      </c>
      <c r="C16" s="72" t="s">
        <v>132</v>
      </c>
      <c r="D16" s="72" t="s">
        <v>133</v>
      </c>
      <c r="E16" s="72" t="s">
        <v>28</v>
      </c>
      <c r="F16" s="72" t="s">
        <v>134</v>
      </c>
      <c r="G16" s="72" t="s">
        <v>666</v>
      </c>
      <c r="H16" s="72" t="s">
        <v>30</v>
      </c>
      <c r="I16" s="72" t="s">
        <v>135</v>
      </c>
      <c r="J16" s="72" t="s">
        <v>32</v>
      </c>
      <c r="K16" s="72" t="s">
        <v>731</v>
      </c>
    </row>
    <row r="17" spans="1:11" x14ac:dyDescent="0.25">
      <c r="A17" s="72">
        <v>77</v>
      </c>
      <c r="B17" s="72" t="s">
        <v>54</v>
      </c>
      <c r="C17" s="72" t="s">
        <v>55</v>
      </c>
      <c r="D17" s="72" t="s">
        <v>0</v>
      </c>
      <c r="E17" s="72" t="s">
        <v>1</v>
      </c>
      <c r="F17" s="72" t="s">
        <v>156</v>
      </c>
      <c r="G17" s="72" t="s">
        <v>666</v>
      </c>
      <c r="H17" s="72" t="s">
        <v>157</v>
      </c>
      <c r="I17" s="72" t="s">
        <v>158</v>
      </c>
      <c r="J17" s="72" t="s">
        <v>159</v>
      </c>
      <c r="K17" s="72" t="s">
        <v>734</v>
      </c>
    </row>
    <row r="18" spans="1:11" x14ac:dyDescent="0.25">
      <c r="A18" s="72">
        <v>85</v>
      </c>
      <c r="B18" s="72" t="s">
        <v>101</v>
      </c>
      <c r="C18" s="72" t="s">
        <v>102</v>
      </c>
      <c r="D18" s="72" t="s">
        <v>103</v>
      </c>
      <c r="E18" s="72" t="s">
        <v>43</v>
      </c>
      <c r="F18" s="72" t="s">
        <v>202</v>
      </c>
      <c r="G18" s="72" t="s">
        <v>666</v>
      </c>
      <c r="H18" s="72" t="s">
        <v>30</v>
      </c>
      <c r="I18" s="72" t="s">
        <v>203</v>
      </c>
      <c r="J18" s="72" t="s">
        <v>32</v>
      </c>
      <c r="K18" s="72" t="s">
        <v>743</v>
      </c>
    </row>
    <row r="19" spans="1:11" x14ac:dyDescent="0.25">
      <c r="A19" s="72">
        <v>90</v>
      </c>
      <c r="B19" s="72" t="s">
        <v>232</v>
      </c>
      <c r="C19" s="72" t="s">
        <v>233</v>
      </c>
      <c r="D19" s="72" t="s">
        <v>234</v>
      </c>
      <c r="E19" s="72" t="s">
        <v>1</v>
      </c>
      <c r="F19" s="72" t="s">
        <v>235</v>
      </c>
      <c r="G19" s="72" t="s">
        <v>666</v>
      </c>
      <c r="H19" s="72" t="s">
        <v>3</v>
      </c>
      <c r="I19" s="72" t="s">
        <v>236</v>
      </c>
      <c r="J19" s="72" t="s">
        <v>53</v>
      </c>
      <c r="K19" s="72" t="s">
        <v>750</v>
      </c>
    </row>
    <row r="20" spans="1:11" x14ac:dyDescent="0.25">
      <c r="A20" s="72">
        <v>91</v>
      </c>
      <c r="B20" s="72" t="s">
        <v>50</v>
      </c>
      <c r="C20" s="72" t="s">
        <v>51</v>
      </c>
      <c r="D20" s="72" t="s">
        <v>52</v>
      </c>
      <c r="E20" s="72" t="s">
        <v>43</v>
      </c>
      <c r="F20" s="72" t="s">
        <v>246</v>
      </c>
      <c r="G20" s="72" t="s">
        <v>666</v>
      </c>
      <c r="H20" s="72" t="s">
        <v>3</v>
      </c>
      <c r="I20" s="72" t="s">
        <v>247</v>
      </c>
      <c r="J20" s="72" t="s">
        <v>125</v>
      </c>
      <c r="K20" s="72" t="s">
        <v>751</v>
      </c>
    </row>
    <row r="21" spans="1:11" x14ac:dyDescent="0.25">
      <c r="A21" s="72">
        <v>3</v>
      </c>
      <c r="B21" s="72" t="s">
        <v>71</v>
      </c>
      <c r="C21" s="72" t="s">
        <v>72</v>
      </c>
      <c r="D21" s="72" t="s">
        <v>73</v>
      </c>
      <c r="E21" s="72" t="s">
        <v>28</v>
      </c>
      <c r="F21" s="72" t="s">
        <v>74</v>
      </c>
      <c r="G21" s="72" t="s">
        <v>938</v>
      </c>
      <c r="H21" s="72" t="s">
        <v>30</v>
      </c>
      <c r="I21" s="72" t="s">
        <v>75</v>
      </c>
      <c r="J21" s="72" t="s">
        <v>32</v>
      </c>
      <c r="K21" s="72" t="s">
        <v>1058</v>
      </c>
    </row>
    <row r="22" spans="1:11" x14ac:dyDescent="0.25">
      <c r="A22" s="72">
        <v>7</v>
      </c>
      <c r="B22" s="72" t="s">
        <v>415</v>
      </c>
      <c r="C22" s="72" t="s">
        <v>416</v>
      </c>
      <c r="D22" s="72" t="s">
        <v>417</v>
      </c>
      <c r="E22" s="72" t="s">
        <v>28</v>
      </c>
      <c r="F22" s="72" t="s">
        <v>418</v>
      </c>
      <c r="G22" s="72" t="s">
        <v>938</v>
      </c>
      <c r="H22" s="72" t="s">
        <v>287</v>
      </c>
      <c r="I22" s="72" t="s">
        <v>419</v>
      </c>
      <c r="J22" s="72" t="s">
        <v>289</v>
      </c>
      <c r="K22" s="72" t="s">
        <v>1068</v>
      </c>
    </row>
    <row r="23" spans="1:11" x14ac:dyDescent="0.25">
      <c r="A23" s="72">
        <v>2</v>
      </c>
      <c r="B23" s="72" t="s">
        <v>262</v>
      </c>
      <c r="C23" s="72" t="s">
        <v>263</v>
      </c>
      <c r="D23" s="72" t="s">
        <v>264</v>
      </c>
      <c r="E23" s="72" t="s">
        <v>1</v>
      </c>
      <c r="F23" s="72" t="s">
        <v>265</v>
      </c>
      <c r="G23" s="72" t="s">
        <v>1019</v>
      </c>
      <c r="H23" s="72" t="s">
        <v>3</v>
      </c>
      <c r="I23" s="72" t="s">
        <v>266</v>
      </c>
      <c r="J23" s="72" t="s">
        <v>53</v>
      </c>
      <c r="K23" s="72" t="s">
        <v>1057</v>
      </c>
    </row>
    <row r="24" spans="1:11" x14ac:dyDescent="0.25">
      <c r="A24" s="72">
        <v>8</v>
      </c>
      <c r="B24" s="72" t="s">
        <v>273</v>
      </c>
      <c r="C24" s="72" t="s">
        <v>274</v>
      </c>
      <c r="D24" s="72" t="s">
        <v>0</v>
      </c>
      <c r="E24" s="72" t="s">
        <v>1</v>
      </c>
      <c r="F24" s="72" t="s">
        <v>275</v>
      </c>
      <c r="G24" s="72" t="s">
        <v>1019</v>
      </c>
      <c r="H24" s="72" t="s">
        <v>3</v>
      </c>
      <c r="I24" s="72" t="s">
        <v>276</v>
      </c>
      <c r="J24" s="72" t="s">
        <v>53</v>
      </c>
      <c r="K24" s="72" t="s">
        <v>1069</v>
      </c>
    </row>
    <row r="25" spans="1:11" x14ac:dyDescent="0.25">
      <c r="A25" s="72">
        <v>9</v>
      </c>
      <c r="B25" s="72" t="s">
        <v>102</v>
      </c>
      <c r="C25" s="72" t="s">
        <v>141</v>
      </c>
      <c r="D25" s="72" t="s">
        <v>42</v>
      </c>
      <c r="E25" s="72" t="s">
        <v>43</v>
      </c>
      <c r="F25" s="72" t="s">
        <v>142</v>
      </c>
      <c r="G25" s="72" t="s">
        <v>1019</v>
      </c>
      <c r="H25" s="72" t="s">
        <v>3</v>
      </c>
      <c r="I25" s="72" t="s">
        <v>143</v>
      </c>
      <c r="J25" s="72" t="s">
        <v>53</v>
      </c>
      <c r="K25" s="72" t="s">
        <v>1070</v>
      </c>
    </row>
    <row r="26" spans="1:11" x14ac:dyDescent="0.25">
      <c r="A26" s="72">
        <v>12</v>
      </c>
      <c r="B26" s="72" t="s">
        <v>145</v>
      </c>
      <c r="C26" s="72" t="s">
        <v>97</v>
      </c>
      <c r="D26" s="72" t="s">
        <v>1046</v>
      </c>
      <c r="E26" s="72" t="s">
        <v>1</v>
      </c>
      <c r="F26" s="72" t="s">
        <v>147</v>
      </c>
      <c r="G26" s="72" t="s">
        <v>1019</v>
      </c>
      <c r="H26" s="72" t="s">
        <v>3</v>
      </c>
      <c r="I26" s="72" t="s">
        <v>148</v>
      </c>
      <c r="J26" s="72" t="s">
        <v>53</v>
      </c>
      <c r="K26" s="72" t="s">
        <v>1047</v>
      </c>
    </row>
    <row r="27" spans="1:11" x14ac:dyDescent="0.25">
      <c r="A27" s="72">
        <v>15</v>
      </c>
      <c r="B27" s="72" t="s">
        <v>982</v>
      </c>
      <c r="C27" s="72" t="s">
        <v>292</v>
      </c>
      <c r="D27" s="72" t="s">
        <v>462</v>
      </c>
      <c r="E27" s="72" t="s">
        <v>1</v>
      </c>
      <c r="F27" s="72" t="s">
        <v>422</v>
      </c>
      <c r="G27" s="72" t="s">
        <v>1019</v>
      </c>
      <c r="H27" s="72" t="s">
        <v>3</v>
      </c>
      <c r="I27" s="72" t="s">
        <v>423</v>
      </c>
      <c r="J27" s="72" t="s">
        <v>2</v>
      </c>
      <c r="K27" s="72" t="s">
        <v>983</v>
      </c>
    </row>
    <row r="28" spans="1:11" x14ac:dyDescent="0.25">
      <c r="A28" s="72">
        <v>16</v>
      </c>
      <c r="B28" s="72" t="s">
        <v>64</v>
      </c>
      <c r="C28" s="72" t="s">
        <v>65</v>
      </c>
      <c r="D28" s="72" t="s">
        <v>66</v>
      </c>
      <c r="E28" s="72" t="s">
        <v>1</v>
      </c>
      <c r="F28" s="72" t="s">
        <v>67</v>
      </c>
      <c r="G28" s="72" t="s">
        <v>1019</v>
      </c>
      <c r="H28" s="72" t="s">
        <v>30</v>
      </c>
      <c r="I28" s="72" t="s">
        <v>68</v>
      </c>
      <c r="J28" s="72" t="s">
        <v>32</v>
      </c>
      <c r="K28" s="72" t="s">
        <v>959</v>
      </c>
    </row>
    <row r="29" spans="1:11" x14ac:dyDescent="0.25">
      <c r="A29" s="72">
        <v>17</v>
      </c>
      <c r="B29" s="72" t="s">
        <v>242</v>
      </c>
      <c r="C29" s="72" t="s">
        <v>243</v>
      </c>
      <c r="D29" s="72" t="s">
        <v>957</v>
      </c>
      <c r="E29" s="72" t="s">
        <v>43</v>
      </c>
      <c r="F29" s="72" t="s">
        <v>244</v>
      </c>
      <c r="G29" s="72" t="s">
        <v>1019</v>
      </c>
      <c r="H29" s="72" t="s">
        <v>3</v>
      </c>
      <c r="I29" s="72" t="s">
        <v>245</v>
      </c>
      <c r="J29" s="72" t="s">
        <v>125</v>
      </c>
      <c r="K29" s="72" t="s">
        <v>958</v>
      </c>
    </row>
    <row r="30" spans="1:11" x14ac:dyDescent="0.25">
      <c r="A30" s="72">
        <v>18</v>
      </c>
      <c r="B30" s="72" t="s">
        <v>322</v>
      </c>
      <c r="C30" s="72" t="s">
        <v>323</v>
      </c>
      <c r="D30" s="72" t="s">
        <v>66</v>
      </c>
      <c r="E30" s="72" t="s">
        <v>1</v>
      </c>
      <c r="F30" s="72" t="s">
        <v>324</v>
      </c>
      <c r="G30" s="72" t="s">
        <v>1019</v>
      </c>
      <c r="H30" s="72" t="s">
        <v>287</v>
      </c>
      <c r="I30" s="72" t="s">
        <v>325</v>
      </c>
      <c r="J30" s="72" t="s">
        <v>289</v>
      </c>
      <c r="K30" s="72" t="s">
        <v>956</v>
      </c>
    </row>
    <row r="31" spans="1:11" x14ac:dyDescent="0.25">
      <c r="A31" s="72">
        <v>21</v>
      </c>
      <c r="B31" s="72" t="s">
        <v>49</v>
      </c>
      <c r="C31" s="72" t="s">
        <v>97</v>
      </c>
      <c r="D31" s="72" t="s">
        <v>66</v>
      </c>
      <c r="E31" s="72" t="s">
        <v>1</v>
      </c>
      <c r="F31" s="72" t="s">
        <v>391</v>
      </c>
      <c r="G31" s="72" t="s">
        <v>1019</v>
      </c>
      <c r="H31" s="72" t="s">
        <v>294</v>
      </c>
      <c r="I31" s="72" t="s">
        <v>392</v>
      </c>
      <c r="J31" s="72" t="s">
        <v>289</v>
      </c>
      <c r="K31" s="72" t="s">
        <v>921</v>
      </c>
    </row>
    <row r="32" spans="1:11" x14ac:dyDescent="0.25">
      <c r="A32" s="72">
        <v>23</v>
      </c>
      <c r="B32" s="72" t="s">
        <v>361</v>
      </c>
      <c r="C32" s="72" t="s">
        <v>362</v>
      </c>
      <c r="D32" s="72" t="s">
        <v>0</v>
      </c>
      <c r="E32" s="72" t="s">
        <v>1</v>
      </c>
      <c r="F32" s="72" t="s">
        <v>886</v>
      </c>
      <c r="G32" s="72" t="s">
        <v>1019</v>
      </c>
      <c r="H32" s="72" t="s">
        <v>3</v>
      </c>
      <c r="I32" s="72" t="s">
        <v>861</v>
      </c>
      <c r="J32" s="72" t="s">
        <v>516</v>
      </c>
      <c r="K32" s="72" t="s">
        <v>896</v>
      </c>
    </row>
    <row r="33" spans="1:11" x14ac:dyDescent="0.25">
      <c r="A33" s="72">
        <v>24</v>
      </c>
      <c r="B33" s="72" t="s">
        <v>845</v>
      </c>
      <c r="C33" s="72" t="s">
        <v>846</v>
      </c>
      <c r="D33" s="72" t="s">
        <v>27</v>
      </c>
      <c r="E33" s="72" t="s">
        <v>28</v>
      </c>
      <c r="F33" s="72" t="s">
        <v>847</v>
      </c>
      <c r="G33" s="72" t="s">
        <v>1019</v>
      </c>
      <c r="H33" s="72" t="s">
        <v>294</v>
      </c>
      <c r="I33" s="72" t="s">
        <v>848</v>
      </c>
      <c r="J33" s="72" t="s">
        <v>289</v>
      </c>
      <c r="K33" s="72" t="s">
        <v>849</v>
      </c>
    </row>
    <row r="34" spans="1:11" x14ac:dyDescent="0.25">
      <c r="A34" s="72">
        <v>28</v>
      </c>
      <c r="B34" s="72" t="s">
        <v>530</v>
      </c>
      <c r="C34" s="72" t="s">
        <v>531</v>
      </c>
      <c r="D34" s="72" t="s">
        <v>36</v>
      </c>
      <c r="E34" s="72" t="s">
        <v>1</v>
      </c>
      <c r="F34" s="72" t="s">
        <v>532</v>
      </c>
      <c r="G34" s="72" t="s">
        <v>1019</v>
      </c>
      <c r="H34" s="72" t="s">
        <v>294</v>
      </c>
      <c r="I34" s="72" t="s">
        <v>533</v>
      </c>
      <c r="J34" s="72" t="s">
        <v>516</v>
      </c>
      <c r="K34" s="72" t="s">
        <v>764</v>
      </c>
    </row>
    <row r="35" spans="1:11" x14ac:dyDescent="0.25">
      <c r="A35" s="72">
        <v>29</v>
      </c>
      <c r="B35" s="72" t="s">
        <v>116</v>
      </c>
      <c r="C35" s="72" t="s">
        <v>117</v>
      </c>
      <c r="D35" s="72" t="s">
        <v>648</v>
      </c>
      <c r="E35" s="72" t="s">
        <v>1</v>
      </c>
      <c r="F35" s="72" t="s">
        <v>118</v>
      </c>
      <c r="G35" s="72" t="s">
        <v>1019</v>
      </c>
      <c r="H35" s="72" t="s">
        <v>3</v>
      </c>
      <c r="I35" s="72" t="s">
        <v>119</v>
      </c>
      <c r="J35" s="72" t="s">
        <v>53</v>
      </c>
      <c r="K35" s="72" t="s">
        <v>649</v>
      </c>
    </row>
    <row r="36" spans="1:11" x14ac:dyDescent="0.25">
      <c r="A36" s="72">
        <v>30</v>
      </c>
      <c r="B36" s="72" t="s">
        <v>651</v>
      </c>
      <c r="C36" s="72" t="s">
        <v>652</v>
      </c>
      <c r="D36" s="72" t="s">
        <v>653</v>
      </c>
      <c r="E36" s="72" t="s">
        <v>1</v>
      </c>
      <c r="F36" s="72" t="s">
        <v>654</v>
      </c>
      <c r="G36" s="72" t="s">
        <v>1019</v>
      </c>
      <c r="H36" s="72" t="s">
        <v>294</v>
      </c>
      <c r="I36" s="72" t="s">
        <v>655</v>
      </c>
      <c r="J36" s="72" t="s">
        <v>289</v>
      </c>
      <c r="K36" s="72" t="s">
        <v>656</v>
      </c>
    </row>
    <row r="37" spans="1:11" x14ac:dyDescent="0.25">
      <c r="A37" s="72">
        <v>32</v>
      </c>
      <c r="B37" s="72" t="s">
        <v>425</v>
      </c>
      <c r="C37" s="72" t="s">
        <v>426</v>
      </c>
      <c r="D37" s="72" t="s">
        <v>427</v>
      </c>
      <c r="E37" s="72" t="s">
        <v>28</v>
      </c>
      <c r="F37" s="72" t="s">
        <v>428</v>
      </c>
      <c r="G37" s="72" t="s">
        <v>1019</v>
      </c>
      <c r="H37" s="72" t="s">
        <v>287</v>
      </c>
      <c r="I37" s="72" t="s">
        <v>429</v>
      </c>
      <c r="J37" s="72" t="s">
        <v>289</v>
      </c>
      <c r="K37" s="72" t="s">
        <v>659</v>
      </c>
    </row>
    <row r="38" spans="1:11" x14ac:dyDescent="0.25">
      <c r="A38" s="72">
        <v>33</v>
      </c>
      <c r="B38" s="72" t="s">
        <v>608</v>
      </c>
      <c r="C38" s="72" t="s">
        <v>378</v>
      </c>
      <c r="D38" s="72" t="s">
        <v>27</v>
      </c>
      <c r="E38" s="72" t="s">
        <v>28</v>
      </c>
      <c r="F38" s="72" t="s">
        <v>609</v>
      </c>
      <c r="G38" s="72" t="s">
        <v>1019</v>
      </c>
      <c r="H38" s="72" t="s">
        <v>294</v>
      </c>
      <c r="I38" s="72" t="s">
        <v>610</v>
      </c>
      <c r="J38" s="72" t="s">
        <v>289</v>
      </c>
      <c r="K38" s="72" t="s">
        <v>663</v>
      </c>
    </row>
    <row r="39" spans="1:11" x14ac:dyDescent="0.25">
      <c r="A39" s="72">
        <v>34</v>
      </c>
      <c r="B39" s="72"/>
      <c r="C39" s="72"/>
      <c r="D39" s="72"/>
      <c r="E39" s="72"/>
      <c r="F39" s="72" t="s">
        <v>572</v>
      </c>
      <c r="G39" s="72" t="s">
        <v>1019</v>
      </c>
      <c r="H39" s="72" t="s">
        <v>287</v>
      </c>
      <c r="I39" s="72" t="s">
        <v>573</v>
      </c>
      <c r="J39" s="72" t="s">
        <v>289</v>
      </c>
      <c r="K39" s="72" t="s">
        <v>665</v>
      </c>
    </row>
    <row r="40" spans="1:11" x14ac:dyDescent="0.25">
      <c r="A40" s="72">
        <v>36</v>
      </c>
      <c r="B40" s="72" t="s">
        <v>257</v>
      </c>
      <c r="C40" s="72" t="s">
        <v>258</v>
      </c>
      <c r="D40" s="72" t="s">
        <v>36</v>
      </c>
      <c r="E40" s="72" t="s">
        <v>1</v>
      </c>
      <c r="F40" s="72" t="s">
        <v>259</v>
      </c>
      <c r="G40" s="72" t="s">
        <v>1019</v>
      </c>
      <c r="H40" s="72" t="s">
        <v>3</v>
      </c>
      <c r="I40" s="72" t="s">
        <v>260</v>
      </c>
      <c r="J40" s="72" t="s">
        <v>53</v>
      </c>
      <c r="K40" s="72" t="s">
        <v>670</v>
      </c>
    </row>
    <row r="41" spans="1:11" x14ac:dyDescent="0.25">
      <c r="A41" s="72">
        <v>37</v>
      </c>
      <c r="B41" s="72" t="s">
        <v>566</v>
      </c>
      <c r="C41" s="72" t="s">
        <v>556</v>
      </c>
      <c r="D41" s="72" t="s">
        <v>0</v>
      </c>
      <c r="E41" s="72" t="s">
        <v>1</v>
      </c>
      <c r="F41" s="72" t="s">
        <v>557</v>
      </c>
      <c r="G41" s="72" t="s">
        <v>1019</v>
      </c>
      <c r="H41" s="72" t="s">
        <v>287</v>
      </c>
      <c r="I41" s="72" t="s">
        <v>558</v>
      </c>
      <c r="J41" s="72" t="s">
        <v>289</v>
      </c>
      <c r="K41" s="72" t="s">
        <v>673</v>
      </c>
    </row>
    <row r="42" spans="1:11" x14ac:dyDescent="0.25">
      <c r="A42" s="72">
        <v>38</v>
      </c>
      <c r="B42" s="72"/>
      <c r="C42" s="72"/>
      <c r="D42" s="72"/>
      <c r="E42" s="72"/>
      <c r="F42" s="72" t="s">
        <v>540</v>
      </c>
      <c r="G42" s="72" t="s">
        <v>1019</v>
      </c>
      <c r="H42" s="72" t="s">
        <v>294</v>
      </c>
      <c r="I42" s="72" t="s">
        <v>541</v>
      </c>
      <c r="J42" s="72" t="s">
        <v>289</v>
      </c>
      <c r="K42" s="72" t="s">
        <v>677</v>
      </c>
    </row>
    <row r="43" spans="1:11" x14ac:dyDescent="0.25">
      <c r="A43" s="72">
        <v>39</v>
      </c>
      <c r="B43" s="72" t="s">
        <v>291</v>
      </c>
      <c r="C43" s="72" t="s">
        <v>292</v>
      </c>
      <c r="D43" s="72" t="s">
        <v>0</v>
      </c>
      <c r="E43" s="72" t="s">
        <v>1</v>
      </c>
      <c r="F43" s="72" t="s">
        <v>293</v>
      </c>
      <c r="G43" s="72" t="s">
        <v>1019</v>
      </c>
      <c r="H43" s="72" t="s">
        <v>294</v>
      </c>
      <c r="I43" s="72" t="s">
        <v>295</v>
      </c>
      <c r="J43" s="72" t="s">
        <v>289</v>
      </c>
      <c r="K43" s="72" t="s">
        <v>679</v>
      </c>
    </row>
    <row r="44" spans="1:11" x14ac:dyDescent="0.25">
      <c r="A44" s="72">
        <v>40</v>
      </c>
      <c r="B44" s="72" t="s">
        <v>297</v>
      </c>
      <c r="C44" s="72" t="s">
        <v>255</v>
      </c>
      <c r="D44" s="72" t="s">
        <v>0</v>
      </c>
      <c r="E44" s="72" t="s">
        <v>1</v>
      </c>
      <c r="F44" s="72" t="s">
        <v>298</v>
      </c>
      <c r="G44" s="72" t="s">
        <v>1019</v>
      </c>
      <c r="H44" s="72" t="s">
        <v>294</v>
      </c>
      <c r="I44" s="72" t="s">
        <v>299</v>
      </c>
      <c r="J44" s="72" t="s">
        <v>289</v>
      </c>
      <c r="K44" s="72" t="s">
        <v>680</v>
      </c>
    </row>
    <row r="45" spans="1:11" x14ac:dyDescent="0.25">
      <c r="A45" s="72">
        <v>41</v>
      </c>
      <c r="B45" s="72" t="s">
        <v>311</v>
      </c>
      <c r="C45" s="72" t="s">
        <v>312</v>
      </c>
      <c r="D45" s="72" t="s">
        <v>313</v>
      </c>
      <c r="E45" s="72" t="s">
        <v>43</v>
      </c>
      <c r="F45" s="72" t="s">
        <v>314</v>
      </c>
      <c r="G45" s="72" t="s">
        <v>1019</v>
      </c>
      <c r="H45" s="72" t="s">
        <v>294</v>
      </c>
      <c r="I45" s="72" t="s">
        <v>315</v>
      </c>
      <c r="J45" s="72" t="s">
        <v>289</v>
      </c>
      <c r="K45" s="72" t="s">
        <v>683</v>
      </c>
    </row>
    <row r="46" spans="1:11" x14ac:dyDescent="0.25">
      <c r="A46" s="72">
        <v>42</v>
      </c>
      <c r="B46" s="72" t="s">
        <v>317</v>
      </c>
      <c r="C46" s="72" t="s">
        <v>279</v>
      </c>
      <c r="D46" s="72" t="s">
        <v>318</v>
      </c>
      <c r="E46" s="72" t="s">
        <v>28</v>
      </c>
      <c r="F46" s="72" t="s">
        <v>319</v>
      </c>
      <c r="G46" s="72" t="s">
        <v>1019</v>
      </c>
      <c r="H46" s="72" t="s">
        <v>287</v>
      </c>
      <c r="I46" s="72" t="s">
        <v>320</v>
      </c>
      <c r="J46" s="72" t="s">
        <v>289</v>
      </c>
      <c r="K46" s="72" t="s">
        <v>758</v>
      </c>
    </row>
    <row r="47" spans="1:11" x14ac:dyDescent="0.25">
      <c r="A47" s="72">
        <v>45</v>
      </c>
      <c r="B47" s="72" t="s">
        <v>345</v>
      </c>
      <c r="C47" s="72" t="s">
        <v>346</v>
      </c>
      <c r="D47" s="72" t="s">
        <v>17</v>
      </c>
      <c r="E47" s="72" t="s">
        <v>7</v>
      </c>
      <c r="F47" s="72" t="s">
        <v>347</v>
      </c>
      <c r="G47" s="72" t="s">
        <v>1019</v>
      </c>
      <c r="H47" s="72" t="s">
        <v>287</v>
      </c>
      <c r="I47" s="72" t="s">
        <v>348</v>
      </c>
      <c r="J47" s="72" t="s">
        <v>289</v>
      </c>
      <c r="K47" s="72" t="s">
        <v>688</v>
      </c>
    </row>
    <row r="48" spans="1:11" x14ac:dyDescent="0.25">
      <c r="A48" s="72">
        <v>47</v>
      </c>
      <c r="B48" s="72" t="s">
        <v>355</v>
      </c>
      <c r="C48" s="72" t="s">
        <v>356</v>
      </c>
      <c r="D48" s="72" t="s">
        <v>0</v>
      </c>
      <c r="E48" s="72" t="s">
        <v>1</v>
      </c>
      <c r="F48" s="72" t="s">
        <v>357</v>
      </c>
      <c r="G48" s="72" t="s">
        <v>1019</v>
      </c>
      <c r="H48" s="72" t="s">
        <v>294</v>
      </c>
      <c r="I48" s="72" t="s">
        <v>358</v>
      </c>
      <c r="J48" s="72" t="s">
        <v>289</v>
      </c>
      <c r="K48" s="72" t="s">
        <v>690</v>
      </c>
    </row>
    <row r="49" spans="1:11" x14ac:dyDescent="0.25">
      <c r="A49" s="72">
        <v>48</v>
      </c>
      <c r="B49" s="72" t="s">
        <v>238</v>
      </c>
      <c r="C49" s="72" t="s">
        <v>239</v>
      </c>
      <c r="D49" s="72" t="s">
        <v>0</v>
      </c>
      <c r="E49" s="72" t="s">
        <v>1</v>
      </c>
      <c r="F49" s="72" t="s">
        <v>240</v>
      </c>
      <c r="G49" s="72" t="s">
        <v>1019</v>
      </c>
      <c r="H49" s="72" t="s">
        <v>3</v>
      </c>
      <c r="I49" s="72" t="s">
        <v>241</v>
      </c>
      <c r="J49" s="72" t="s">
        <v>53</v>
      </c>
      <c r="K49" s="72" t="s">
        <v>691</v>
      </c>
    </row>
    <row r="50" spans="1:11" x14ac:dyDescent="0.25">
      <c r="A50" s="72">
        <v>49</v>
      </c>
      <c r="B50" s="72" t="s">
        <v>366</v>
      </c>
      <c r="C50" s="72" t="s">
        <v>367</v>
      </c>
      <c r="D50" s="72" t="s">
        <v>368</v>
      </c>
      <c r="E50" s="72" t="s">
        <v>43</v>
      </c>
      <c r="F50" s="72" t="s">
        <v>369</v>
      </c>
      <c r="G50" s="72" t="s">
        <v>1019</v>
      </c>
      <c r="H50" s="72" t="s">
        <v>294</v>
      </c>
      <c r="I50" s="72" t="s">
        <v>370</v>
      </c>
      <c r="J50" s="72" t="s">
        <v>289</v>
      </c>
      <c r="K50" s="72" t="s">
        <v>693</v>
      </c>
    </row>
    <row r="51" spans="1:11" x14ac:dyDescent="0.25">
      <c r="A51" s="72">
        <v>53</v>
      </c>
      <c r="B51" s="72" t="s">
        <v>137</v>
      </c>
      <c r="C51" s="72" t="s">
        <v>138</v>
      </c>
      <c r="D51" s="72" t="s">
        <v>0</v>
      </c>
      <c r="E51" s="72" t="s">
        <v>1</v>
      </c>
      <c r="F51" s="72" t="s">
        <v>139</v>
      </c>
      <c r="G51" s="72" t="s">
        <v>1019</v>
      </c>
      <c r="H51" s="72" t="s">
        <v>3</v>
      </c>
      <c r="I51" s="72" t="s">
        <v>140</v>
      </c>
      <c r="J51" s="72" t="s">
        <v>53</v>
      </c>
      <c r="K51" s="72" t="s">
        <v>699</v>
      </c>
    </row>
    <row r="52" spans="1:11" x14ac:dyDescent="0.25">
      <c r="A52" s="72">
        <v>54</v>
      </c>
      <c r="B52" s="72" t="s">
        <v>262</v>
      </c>
      <c r="C52" s="72" t="s">
        <v>399</v>
      </c>
      <c r="D52" s="72" t="s">
        <v>0</v>
      </c>
      <c r="E52" s="72" t="s">
        <v>1</v>
      </c>
      <c r="F52" s="72" t="s">
        <v>400</v>
      </c>
      <c r="G52" s="72" t="s">
        <v>1019</v>
      </c>
      <c r="H52" s="72" t="s">
        <v>294</v>
      </c>
      <c r="I52" s="72" t="s">
        <v>401</v>
      </c>
      <c r="J52" s="72" t="s">
        <v>289</v>
      </c>
      <c r="K52" s="72" t="s">
        <v>700</v>
      </c>
    </row>
    <row r="53" spans="1:11" x14ac:dyDescent="0.25">
      <c r="A53" s="72">
        <v>55</v>
      </c>
      <c r="B53" s="72" t="s">
        <v>403</v>
      </c>
      <c r="C53" s="72" t="s">
        <v>60</v>
      </c>
      <c r="D53" s="72" t="s">
        <v>27</v>
      </c>
      <c r="E53" s="72" t="s">
        <v>28</v>
      </c>
      <c r="F53" s="72" t="s">
        <v>404</v>
      </c>
      <c r="G53" s="72" t="s">
        <v>1019</v>
      </c>
      <c r="H53" s="72" t="s">
        <v>287</v>
      </c>
      <c r="I53" s="72" t="s">
        <v>405</v>
      </c>
      <c r="J53" s="72" t="s">
        <v>289</v>
      </c>
      <c r="K53" s="72" t="s">
        <v>701</v>
      </c>
    </row>
    <row r="54" spans="1:11" x14ac:dyDescent="0.25">
      <c r="A54" s="72">
        <v>57</v>
      </c>
      <c r="B54" s="72" t="s">
        <v>431</v>
      </c>
      <c r="C54" s="72" t="s">
        <v>172</v>
      </c>
      <c r="D54" s="72" t="s">
        <v>432</v>
      </c>
      <c r="E54" s="72" t="s">
        <v>28</v>
      </c>
      <c r="F54" s="72" t="s">
        <v>433</v>
      </c>
      <c r="G54" s="72" t="s">
        <v>1019</v>
      </c>
      <c r="H54" s="72" t="s">
        <v>294</v>
      </c>
      <c r="I54" s="72" t="s">
        <v>434</v>
      </c>
      <c r="J54" s="72" t="s">
        <v>289</v>
      </c>
      <c r="K54" s="72" t="s">
        <v>704</v>
      </c>
    </row>
    <row r="55" spans="1:11" x14ac:dyDescent="0.25">
      <c r="A55" s="72">
        <v>58</v>
      </c>
      <c r="B55" s="72" t="s">
        <v>15</v>
      </c>
      <c r="C55" s="72" t="s">
        <v>16</v>
      </c>
      <c r="D55" s="72" t="s">
        <v>17</v>
      </c>
      <c r="E55" s="72" t="s">
        <v>7</v>
      </c>
      <c r="F55" s="72" t="s">
        <v>77</v>
      </c>
      <c r="G55" s="72" t="s">
        <v>1019</v>
      </c>
      <c r="H55" s="72" t="s">
        <v>30</v>
      </c>
      <c r="I55" s="72" t="s">
        <v>78</v>
      </c>
      <c r="J55" s="72" t="s">
        <v>32</v>
      </c>
      <c r="K55" s="72" t="s">
        <v>705</v>
      </c>
    </row>
    <row r="56" spans="1:11" x14ac:dyDescent="0.25">
      <c r="A56" s="72">
        <v>62</v>
      </c>
      <c r="B56" s="72" t="s">
        <v>460</v>
      </c>
      <c r="C56" s="72" t="s">
        <v>461</v>
      </c>
      <c r="D56" s="72" t="s">
        <v>462</v>
      </c>
      <c r="E56" s="72" t="s">
        <v>1</v>
      </c>
      <c r="F56" s="72" t="s">
        <v>463</v>
      </c>
      <c r="G56" s="72" t="s">
        <v>1019</v>
      </c>
      <c r="H56" s="72" t="s">
        <v>30</v>
      </c>
      <c r="I56" s="72" t="s">
        <v>464</v>
      </c>
      <c r="J56" s="72" t="s">
        <v>32</v>
      </c>
      <c r="K56" s="72" t="s">
        <v>711</v>
      </c>
    </row>
    <row r="57" spans="1:11" x14ac:dyDescent="0.25">
      <c r="A57" s="72">
        <v>63</v>
      </c>
      <c r="B57" s="72" t="s">
        <v>165</v>
      </c>
      <c r="C57" s="72" t="s">
        <v>166</v>
      </c>
      <c r="D57" s="72" t="s">
        <v>27</v>
      </c>
      <c r="E57" s="72" t="s">
        <v>28</v>
      </c>
      <c r="F57" s="72" t="s">
        <v>167</v>
      </c>
      <c r="G57" s="72" t="s">
        <v>1019</v>
      </c>
      <c r="H57" s="72" t="s">
        <v>30</v>
      </c>
      <c r="I57" s="72" t="s">
        <v>168</v>
      </c>
      <c r="J57" s="72" t="s">
        <v>32</v>
      </c>
      <c r="K57" s="72" t="s">
        <v>712</v>
      </c>
    </row>
    <row r="58" spans="1:11" x14ac:dyDescent="0.25">
      <c r="A58" s="72">
        <v>65</v>
      </c>
      <c r="B58" s="72" t="s">
        <v>25</v>
      </c>
      <c r="C58" s="72" t="s">
        <v>26</v>
      </c>
      <c r="D58" s="72" t="s">
        <v>27</v>
      </c>
      <c r="E58" s="72" t="s">
        <v>28</v>
      </c>
      <c r="F58" s="72" t="s">
        <v>29</v>
      </c>
      <c r="G58" s="72" t="s">
        <v>1019</v>
      </c>
      <c r="H58" s="72" t="s">
        <v>30</v>
      </c>
      <c r="I58" s="72" t="s">
        <v>31</v>
      </c>
      <c r="J58" s="72" t="s">
        <v>32</v>
      </c>
      <c r="K58" s="72" t="s">
        <v>714</v>
      </c>
    </row>
    <row r="59" spans="1:11" x14ac:dyDescent="0.25">
      <c r="A59" s="72">
        <v>69</v>
      </c>
      <c r="B59" s="72" t="s">
        <v>110</v>
      </c>
      <c r="C59" s="72" t="s">
        <v>111</v>
      </c>
      <c r="D59" s="72" t="s">
        <v>112</v>
      </c>
      <c r="E59" s="72" t="s">
        <v>43</v>
      </c>
      <c r="F59" s="72" t="s">
        <v>113</v>
      </c>
      <c r="G59" s="72" t="s">
        <v>1019</v>
      </c>
      <c r="H59" s="72" t="s">
        <v>3</v>
      </c>
      <c r="I59" s="72" t="s">
        <v>114</v>
      </c>
      <c r="J59" s="72" t="s">
        <v>53</v>
      </c>
      <c r="K59" s="72" t="s">
        <v>727</v>
      </c>
    </row>
    <row r="60" spans="1:11" x14ac:dyDescent="0.25">
      <c r="A60" s="72">
        <v>70</v>
      </c>
      <c r="B60" s="72" t="s">
        <v>120</v>
      </c>
      <c r="C60" s="72" t="s">
        <v>121</v>
      </c>
      <c r="D60" s="72" t="s">
        <v>122</v>
      </c>
      <c r="E60" s="72" t="s">
        <v>43</v>
      </c>
      <c r="F60" s="72" t="s">
        <v>123</v>
      </c>
      <c r="G60" s="72" t="s">
        <v>1019</v>
      </c>
      <c r="H60" s="72" t="s">
        <v>3</v>
      </c>
      <c r="I60" s="72" t="s">
        <v>124</v>
      </c>
      <c r="J60" s="72" t="s">
        <v>125</v>
      </c>
      <c r="K60" s="72" t="s">
        <v>728</v>
      </c>
    </row>
    <row r="61" spans="1:11" x14ac:dyDescent="0.25">
      <c r="A61" s="72">
        <v>84</v>
      </c>
      <c r="B61" s="72" t="s">
        <v>467</v>
      </c>
      <c r="C61" s="72" t="s">
        <v>468</v>
      </c>
      <c r="D61" s="72" t="s">
        <v>0</v>
      </c>
      <c r="E61" s="72" t="s">
        <v>1</v>
      </c>
      <c r="F61" s="72" t="s">
        <v>477</v>
      </c>
      <c r="G61" s="72" t="s">
        <v>1019</v>
      </c>
      <c r="H61" s="72" t="s">
        <v>30</v>
      </c>
      <c r="I61" s="72" t="s">
        <v>478</v>
      </c>
      <c r="J61" s="72" t="s">
        <v>32</v>
      </c>
      <c r="K61" s="72" t="s">
        <v>740</v>
      </c>
    </row>
    <row r="62" spans="1:11" x14ac:dyDescent="0.25">
      <c r="A62" s="72">
        <v>87</v>
      </c>
      <c r="B62" s="72" t="s">
        <v>206</v>
      </c>
      <c r="C62" s="72" t="s">
        <v>207</v>
      </c>
      <c r="D62" s="72" t="s">
        <v>173</v>
      </c>
      <c r="E62" s="72" t="s">
        <v>43</v>
      </c>
      <c r="F62" s="72" t="s">
        <v>208</v>
      </c>
      <c r="G62" s="72" t="s">
        <v>1019</v>
      </c>
      <c r="H62" s="72" t="s">
        <v>3</v>
      </c>
      <c r="I62" s="72" t="s">
        <v>209</v>
      </c>
      <c r="J62" s="72" t="s">
        <v>53</v>
      </c>
      <c r="K62" s="72" t="s">
        <v>745</v>
      </c>
    </row>
    <row r="63" spans="1:11" x14ac:dyDescent="0.25">
      <c r="A63" s="72">
        <v>88</v>
      </c>
      <c r="B63" s="72" t="s">
        <v>224</v>
      </c>
      <c r="C63" s="72" t="s">
        <v>225</v>
      </c>
      <c r="D63" s="72" t="s">
        <v>0</v>
      </c>
      <c r="E63" s="72" t="s">
        <v>1</v>
      </c>
      <c r="F63" s="72" t="s">
        <v>226</v>
      </c>
      <c r="G63" s="72" t="s">
        <v>1019</v>
      </c>
      <c r="H63" s="72" t="s">
        <v>3</v>
      </c>
      <c r="I63" s="72" t="s">
        <v>227</v>
      </c>
      <c r="J63" s="72" t="s">
        <v>53</v>
      </c>
      <c r="K63" s="72" t="s">
        <v>748</v>
      </c>
    </row>
    <row r="64" spans="1:11" x14ac:dyDescent="0.25">
      <c r="A64" s="72">
        <v>89</v>
      </c>
      <c r="B64" s="72" t="s">
        <v>54</v>
      </c>
      <c r="C64" s="72" t="s">
        <v>55</v>
      </c>
      <c r="D64" s="72" t="s">
        <v>0</v>
      </c>
      <c r="E64" s="72" t="s">
        <v>1</v>
      </c>
      <c r="F64" s="72" t="s">
        <v>229</v>
      </c>
      <c r="G64" s="72" t="s">
        <v>1019</v>
      </c>
      <c r="H64" s="72" t="s">
        <v>3</v>
      </c>
      <c r="I64" s="72" t="s">
        <v>230</v>
      </c>
      <c r="J64" s="72" t="s">
        <v>53</v>
      </c>
      <c r="K64" s="72" t="s">
        <v>749</v>
      </c>
    </row>
    <row r="65" spans="1:11" x14ac:dyDescent="0.25">
      <c r="A65" s="72">
        <v>92</v>
      </c>
      <c r="B65" s="72" t="s">
        <v>268</v>
      </c>
      <c r="C65" s="72" t="s">
        <v>269</v>
      </c>
      <c r="D65" s="72" t="s">
        <v>66</v>
      </c>
      <c r="E65" s="72" t="s">
        <v>1</v>
      </c>
      <c r="F65" s="72" t="s">
        <v>270</v>
      </c>
      <c r="G65" s="72" t="s">
        <v>1019</v>
      </c>
      <c r="H65" s="72" t="s">
        <v>3</v>
      </c>
      <c r="I65" s="72" t="s">
        <v>271</v>
      </c>
      <c r="J65" s="72" t="s">
        <v>53</v>
      </c>
      <c r="K65" s="72" t="s">
        <v>754</v>
      </c>
    </row>
    <row r="66" spans="1:11" x14ac:dyDescent="0.25">
      <c r="A66" s="72">
        <v>93</v>
      </c>
      <c r="B66" s="72" t="s">
        <v>278</v>
      </c>
      <c r="C66" s="72" t="s">
        <v>279</v>
      </c>
      <c r="D66" s="72" t="s">
        <v>66</v>
      </c>
      <c r="E66" s="72" t="s">
        <v>1</v>
      </c>
      <c r="F66" s="72" t="s">
        <v>280</v>
      </c>
      <c r="G66" s="72" t="s">
        <v>1019</v>
      </c>
      <c r="H66" s="72" t="s">
        <v>3</v>
      </c>
      <c r="I66" s="72" t="s">
        <v>281</v>
      </c>
      <c r="J66" s="72" t="s">
        <v>53</v>
      </c>
      <c r="K66" s="72" t="s">
        <v>756</v>
      </c>
    </row>
    <row r="67" spans="1:11" x14ac:dyDescent="0.25">
      <c r="A67" s="72">
        <v>11</v>
      </c>
      <c r="B67" s="72" t="s">
        <v>766</v>
      </c>
      <c r="C67" s="72" t="s">
        <v>767</v>
      </c>
      <c r="D67" s="72" t="s">
        <v>577</v>
      </c>
      <c r="E67" s="72" t="s">
        <v>7</v>
      </c>
      <c r="F67" s="72" t="s">
        <v>1040</v>
      </c>
      <c r="G67" s="72" t="s">
        <v>1050</v>
      </c>
      <c r="H67" s="72" t="s">
        <v>781</v>
      </c>
      <c r="I67" s="72" t="s">
        <v>1042</v>
      </c>
      <c r="J67" s="72" t="s">
        <v>1043</v>
      </c>
      <c r="K67" s="72" t="s">
        <v>1044</v>
      </c>
    </row>
    <row r="68" spans="1:11" x14ac:dyDescent="0.25">
      <c r="A68" s="72">
        <v>83</v>
      </c>
      <c r="B68" s="72" t="s">
        <v>174</v>
      </c>
      <c r="C68" s="72" t="s">
        <v>175</v>
      </c>
      <c r="D68" s="72" t="s">
        <v>0</v>
      </c>
      <c r="E68" s="72" t="s">
        <v>1</v>
      </c>
      <c r="F68" s="72" t="s">
        <v>472</v>
      </c>
      <c r="G68" s="72" t="s">
        <v>1050</v>
      </c>
      <c r="H68" s="72" t="s">
        <v>473</v>
      </c>
      <c r="I68" s="72" t="s">
        <v>474</v>
      </c>
      <c r="J68" s="72" t="s">
        <v>475</v>
      </c>
      <c r="K68" s="72" t="s">
        <v>737</v>
      </c>
    </row>
    <row r="69" spans="1:11" x14ac:dyDescent="0.25">
      <c r="A69" s="72">
        <v>86</v>
      </c>
      <c r="B69" s="72" t="s">
        <v>54</v>
      </c>
      <c r="C69" s="72" t="s">
        <v>55</v>
      </c>
      <c r="D69" s="72" t="s">
        <v>0</v>
      </c>
      <c r="E69" s="72" t="s">
        <v>1</v>
      </c>
      <c r="F69" s="72" t="s">
        <v>480</v>
      </c>
      <c r="G69" s="72" t="s">
        <v>1050</v>
      </c>
      <c r="H69" s="72" t="s">
        <v>473</v>
      </c>
      <c r="I69" s="72" t="s">
        <v>481</v>
      </c>
      <c r="J69" s="72" t="s">
        <v>475</v>
      </c>
      <c r="K69" s="72" t="s">
        <v>744</v>
      </c>
    </row>
    <row r="70" spans="1:11" x14ac:dyDescent="0.25">
      <c r="A70" s="57">
        <v>79</v>
      </c>
      <c r="B70" s="57" t="s">
        <v>875</v>
      </c>
      <c r="C70" s="57" t="s">
        <v>876</v>
      </c>
      <c r="D70" s="57" t="s">
        <v>877</v>
      </c>
      <c r="E70" s="57" t="s">
        <v>878</v>
      </c>
      <c r="F70" s="57" t="s">
        <v>879</v>
      </c>
      <c r="G70" s="57" t="s">
        <v>527</v>
      </c>
      <c r="H70" s="57" t="s">
        <v>8</v>
      </c>
      <c r="I70" s="57" t="s">
        <v>880</v>
      </c>
      <c r="J70" s="57" t="s">
        <v>9</v>
      </c>
      <c r="K70" s="57" t="s">
        <v>881</v>
      </c>
    </row>
    <row r="71" spans="1:11" x14ac:dyDescent="0.25">
      <c r="A71" s="72">
        <v>1</v>
      </c>
      <c r="B71" s="72"/>
      <c r="C71" s="72"/>
      <c r="D71" s="72"/>
      <c r="E71" s="72"/>
      <c r="F71" s="72" t="s">
        <v>1052</v>
      </c>
      <c r="G71" s="72" t="s">
        <v>960</v>
      </c>
      <c r="H71" s="72" t="s">
        <v>1006</v>
      </c>
      <c r="I71" s="72" t="s">
        <v>1053</v>
      </c>
      <c r="J71" s="72" t="s">
        <v>960</v>
      </c>
      <c r="K71" s="72" t="s">
        <v>1056</v>
      </c>
    </row>
    <row r="72" spans="1:11" x14ac:dyDescent="0.25">
      <c r="A72" s="72">
        <v>4</v>
      </c>
      <c r="B72" s="72"/>
      <c r="C72" s="72"/>
      <c r="D72" s="72"/>
      <c r="E72" s="72"/>
      <c r="F72" s="72" t="s">
        <v>1059</v>
      </c>
      <c r="G72" s="72" t="s">
        <v>960</v>
      </c>
      <c r="H72" s="72" t="s">
        <v>1013</v>
      </c>
      <c r="I72" s="72" t="s">
        <v>1060</v>
      </c>
      <c r="J72" s="72" t="s">
        <v>960</v>
      </c>
      <c r="K72" s="72" t="s">
        <v>1061</v>
      </c>
    </row>
    <row r="73" spans="1:11" x14ac:dyDescent="0.25">
      <c r="A73" s="72">
        <v>5</v>
      </c>
      <c r="B73" s="72"/>
      <c r="C73" s="72"/>
      <c r="D73" s="72"/>
      <c r="E73" s="72"/>
      <c r="F73" s="72" t="s">
        <v>1062</v>
      </c>
      <c r="G73" s="72" t="s">
        <v>960</v>
      </c>
      <c r="H73" s="72" t="s">
        <v>1013</v>
      </c>
      <c r="I73" s="72" t="s">
        <v>1063</v>
      </c>
      <c r="J73" s="72" t="s">
        <v>960</v>
      </c>
      <c r="K73" s="72" t="s">
        <v>1064</v>
      </c>
    </row>
    <row r="74" spans="1:11" x14ac:dyDescent="0.25">
      <c r="A74" s="72">
        <v>6</v>
      </c>
      <c r="B74" s="72"/>
      <c r="C74" s="72"/>
      <c r="D74" s="72"/>
      <c r="E74" s="72"/>
      <c r="F74" s="72" t="s">
        <v>1065</v>
      </c>
      <c r="G74" s="72" t="s">
        <v>960</v>
      </c>
      <c r="H74" s="72" t="s">
        <v>1013</v>
      </c>
      <c r="I74" s="72" t="s">
        <v>1066</v>
      </c>
      <c r="J74" s="72" t="s">
        <v>960</v>
      </c>
      <c r="K74" s="72" t="s">
        <v>1067</v>
      </c>
    </row>
    <row r="75" spans="1:11" x14ac:dyDescent="0.25">
      <c r="A75" s="72">
        <v>10</v>
      </c>
      <c r="B75" s="72"/>
      <c r="C75" s="72"/>
      <c r="D75" s="72"/>
      <c r="E75" s="72"/>
      <c r="F75" s="72" t="s">
        <v>1030</v>
      </c>
      <c r="G75" s="72" t="s">
        <v>960</v>
      </c>
      <c r="H75" s="72" t="s">
        <v>1013</v>
      </c>
      <c r="I75" s="72" t="s">
        <v>1031</v>
      </c>
      <c r="J75" s="72" t="s">
        <v>960</v>
      </c>
      <c r="K75" s="72" t="s">
        <v>1032</v>
      </c>
    </row>
    <row r="76" spans="1:11" x14ac:dyDescent="0.25">
      <c r="A76" s="72">
        <v>20</v>
      </c>
      <c r="B76" s="72" t="s">
        <v>49</v>
      </c>
      <c r="C76" s="72" t="s">
        <v>97</v>
      </c>
      <c r="D76" s="72" t="s">
        <v>66</v>
      </c>
      <c r="E76" s="72" t="s">
        <v>1</v>
      </c>
      <c r="F76" s="72" t="s">
        <v>98</v>
      </c>
      <c r="G76" s="72" t="s">
        <v>960</v>
      </c>
      <c r="H76" s="72" t="s">
        <v>5</v>
      </c>
      <c r="I76" s="72" t="s">
        <v>99</v>
      </c>
      <c r="J76" s="72" t="s">
        <v>6</v>
      </c>
      <c r="K76" s="72" t="s">
        <v>920</v>
      </c>
    </row>
    <row r="77" spans="1:11" x14ac:dyDescent="0.25">
      <c r="A77" s="72">
        <v>22</v>
      </c>
      <c r="B77" s="72" t="s">
        <v>902</v>
      </c>
      <c r="C77" s="72" t="s">
        <v>903</v>
      </c>
      <c r="D77" s="72" t="s">
        <v>17</v>
      </c>
      <c r="E77" s="72" t="s">
        <v>7</v>
      </c>
      <c r="F77" s="72" t="s">
        <v>904</v>
      </c>
      <c r="G77" s="72" t="s">
        <v>960</v>
      </c>
      <c r="H77" s="72" t="s">
        <v>8</v>
      </c>
      <c r="I77" s="72" t="s">
        <v>905</v>
      </c>
      <c r="J77" s="72" t="s">
        <v>9</v>
      </c>
      <c r="K77" s="72" t="s">
        <v>906</v>
      </c>
    </row>
    <row r="78" spans="1:11" x14ac:dyDescent="0.25">
      <c r="A78" s="72">
        <v>25</v>
      </c>
      <c r="B78" s="72" t="s">
        <v>766</v>
      </c>
      <c r="C78" s="72" t="s">
        <v>767</v>
      </c>
      <c r="D78" s="72" t="s">
        <v>577</v>
      </c>
      <c r="E78" s="72" t="s">
        <v>7</v>
      </c>
      <c r="F78" s="72" t="s">
        <v>768</v>
      </c>
      <c r="G78" s="72" t="s">
        <v>960</v>
      </c>
      <c r="H78" s="72" t="s">
        <v>8</v>
      </c>
      <c r="I78" s="72" t="s">
        <v>769</v>
      </c>
      <c r="J78" s="72" t="s">
        <v>9</v>
      </c>
      <c r="K78" s="72" t="s">
        <v>770</v>
      </c>
    </row>
    <row r="79" spans="1:11" x14ac:dyDescent="0.25">
      <c r="A79" s="72">
        <v>26</v>
      </c>
      <c r="B79" s="72" t="s">
        <v>544</v>
      </c>
      <c r="C79" s="72" t="s">
        <v>545</v>
      </c>
      <c r="D79" s="72" t="s">
        <v>546</v>
      </c>
      <c r="E79" s="72" t="s">
        <v>1</v>
      </c>
      <c r="F79" s="72" t="s">
        <v>547</v>
      </c>
      <c r="G79" s="72" t="s">
        <v>960</v>
      </c>
      <c r="H79" s="72" t="s">
        <v>8</v>
      </c>
      <c r="I79" s="72" t="s">
        <v>548</v>
      </c>
      <c r="J79" s="72" t="s">
        <v>9</v>
      </c>
      <c r="K79" s="72" t="s">
        <v>783</v>
      </c>
    </row>
    <row r="80" spans="1:11" x14ac:dyDescent="0.25">
      <c r="A80" s="72">
        <v>52</v>
      </c>
      <c r="B80" s="72" t="s">
        <v>366</v>
      </c>
      <c r="C80" s="72" t="s">
        <v>367</v>
      </c>
      <c r="D80" s="72" t="s">
        <v>368</v>
      </c>
      <c r="E80" s="72" t="s">
        <v>43</v>
      </c>
      <c r="F80" s="72" t="s">
        <v>395</v>
      </c>
      <c r="G80" s="72" t="s">
        <v>960</v>
      </c>
      <c r="H80" s="72" t="s">
        <v>5</v>
      </c>
      <c r="I80" s="72" t="s">
        <v>396</v>
      </c>
      <c r="J80" s="72" t="s">
        <v>6</v>
      </c>
      <c r="K80" s="72" t="s">
        <v>698</v>
      </c>
    </row>
    <row r="81" spans="1:11" x14ac:dyDescent="0.25">
      <c r="A81" s="72">
        <v>61</v>
      </c>
      <c r="B81" s="72" t="s">
        <v>443</v>
      </c>
      <c r="C81" s="72" t="s">
        <v>444</v>
      </c>
      <c r="D81" s="72" t="s">
        <v>0</v>
      </c>
      <c r="E81" s="72" t="s">
        <v>1</v>
      </c>
      <c r="F81" s="72" t="s">
        <v>445</v>
      </c>
      <c r="G81" s="72" t="s">
        <v>960</v>
      </c>
      <c r="H81" s="72" t="s">
        <v>5</v>
      </c>
      <c r="I81" s="72" t="s">
        <v>446</v>
      </c>
      <c r="J81" s="72" t="s">
        <v>6</v>
      </c>
      <c r="K81" s="72" t="s">
        <v>708</v>
      </c>
    </row>
    <row r="82" spans="1:11" x14ac:dyDescent="0.25">
      <c r="A82" s="72">
        <v>64</v>
      </c>
      <c r="B82" s="72" t="s">
        <v>20</v>
      </c>
      <c r="C82" s="72" t="s">
        <v>21</v>
      </c>
      <c r="D82" s="72" t="s">
        <v>0</v>
      </c>
      <c r="E82" s="72" t="s">
        <v>1</v>
      </c>
      <c r="F82" s="72" t="s">
        <v>22</v>
      </c>
      <c r="G82" s="72" t="s">
        <v>960</v>
      </c>
      <c r="H82" s="72" t="s">
        <v>5</v>
      </c>
      <c r="I82" s="72" t="s">
        <v>23</v>
      </c>
      <c r="J82" s="72" t="s">
        <v>6</v>
      </c>
      <c r="K82" s="72" t="s">
        <v>713</v>
      </c>
    </row>
    <row r="83" spans="1:11" x14ac:dyDescent="0.25">
      <c r="A83" s="72">
        <v>66</v>
      </c>
      <c r="B83" s="72" t="s">
        <v>40</v>
      </c>
      <c r="C83" s="72" t="s">
        <v>41</v>
      </c>
      <c r="D83" s="72" t="s">
        <v>42</v>
      </c>
      <c r="E83" s="72" t="s">
        <v>43</v>
      </c>
      <c r="F83" s="72" t="s">
        <v>44</v>
      </c>
      <c r="G83" s="72" t="s">
        <v>960</v>
      </c>
      <c r="H83" s="72" t="s">
        <v>5</v>
      </c>
      <c r="I83" s="72" t="s">
        <v>45</v>
      </c>
      <c r="J83" s="72" t="s">
        <v>6</v>
      </c>
      <c r="K83" s="72" t="s">
        <v>716</v>
      </c>
    </row>
    <row r="84" spans="1:11" x14ac:dyDescent="0.25">
      <c r="A84" s="72">
        <v>67</v>
      </c>
      <c r="B84" s="72" t="s">
        <v>54</v>
      </c>
      <c r="C84" s="72" t="s">
        <v>55</v>
      </c>
      <c r="D84" s="72" t="s">
        <v>0</v>
      </c>
      <c r="E84" s="72" t="s">
        <v>1</v>
      </c>
      <c r="F84" s="72" t="s">
        <v>56</v>
      </c>
      <c r="G84" s="72" t="s">
        <v>960</v>
      </c>
      <c r="H84" s="72" t="s">
        <v>5</v>
      </c>
      <c r="I84" s="72" t="s">
        <v>57</v>
      </c>
      <c r="J84" s="72" t="s">
        <v>6</v>
      </c>
      <c r="K84" s="72" t="s">
        <v>717</v>
      </c>
    </row>
    <row r="85" spans="1:11" x14ac:dyDescent="0.25">
      <c r="A85" s="72">
        <v>68</v>
      </c>
      <c r="B85" s="72" t="s">
        <v>467</v>
      </c>
      <c r="C85" s="72" t="s">
        <v>468</v>
      </c>
      <c r="D85" s="72" t="s">
        <v>0</v>
      </c>
      <c r="E85" s="72" t="s">
        <v>1</v>
      </c>
      <c r="F85" s="72" t="s">
        <v>469</v>
      </c>
      <c r="G85" s="72" t="s">
        <v>960</v>
      </c>
      <c r="H85" s="72" t="s">
        <v>5</v>
      </c>
      <c r="I85" s="72" t="s">
        <v>470</v>
      </c>
      <c r="J85" s="72" t="s">
        <v>6</v>
      </c>
      <c r="K85" s="72" t="s">
        <v>720</v>
      </c>
    </row>
    <row r="86" spans="1:11" x14ac:dyDescent="0.25">
      <c r="A86" s="72">
        <v>71</v>
      </c>
      <c r="B86" s="72" t="s">
        <v>127</v>
      </c>
      <c r="C86" s="72" t="s">
        <v>47</v>
      </c>
      <c r="D86" s="72" t="s">
        <v>0</v>
      </c>
      <c r="E86" s="72" t="s">
        <v>1</v>
      </c>
      <c r="F86" s="72" t="s">
        <v>128</v>
      </c>
      <c r="G86" s="72" t="s">
        <v>960</v>
      </c>
      <c r="H86" s="72" t="s">
        <v>8</v>
      </c>
      <c r="I86" s="72" t="s">
        <v>129</v>
      </c>
      <c r="J86" s="72" t="s">
        <v>9</v>
      </c>
      <c r="K86" s="72" t="s">
        <v>729</v>
      </c>
    </row>
    <row r="87" spans="1:11" x14ac:dyDescent="0.25">
      <c r="A87" s="72">
        <v>72</v>
      </c>
      <c r="B87" s="72" t="s">
        <v>641</v>
      </c>
      <c r="C87" s="72" t="s">
        <v>642</v>
      </c>
      <c r="D87" s="72" t="s">
        <v>106</v>
      </c>
      <c r="E87" s="72" t="s">
        <v>7</v>
      </c>
      <c r="F87" s="72" t="s">
        <v>643</v>
      </c>
      <c r="G87" s="72" t="s">
        <v>960</v>
      </c>
      <c r="H87" s="72" t="s">
        <v>8</v>
      </c>
      <c r="I87" s="72" t="s">
        <v>644</v>
      </c>
      <c r="J87" s="72" t="s">
        <v>9</v>
      </c>
      <c r="K87" s="72" t="s">
        <v>730</v>
      </c>
    </row>
    <row r="88" spans="1:11" x14ac:dyDescent="0.25">
      <c r="A88" s="72">
        <v>74</v>
      </c>
      <c r="B88" s="72" t="s">
        <v>925</v>
      </c>
      <c r="C88" s="72" t="s">
        <v>926</v>
      </c>
      <c r="D88" s="72" t="s">
        <v>821</v>
      </c>
      <c r="E88" s="72" t="s">
        <v>822</v>
      </c>
      <c r="F88" s="72" t="s">
        <v>927</v>
      </c>
      <c r="G88" s="72" t="s">
        <v>960</v>
      </c>
      <c r="H88" s="72" t="s">
        <v>8</v>
      </c>
      <c r="I88" s="72" t="s">
        <v>928</v>
      </c>
      <c r="J88" s="72" t="s">
        <v>9</v>
      </c>
      <c r="K88" s="72" t="s">
        <v>929</v>
      </c>
    </row>
    <row r="89" spans="1:11" x14ac:dyDescent="0.25">
      <c r="A89" s="72">
        <v>75</v>
      </c>
      <c r="B89" s="72" t="s">
        <v>811</v>
      </c>
      <c r="C89" s="72" t="s">
        <v>812</v>
      </c>
      <c r="D89" s="72" t="s">
        <v>813</v>
      </c>
      <c r="E89" s="72" t="s">
        <v>814</v>
      </c>
      <c r="F89" s="72" t="s">
        <v>815</v>
      </c>
      <c r="G89" s="72" t="s">
        <v>960</v>
      </c>
      <c r="H89" s="72" t="s">
        <v>8</v>
      </c>
      <c r="I89" s="72" t="s">
        <v>817</v>
      </c>
      <c r="J89" s="72" t="s">
        <v>9</v>
      </c>
      <c r="K89" s="72" t="s">
        <v>818</v>
      </c>
    </row>
    <row r="90" spans="1:11" x14ac:dyDescent="0.25">
      <c r="A90" s="72">
        <v>76</v>
      </c>
      <c r="B90" s="72" t="s">
        <v>869</v>
      </c>
      <c r="C90" s="72" t="s">
        <v>870</v>
      </c>
      <c r="D90" s="72" t="s">
        <v>871</v>
      </c>
      <c r="E90" s="72" t="s">
        <v>198</v>
      </c>
      <c r="F90" s="72" t="s">
        <v>872</v>
      </c>
      <c r="G90" s="72" t="s">
        <v>960</v>
      </c>
      <c r="H90" s="72" t="s">
        <v>8</v>
      </c>
      <c r="I90" s="72" t="s">
        <v>873</v>
      </c>
      <c r="J90" s="72" t="s">
        <v>9</v>
      </c>
      <c r="K90" s="72" t="s">
        <v>874</v>
      </c>
    </row>
    <row r="91" spans="1:11" x14ac:dyDescent="0.25">
      <c r="A91" s="72">
        <v>78</v>
      </c>
      <c r="B91" s="72" t="s">
        <v>819</v>
      </c>
      <c r="C91" s="72" t="s">
        <v>820</v>
      </c>
      <c r="D91" s="72" t="s">
        <v>821</v>
      </c>
      <c r="E91" s="72" t="s">
        <v>822</v>
      </c>
      <c r="F91" s="72" t="s">
        <v>823</v>
      </c>
      <c r="G91" s="72" t="s">
        <v>960</v>
      </c>
      <c r="H91" s="72" t="s">
        <v>8</v>
      </c>
      <c r="I91" s="72" t="s">
        <v>824</v>
      </c>
      <c r="J91" s="72" t="s">
        <v>9</v>
      </c>
      <c r="K91" s="72" t="s">
        <v>825</v>
      </c>
    </row>
    <row r="92" spans="1:11" x14ac:dyDescent="0.25">
      <c r="A92" s="72">
        <v>80</v>
      </c>
      <c r="B92" s="72" t="s">
        <v>797</v>
      </c>
      <c r="C92" s="72" t="s">
        <v>798</v>
      </c>
      <c r="D92" s="72" t="s">
        <v>799</v>
      </c>
      <c r="E92" s="72" t="s">
        <v>1</v>
      </c>
      <c r="F92" s="72" t="s">
        <v>800</v>
      </c>
      <c r="G92" s="72" t="s">
        <v>960</v>
      </c>
      <c r="H92" s="72" t="s">
        <v>8</v>
      </c>
      <c r="I92" s="72" t="s">
        <v>801</v>
      </c>
      <c r="J92" s="72" t="s">
        <v>9</v>
      </c>
      <c r="K92" s="72" t="s">
        <v>802</v>
      </c>
    </row>
    <row r="93" spans="1:11" x14ac:dyDescent="0.25">
      <c r="A93" s="72">
        <v>81</v>
      </c>
      <c r="B93" s="72" t="s">
        <v>930</v>
      </c>
      <c r="C93" s="72" t="s">
        <v>931</v>
      </c>
      <c r="D93" s="72" t="s">
        <v>932</v>
      </c>
      <c r="E93" s="72" t="s">
        <v>933</v>
      </c>
      <c r="F93" s="72" t="s">
        <v>934</v>
      </c>
      <c r="G93" s="72" t="s">
        <v>960</v>
      </c>
      <c r="H93" s="72" t="s">
        <v>8</v>
      </c>
      <c r="I93" s="72" t="s">
        <v>935</v>
      </c>
      <c r="J93" s="72" t="s">
        <v>9</v>
      </c>
      <c r="K93" s="72" t="s">
        <v>936</v>
      </c>
    </row>
    <row r="94" spans="1:11" x14ac:dyDescent="0.25">
      <c r="A94" s="72">
        <v>82</v>
      </c>
      <c r="B94" s="72" t="s">
        <v>174</v>
      </c>
      <c r="C94" s="72" t="s">
        <v>175</v>
      </c>
      <c r="D94" s="72" t="s">
        <v>0</v>
      </c>
      <c r="E94" s="72" t="s">
        <v>1</v>
      </c>
      <c r="F94" s="72" t="s">
        <v>176</v>
      </c>
      <c r="G94" s="72" t="s">
        <v>960</v>
      </c>
      <c r="H94" s="72" t="s">
        <v>8</v>
      </c>
      <c r="I94" s="72" t="s">
        <v>177</v>
      </c>
      <c r="J94" s="72" t="s">
        <v>9</v>
      </c>
      <c r="K94" s="72" t="s">
        <v>736</v>
      </c>
    </row>
  </sheetData>
  <sortState ref="A2:K94">
    <sortCondition ref="G2:G94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8</v>
      </c>
      <c r="B2" s="71" t="s">
        <v>830</v>
      </c>
      <c r="C2" s="71" t="s">
        <v>624</v>
      </c>
      <c r="D2" s="71" t="s">
        <v>625</v>
      </c>
      <c r="E2" s="71" t="s">
        <v>48</v>
      </c>
      <c r="F2" s="71" t="s">
        <v>626</v>
      </c>
      <c r="G2" s="71" t="s">
        <v>666</v>
      </c>
      <c r="H2" s="71" t="s">
        <v>294</v>
      </c>
      <c r="I2" s="71" t="s">
        <v>627</v>
      </c>
      <c r="J2" s="71" t="s">
        <v>289</v>
      </c>
      <c r="K2" s="71" t="s">
        <v>987</v>
      </c>
    </row>
    <row r="3" spans="1:11" x14ac:dyDescent="0.25">
      <c r="A3">
        <v>14</v>
      </c>
      <c r="B3" s="71" t="s">
        <v>567</v>
      </c>
      <c r="C3" s="71" t="s">
        <v>561</v>
      </c>
      <c r="D3" s="71" t="s">
        <v>0</v>
      </c>
      <c r="E3" s="71" t="s">
        <v>1</v>
      </c>
      <c r="F3" s="71" t="s">
        <v>61</v>
      </c>
      <c r="G3" s="71" t="s">
        <v>666</v>
      </c>
      <c r="H3" s="71" t="s">
        <v>3</v>
      </c>
      <c r="I3" s="71" t="s">
        <v>62</v>
      </c>
      <c r="J3" s="71" t="s">
        <v>53</v>
      </c>
      <c r="K3" s="71" t="s">
        <v>919</v>
      </c>
    </row>
    <row r="4" spans="1:11" x14ac:dyDescent="0.25">
      <c r="A4" s="71">
        <v>21</v>
      </c>
      <c r="B4" s="71" t="s">
        <v>453</v>
      </c>
      <c r="C4" s="71" t="s">
        <v>454</v>
      </c>
      <c r="D4" s="71" t="s">
        <v>455</v>
      </c>
      <c r="E4" s="71" t="s">
        <v>456</v>
      </c>
      <c r="F4" s="71" t="s">
        <v>457</v>
      </c>
      <c r="G4" s="71" t="s">
        <v>666</v>
      </c>
      <c r="H4" s="71" t="s">
        <v>30</v>
      </c>
      <c r="I4" s="71" t="s">
        <v>458</v>
      </c>
      <c r="J4" s="71" t="s">
        <v>32</v>
      </c>
      <c r="K4" s="71" t="s">
        <v>763</v>
      </c>
    </row>
    <row r="5" spans="1:11" x14ac:dyDescent="0.25">
      <c r="A5" s="71">
        <v>25</v>
      </c>
      <c r="B5" s="71" t="s">
        <v>407</v>
      </c>
      <c r="C5" s="71" t="s">
        <v>408</v>
      </c>
      <c r="D5" s="71" t="s">
        <v>618</v>
      </c>
      <c r="E5" s="71" t="s">
        <v>619</v>
      </c>
      <c r="F5" s="71" t="s">
        <v>620</v>
      </c>
      <c r="G5" s="71" t="s">
        <v>666</v>
      </c>
      <c r="H5" s="71" t="s">
        <v>294</v>
      </c>
      <c r="I5" s="71" t="s">
        <v>621</v>
      </c>
      <c r="J5" s="71" t="s">
        <v>289</v>
      </c>
      <c r="K5" s="71" t="s">
        <v>658</v>
      </c>
    </row>
    <row r="6" spans="1:11" x14ac:dyDescent="0.25">
      <c r="A6" s="71">
        <v>29</v>
      </c>
      <c r="B6" s="71" t="s">
        <v>590</v>
      </c>
      <c r="C6" s="71" t="s">
        <v>591</v>
      </c>
      <c r="D6" s="71" t="s">
        <v>592</v>
      </c>
      <c r="E6" s="71" t="s">
        <v>43</v>
      </c>
      <c r="F6" s="71" t="s">
        <v>593</v>
      </c>
      <c r="G6" s="71" t="s">
        <v>666</v>
      </c>
      <c r="H6" s="71" t="s">
        <v>30</v>
      </c>
      <c r="I6" s="71" t="s">
        <v>594</v>
      </c>
      <c r="J6" s="71" t="s">
        <v>32</v>
      </c>
      <c r="K6" s="71" t="s">
        <v>669</v>
      </c>
    </row>
    <row r="7" spans="1:11" x14ac:dyDescent="0.25">
      <c r="A7" s="71">
        <v>38</v>
      </c>
      <c r="B7" s="71" t="s">
        <v>333</v>
      </c>
      <c r="C7" s="71" t="s">
        <v>334</v>
      </c>
      <c r="D7" s="71" t="s">
        <v>335</v>
      </c>
      <c r="E7" s="71" t="s">
        <v>48</v>
      </c>
      <c r="F7" s="71" t="s">
        <v>336</v>
      </c>
      <c r="G7" s="71" t="s">
        <v>666</v>
      </c>
      <c r="H7" s="71" t="s">
        <v>287</v>
      </c>
      <c r="I7" s="71" t="s">
        <v>337</v>
      </c>
      <c r="J7" s="71" t="s">
        <v>289</v>
      </c>
      <c r="K7" s="71" t="s">
        <v>686</v>
      </c>
    </row>
    <row r="8" spans="1:11" x14ac:dyDescent="0.25">
      <c r="A8" s="71">
        <v>40</v>
      </c>
      <c r="B8" s="71" t="s">
        <v>350</v>
      </c>
      <c r="C8" s="71" t="s">
        <v>340</v>
      </c>
      <c r="D8" s="71" t="s">
        <v>351</v>
      </c>
      <c r="E8" s="71" t="s">
        <v>48</v>
      </c>
      <c r="F8" s="71" t="s">
        <v>352</v>
      </c>
      <c r="G8" s="71" t="s">
        <v>666</v>
      </c>
      <c r="H8" s="71" t="s">
        <v>287</v>
      </c>
      <c r="I8" s="71" t="s">
        <v>353</v>
      </c>
      <c r="J8" s="71" t="s">
        <v>289</v>
      </c>
      <c r="K8" s="71" t="s">
        <v>689</v>
      </c>
    </row>
    <row r="9" spans="1:11" x14ac:dyDescent="0.25">
      <c r="A9" s="71">
        <v>44</v>
      </c>
      <c r="B9" s="71" t="s">
        <v>377</v>
      </c>
      <c r="C9" s="71" t="s">
        <v>378</v>
      </c>
      <c r="D9" s="71" t="s">
        <v>256</v>
      </c>
      <c r="E9" s="71" t="s">
        <v>1</v>
      </c>
      <c r="F9" s="71" t="s">
        <v>379</v>
      </c>
      <c r="G9" s="71" t="s">
        <v>666</v>
      </c>
      <c r="H9" s="71" t="s">
        <v>294</v>
      </c>
      <c r="I9" s="71" t="s">
        <v>380</v>
      </c>
      <c r="J9" s="71" t="s">
        <v>289</v>
      </c>
      <c r="K9" s="71" t="s">
        <v>695</v>
      </c>
    </row>
    <row r="10" spans="1:11" x14ac:dyDescent="0.25">
      <c r="A10" s="71">
        <v>45</v>
      </c>
      <c r="B10" s="71" t="s">
        <v>387</v>
      </c>
      <c r="C10" s="71" t="s">
        <v>279</v>
      </c>
      <c r="D10" s="71" t="s">
        <v>351</v>
      </c>
      <c r="E10" s="71" t="s">
        <v>48</v>
      </c>
      <c r="F10" s="71" t="s">
        <v>388</v>
      </c>
      <c r="G10" s="71" t="s">
        <v>666</v>
      </c>
      <c r="H10" s="71" t="s">
        <v>287</v>
      </c>
      <c r="I10" s="71" t="s">
        <v>389</v>
      </c>
      <c r="J10" s="71" t="s">
        <v>289</v>
      </c>
      <c r="K10" s="71" t="s">
        <v>696</v>
      </c>
    </row>
    <row r="11" spans="1:11" x14ac:dyDescent="0.25">
      <c r="A11" s="71">
        <v>50</v>
      </c>
      <c r="B11" s="71" t="s">
        <v>407</v>
      </c>
      <c r="C11" s="71" t="s">
        <v>408</v>
      </c>
      <c r="D11" s="71" t="s">
        <v>618</v>
      </c>
      <c r="E11" s="71" t="s">
        <v>619</v>
      </c>
      <c r="F11" s="71" t="s">
        <v>412</v>
      </c>
      <c r="G11" s="71" t="s">
        <v>666</v>
      </c>
      <c r="H11" s="71" t="s">
        <v>294</v>
      </c>
      <c r="I11" s="71" t="s">
        <v>413</v>
      </c>
      <c r="J11" s="71" t="s">
        <v>289</v>
      </c>
      <c r="K11" s="71" t="s">
        <v>702</v>
      </c>
    </row>
    <row r="12" spans="1:11" x14ac:dyDescent="0.25">
      <c r="A12" s="71">
        <v>53</v>
      </c>
      <c r="B12" s="71" t="s">
        <v>407</v>
      </c>
      <c r="C12" s="71" t="s">
        <v>408</v>
      </c>
      <c r="D12" s="71" t="s">
        <v>618</v>
      </c>
      <c r="E12" s="71" t="s">
        <v>619</v>
      </c>
      <c r="F12" s="71" t="s">
        <v>437</v>
      </c>
      <c r="G12" s="71" t="s">
        <v>666</v>
      </c>
      <c r="H12" s="71" t="s">
        <v>30</v>
      </c>
      <c r="I12" s="71" t="s">
        <v>438</v>
      </c>
      <c r="J12" s="71" t="s">
        <v>32</v>
      </c>
      <c r="K12" s="71" t="s">
        <v>706</v>
      </c>
    </row>
    <row r="13" spans="1:11" x14ac:dyDescent="0.25">
      <c r="A13" s="71">
        <v>54</v>
      </c>
      <c r="B13" s="71" t="s">
        <v>407</v>
      </c>
      <c r="C13" s="71" t="s">
        <v>408</v>
      </c>
      <c r="D13" s="71" t="s">
        <v>618</v>
      </c>
      <c r="E13" s="71" t="s">
        <v>619</v>
      </c>
      <c r="F13" s="71" t="s">
        <v>440</v>
      </c>
      <c r="G13" s="71" t="s">
        <v>666</v>
      </c>
      <c r="H13" s="71" t="s">
        <v>30</v>
      </c>
      <c r="I13" s="71" t="s">
        <v>441</v>
      </c>
      <c r="J13" s="71" t="s">
        <v>32</v>
      </c>
      <c r="K13" s="71" t="s">
        <v>707</v>
      </c>
    </row>
    <row r="14" spans="1:11" x14ac:dyDescent="0.25">
      <c r="A14" s="71">
        <v>67</v>
      </c>
      <c r="B14" s="71" t="s">
        <v>131</v>
      </c>
      <c r="C14" s="71" t="s">
        <v>132</v>
      </c>
      <c r="D14" s="71" t="s">
        <v>133</v>
      </c>
      <c r="E14" s="71" t="s">
        <v>28</v>
      </c>
      <c r="F14" s="71" t="s">
        <v>134</v>
      </c>
      <c r="G14" s="71" t="s">
        <v>666</v>
      </c>
      <c r="H14" s="71" t="s">
        <v>30</v>
      </c>
      <c r="I14" s="71" t="s">
        <v>135</v>
      </c>
      <c r="J14" s="71" t="s">
        <v>32</v>
      </c>
      <c r="K14" s="71" t="s">
        <v>731</v>
      </c>
    </row>
    <row r="15" spans="1:11" x14ac:dyDescent="0.25">
      <c r="A15" s="71">
        <v>71</v>
      </c>
      <c r="B15" s="71" t="s">
        <v>54</v>
      </c>
      <c r="C15" s="71" t="s">
        <v>55</v>
      </c>
      <c r="D15" s="71" t="s">
        <v>0</v>
      </c>
      <c r="E15" s="71" t="s">
        <v>1</v>
      </c>
      <c r="F15" s="71" t="s">
        <v>156</v>
      </c>
      <c r="G15" s="71" t="s">
        <v>666</v>
      </c>
      <c r="H15" s="71" t="s">
        <v>157</v>
      </c>
      <c r="I15" s="71" t="s">
        <v>158</v>
      </c>
      <c r="J15" s="71" t="s">
        <v>159</v>
      </c>
      <c r="K15" s="71" t="s">
        <v>734</v>
      </c>
    </row>
    <row r="16" spans="1:11" x14ac:dyDescent="0.25">
      <c r="A16" s="71">
        <v>82</v>
      </c>
      <c r="B16" s="71" t="s">
        <v>101</v>
      </c>
      <c r="C16" s="71" t="s">
        <v>102</v>
      </c>
      <c r="D16" s="71" t="s">
        <v>103</v>
      </c>
      <c r="E16" s="71" t="s">
        <v>43</v>
      </c>
      <c r="F16" s="71" t="s">
        <v>202</v>
      </c>
      <c r="G16" s="71" t="s">
        <v>666</v>
      </c>
      <c r="H16" s="71" t="s">
        <v>30</v>
      </c>
      <c r="I16" s="71" t="s">
        <v>203</v>
      </c>
      <c r="J16" s="71" t="s">
        <v>32</v>
      </c>
      <c r="K16" s="71" t="s">
        <v>743</v>
      </c>
    </row>
    <row r="17" spans="1:11" x14ac:dyDescent="0.25">
      <c r="A17" s="71">
        <v>87</v>
      </c>
      <c r="B17" s="71" t="s">
        <v>232</v>
      </c>
      <c r="C17" s="71" t="s">
        <v>233</v>
      </c>
      <c r="D17" s="71" t="s">
        <v>234</v>
      </c>
      <c r="E17" s="71" t="s">
        <v>1</v>
      </c>
      <c r="F17" s="71" t="s">
        <v>235</v>
      </c>
      <c r="G17" s="71" t="s">
        <v>666</v>
      </c>
      <c r="H17" s="71" t="s">
        <v>3</v>
      </c>
      <c r="I17" s="71" t="s">
        <v>236</v>
      </c>
      <c r="J17" s="71" t="s">
        <v>53</v>
      </c>
      <c r="K17" s="71" t="s">
        <v>750</v>
      </c>
    </row>
    <row r="18" spans="1:11" x14ac:dyDescent="0.25">
      <c r="A18" s="71">
        <v>88</v>
      </c>
      <c r="B18" s="71" t="s">
        <v>50</v>
      </c>
      <c r="C18" s="71" t="s">
        <v>51</v>
      </c>
      <c r="D18" s="71" t="s">
        <v>52</v>
      </c>
      <c r="E18" s="71" t="s">
        <v>43</v>
      </c>
      <c r="F18" s="71" t="s">
        <v>246</v>
      </c>
      <c r="G18" s="71" t="s">
        <v>666</v>
      </c>
      <c r="H18" s="71" t="s">
        <v>3</v>
      </c>
      <c r="I18" s="71" t="s">
        <v>247</v>
      </c>
      <c r="J18" s="71" t="s">
        <v>125</v>
      </c>
      <c r="K18" s="71" t="s">
        <v>751</v>
      </c>
    </row>
    <row r="19" spans="1:11" x14ac:dyDescent="0.25">
      <c r="A19" s="71">
        <v>23</v>
      </c>
      <c r="B19" s="71" t="s">
        <v>116</v>
      </c>
      <c r="C19" s="71" t="s">
        <v>117</v>
      </c>
      <c r="D19" s="71" t="s">
        <v>648</v>
      </c>
      <c r="E19" s="71" t="s">
        <v>1</v>
      </c>
      <c r="F19" s="71" t="s">
        <v>118</v>
      </c>
      <c r="G19" s="71" t="s">
        <v>938</v>
      </c>
      <c r="H19" s="71" t="s">
        <v>3</v>
      </c>
      <c r="I19" s="71" t="s">
        <v>119</v>
      </c>
      <c r="J19" s="71" t="s">
        <v>53</v>
      </c>
      <c r="K19" s="71" t="s">
        <v>649</v>
      </c>
    </row>
    <row r="20" spans="1:11" x14ac:dyDescent="0.25">
      <c r="A20" s="71">
        <v>39</v>
      </c>
      <c r="B20" s="71" t="s">
        <v>345</v>
      </c>
      <c r="C20" s="71" t="s">
        <v>346</v>
      </c>
      <c r="D20" s="71" t="s">
        <v>17</v>
      </c>
      <c r="E20" s="71" t="s">
        <v>7</v>
      </c>
      <c r="F20" s="71" t="s">
        <v>347</v>
      </c>
      <c r="G20" s="71" t="s">
        <v>938</v>
      </c>
      <c r="H20" s="71" t="s">
        <v>287</v>
      </c>
      <c r="I20" s="71" t="s">
        <v>348</v>
      </c>
      <c r="J20" s="71" t="s">
        <v>289</v>
      </c>
      <c r="K20" s="71" t="s">
        <v>688</v>
      </c>
    </row>
    <row r="21" spans="1:11" x14ac:dyDescent="0.25">
      <c r="A21" s="71">
        <v>41</v>
      </c>
      <c r="B21" s="71" t="s">
        <v>355</v>
      </c>
      <c r="C21" s="71" t="s">
        <v>356</v>
      </c>
      <c r="D21" s="71" t="s">
        <v>0</v>
      </c>
      <c r="E21" s="71" t="s">
        <v>1</v>
      </c>
      <c r="F21" s="71" t="s">
        <v>357</v>
      </c>
      <c r="G21" s="71" t="s">
        <v>938</v>
      </c>
      <c r="H21" s="71" t="s">
        <v>294</v>
      </c>
      <c r="I21" s="71" t="s">
        <v>358</v>
      </c>
      <c r="J21" s="71" t="s">
        <v>289</v>
      </c>
      <c r="K21" s="71" t="s">
        <v>690</v>
      </c>
    </row>
    <row r="22" spans="1:11" x14ac:dyDescent="0.25">
      <c r="A22" s="71">
        <v>49</v>
      </c>
      <c r="B22" s="71" t="s">
        <v>403</v>
      </c>
      <c r="C22" s="71" t="s">
        <v>60</v>
      </c>
      <c r="D22" s="71" t="s">
        <v>27</v>
      </c>
      <c r="E22" s="71" t="s">
        <v>28</v>
      </c>
      <c r="F22" s="71" t="s">
        <v>404</v>
      </c>
      <c r="G22" s="71" t="s">
        <v>938</v>
      </c>
      <c r="H22" s="71" t="s">
        <v>287</v>
      </c>
      <c r="I22" s="71" t="s">
        <v>405</v>
      </c>
      <c r="J22" s="71" t="s">
        <v>289</v>
      </c>
      <c r="K22" s="71" t="s">
        <v>701</v>
      </c>
    </row>
    <row r="23" spans="1:11" x14ac:dyDescent="0.25">
      <c r="A23" s="71">
        <v>63</v>
      </c>
      <c r="B23" s="71" t="s">
        <v>110</v>
      </c>
      <c r="C23" s="71" t="s">
        <v>111</v>
      </c>
      <c r="D23" s="71" t="s">
        <v>112</v>
      </c>
      <c r="E23" s="71" t="s">
        <v>43</v>
      </c>
      <c r="F23" s="71" t="s">
        <v>113</v>
      </c>
      <c r="G23" s="71" t="s">
        <v>938</v>
      </c>
      <c r="H23" s="71" t="s">
        <v>3</v>
      </c>
      <c r="I23" s="71" t="s">
        <v>114</v>
      </c>
      <c r="J23" s="71" t="s">
        <v>53</v>
      </c>
      <c r="K23" s="71" t="s">
        <v>727</v>
      </c>
    </row>
    <row r="24" spans="1:11" x14ac:dyDescent="0.25">
      <c r="A24" s="71">
        <v>5</v>
      </c>
      <c r="B24" s="71" t="s">
        <v>145</v>
      </c>
      <c r="C24" s="71" t="s">
        <v>97</v>
      </c>
      <c r="D24" s="71" t="s">
        <v>1046</v>
      </c>
      <c r="E24" s="71" t="s">
        <v>1</v>
      </c>
      <c r="F24" s="71" t="s">
        <v>147</v>
      </c>
      <c r="G24" s="71" t="s">
        <v>1019</v>
      </c>
      <c r="H24" s="71" t="s">
        <v>3</v>
      </c>
      <c r="I24" s="71" t="s">
        <v>148</v>
      </c>
      <c r="J24" s="71" t="s">
        <v>53</v>
      </c>
      <c r="K24" s="71" t="s">
        <v>1047</v>
      </c>
    </row>
    <row r="25" spans="1:11" x14ac:dyDescent="0.25">
      <c r="A25" s="71">
        <v>6</v>
      </c>
      <c r="B25" s="71" t="s">
        <v>327</v>
      </c>
      <c r="C25" s="71" t="s">
        <v>328</v>
      </c>
      <c r="D25" s="71" t="s">
        <v>112</v>
      </c>
      <c r="E25" s="71" t="s">
        <v>43</v>
      </c>
      <c r="F25" s="71" t="s">
        <v>329</v>
      </c>
      <c r="G25" s="71" t="s">
        <v>1019</v>
      </c>
      <c r="H25" s="71" t="s">
        <v>287</v>
      </c>
      <c r="I25" s="71" t="s">
        <v>330</v>
      </c>
      <c r="J25" s="71" t="s">
        <v>289</v>
      </c>
      <c r="K25" s="71" t="s">
        <v>1049</v>
      </c>
    </row>
    <row r="26" spans="1:11" x14ac:dyDescent="0.25">
      <c r="A26" s="71">
        <v>9</v>
      </c>
      <c r="B26" s="71" t="s">
        <v>982</v>
      </c>
      <c r="C26" s="71" t="s">
        <v>292</v>
      </c>
      <c r="D26" s="71" t="s">
        <v>462</v>
      </c>
      <c r="E26" s="71" t="s">
        <v>1</v>
      </c>
      <c r="F26" s="71" t="s">
        <v>422</v>
      </c>
      <c r="G26" s="71" t="s">
        <v>1019</v>
      </c>
      <c r="H26" s="71" t="s">
        <v>3</v>
      </c>
      <c r="I26" s="71" t="s">
        <v>423</v>
      </c>
      <c r="J26" s="71" t="s">
        <v>2</v>
      </c>
      <c r="K26" s="71" t="s">
        <v>983</v>
      </c>
    </row>
    <row r="27" spans="1:11" x14ac:dyDescent="0.25">
      <c r="A27" s="71">
        <v>11</v>
      </c>
      <c r="B27" s="71" t="s">
        <v>64</v>
      </c>
      <c r="C27" s="71" t="s">
        <v>65</v>
      </c>
      <c r="D27" s="71" t="s">
        <v>66</v>
      </c>
      <c r="E27" s="71" t="s">
        <v>1</v>
      </c>
      <c r="F27" s="71" t="s">
        <v>67</v>
      </c>
      <c r="G27" s="71" t="s">
        <v>1019</v>
      </c>
      <c r="H27" s="71" t="s">
        <v>30</v>
      </c>
      <c r="I27" s="71" t="s">
        <v>68</v>
      </c>
      <c r="J27" s="71" t="s">
        <v>32</v>
      </c>
      <c r="K27" s="71" t="s">
        <v>959</v>
      </c>
    </row>
    <row r="28" spans="1:11" x14ac:dyDescent="0.25">
      <c r="A28" s="71">
        <v>12</v>
      </c>
      <c r="B28" s="71" t="s">
        <v>242</v>
      </c>
      <c r="C28" s="71" t="s">
        <v>243</v>
      </c>
      <c r="D28" s="71" t="s">
        <v>957</v>
      </c>
      <c r="E28" s="71" t="s">
        <v>43</v>
      </c>
      <c r="F28" s="71" t="s">
        <v>244</v>
      </c>
      <c r="G28" s="71" t="s">
        <v>1019</v>
      </c>
      <c r="H28" s="71" t="s">
        <v>3</v>
      </c>
      <c r="I28" s="71" t="s">
        <v>245</v>
      </c>
      <c r="J28" s="71" t="s">
        <v>125</v>
      </c>
      <c r="K28" s="71" t="s">
        <v>958</v>
      </c>
    </row>
    <row r="29" spans="1:11" x14ac:dyDescent="0.25">
      <c r="A29" s="71">
        <v>13</v>
      </c>
      <c r="B29" s="71" t="s">
        <v>322</v>
      </c>
      <c r="C29" s="71" t="s">
        <v>323</v>
      </c>
      <c r="D29" s="71" t="s">
        <v>66</v>
      </c>
      <c r="E29" s="71" t="s">
        <v>1</v>
      </c>
      <c r="F29" s="71" t="s">
        <v>324</v>
      </c>
      <c r="G29" s="71" t="s">
        <v>1019</v>
      </c>
      <c r="H29" s="71" t="s">
        <v>287</v>
      </c>
      <c r="I29" s="71" t="s">
        <v>325</v>
      </c>
      <c r="J29" s="71" t="s">
        <v>289</v>
      </c>
      <c r="K29" s="71" t="s">
        <v>956</v>
      </c>
    </row>
    <row r="30" spans="1:11" x14ac:dyDescent="0.25">
      <c r="A30" s="71">
        <v>16</v>
      </c>
      <c r="B30" s="71" t="s">
        <v>49</v>
      </c>
      <c r="C30" s="71" t="s">
        <v>97</v>
      </c>
      <c r="D30" s="71" t="s">
        <v>66</v>
      </c>
      <c r="E30" s="71" t="s">
        <v>1</v>
      </c>
      <c r="F30" s="71" t="s">
        <v>391</v>
      </c>
      <c r="G30" s="71" t="s">
        <v>1019</v>
      </c>
      <c r="H30" s="71" t="s">
        <v>294</v>
      </c>
      <c r="I30" s="71" t="s">
        <v>392</v>
      </c>
      <c r="J30" s="71" t="s">
        <v>289</v>
      </c>
      <c r="K30" s="71" t="s">
        <v>921</v>
      </c>
    </row>
    <row r="31" spans="1:11" x14ac:dyDescent="0.25">
      <c r="A31" s="71">
        <v>18</v>
      </c>
      <c r="B31" s="71" t="s">
        <v>361</v>
      </c>
      <c r="C31" s="71" t="s">
        <v>362</v>
      </c>
      <c r="D31" s="71" t="s">
        <v>0</v>
      </c>
      <c r="E31" s="71" t="s">
        <v>1</v>
      </c>
      <c r="F31" s="71" t="s">
        <v>886</v>
      </c>
      <c r="G31" s="71" t="s">
        <v>1019</v>
      </c>
      <c r="H31" s="71" t="s">
        <v>3</v>
      </c>
      <c r="I31" s="71" t="s">
        <v>861</v>
      </c>
      <c r="J31" s="71" t="s">
        <v>516</v>
      </c>
      <c r="K31" s="71" t="s">
        <v>896</v>
      </c>
    </row>
    <row r="32" spans="1:11" x14ac:dyDescent="0.25">
      <c r="A32" s="71">
        <v>19</v>
      </c>
      <c r="B32" s="71" t="s">
        <v>845</v>
      </c>
      <c r="C32" s="71" t="s">
        <v>846</v>
      </c>
      <c r="D32" s="71" t="s">
        <v>27</v>
      </c>
      <c r="E32" s="71" t="s">
        <v>28</v>
      </c>
      <c r="F32" s="71" t="s">
        <v>847</v>
      </c>
      <c r="G32" s="71" t="s">
        <v>1019</v>
      </c>
      <c r="H32" s="71" t="s">
        <v>294</v>
      </c>
      <c r="I32" s="71" t="s">
        <v>848</v>
      </c>
      <c r="J32" s="71" t="s">
        <v>289</v>
      </c>
      <c r="K32" s="71" t="s">
        <v>849</v>
      </c>
    </row>
    <row r="33" spans="1:11" x14ac:dyDescent="0.25">
      <c r="A33" s="71">
        <v>22</v>
      </c>
      <c r="B33" s="71" t="s">
        <v>530</v>
      </c>
      <c r="C33" s="71" t="s">
        <v>531</v>
      </c>
      <c r="D33" s="71" t="s">
        <v>36</v>
      </c>
      <c r="E33" s="71" t="s">
        <v>1</v>
      </c>
      <c r="F33" s="71" t="s">
        <v>532</v>
      </c>
      <c r="G33" s="71" t="s">
        <v>1019</v>
      </c>
      <c r="H33" s="71" t="s">
        <v>294</v>
      </c>
      <c r="I33" s="71" t="s">
        <v>533</v>
      </c>
      <c r="J33" s="71" t="s">
        <v>516</v>
      </c>
      <c r="K33" s="71" t="s">
        <v>764</v>
      </c>
    </row>
    <row r="34" spans="1:11" x14ac:dyDescent="0.25">
      <c r="A34" s="71">
        <v>24</v>
      </c>
      <c r="B34" s="71" t="s">
        <v>651</v>
      </c>
      <c r="C34" s="71" t="s">
        <v>652</v>
      </c>
      <c r="D34" s="71" t="s">
        <v>653</v>
      </c>
      <c r="E34" s="71" t="s">
        <v>1</v>
      </c>
      <c r="F34" s="71" t="s">
        <v>654</v>
      </c>
      <c r="G34" s="71" t="s">
        <v>1019</v>
      </c>
      <c r="H34" s="71" t="s">
        <v>294</v>
      </c>
      <c r="I34" s="71" t="s">
        <v>655</v>
      </c>
      <c r="J34" s="71" t="s">
        <v>289</v>
      </c>
      <c r="K34" s="71" t="s">
        <v>656</v>
      </c>
    </row>
    <row r="35" spans="1:11" x14ac:dyDescent="0.25">
      <c r="A35" s="71">
        <v>26</v>
      </c>
      <c r="B35" s="71" t="s">
        <v>425</v>
      </c>
      <c r="C35" s="71" t="s">
        <v>426</v>
      </c>
      <c r="D35" s="71" t="s">
        <v>427</v>
      </c>
      <c r="E35" s="71" t="s">
        <v>28</v>
      </c>
      <c r="F35" s="71" t="s">
        <v>428</v>
      </c>
      <c r="G35" s="71" t="s">
        <v>1019</v>
      </c>
      <c r="H35" s="71" t="s">
        <v>287</v>
      </c>
      <c r="I35" s="71" t="s">
        <v>429</v>
      </c>
      <c r="J35" s="71" t="s">
        <v>289</v>
      </c>
      <c r="K35" s="71" t="s">
        <v>659</v>
      </c>
    </row>
    <row r="36" spans="1:11" x14ac:dyDescent="0.25">
      <c r="A36" s="71">
        <v>27</v>
      </c>
      <c r="B36" s="71" t="s">
        <v>608</v>
      </c>
      <c r="C36" s="71" t="s">
        <v>378</v>
      </c>
      <c r="D36" s="71" t="s">
        <v>27</v>
      </c>
      <c r="E36" s="71" t="s">
        <v>28</v>
      </c>
      <c r="F36" s="71" t="s">
        <v>609</v>
      </c>
      <c r="G36" s="71" t="s">
        <v>1019</v>
      </c>
      <c r="H36" s="71" t="s">
        <v>294</v>
      </c>
      <c r="I36" s="71" t="s">
        <v>610</v>
      </c>
      <c r="J36" s="71" t="s">
        <v>289</v>
      </c>
      <c r="K36" s="71" t="s">
        <v>663</v>
      </c>
    </row>
    <row r="37" spans="1:11" x14ac:dyDescent="0.25">
      <c r="A37" s="71">
        <v>28</v>
      </c>
      <c r="B37" s="71"/>
      <c r="C37" s="71"/>
      <c r="D37" s="71"/>
      <c r="E37" s="71"/>
      <c r="F37" s="71" t="s">
        <v>572</v>
      </c>
      <c r="G37" s="71" t="s">
        <v>1019</v>
      </c>
      <c r="H37" s="71" t="s">
        <v>287</v>
      </c>
      <c r="I37" s="71" t="s">
        <v>573</v>
      </c>
      <c r="J37" s="71" t="s">
        <v>289</v>
      </c>
      <c r="K37" s="71" t="s">
        <v>665</v>
      </c>
    </row>
    <row r="38" spans="1:11" x14ac:dyDescent="0.25">
      <c r="A38" s="71">
        <v>30</v>
      </c>
      <c r="B38" s="71" t="s">
        <v>257</v>
      </c>
      <c r="C38" s="71" t="s">
        <v>258</v>
      </c>
      <c r="D38" s="71" t="s">
        <v>36</v>
      </c>
      <c r="E38" s="71" t="s">
        <v>1</v>
      </c>
      <c r="F38" s="71" t="s">
        <v>259</v>
      </c>
      <c r="G38" s="71" t="s">
        <v>1019</v>
      </c>
      <c r="H38" s="71" t="s">
        <v>3</v>
      </c>
      <c r="I38" s="71" t="s">
        <v>260</v>
      </c>
      <c r="J38" s="71" t="s">
        <v>53</v>
      </c>
      <c r="K38" s="71" t="s">
        <v>670</v>
      </c>
    </row>
    <row r="39" spans="1:11" x14ac:dyDescent="0.25">
      <c r="A39" s="71">
        <v>31</v>
      </c>
      <c r="B39" s="71" t="s">
        <v>566</v>
      </c>
      <c r="C39" s="71" t="s">
        <v>556</v>
      </c>
      <c r="D39" s="71" t="s">
        <v>0</v>
      </c>
      <c r="E39" s="71" t="s">
        <v>1</v>
      </c>
      <c r="F39" s="71" t="s">
        <v>557</v>
      </c>
      <c r="G39" s="71" t="s">
        <v>1019</v>
      </c>
      <c r="H39" s="71" t="s">
        <v>287</v>
      </c>
      <c r="I39" s="71" t="s">
        <v>558</v>
      </c>
      <c r="J39" s="71" t="s">
        <v>289</v>
      </c>
      <c r="K39" s="71" t="s">
        <v>673</v>
      </c>
    </row>
    <row r="40" spans="1:11" x14ac:dyDescent="0.25">
      <c r="A40" s="71">
        <v>32</v>
      </c>
      <c r="B40" s="71"/>
      <c r="C40" s="71"/>
      <c r="D40" s="71"/>
      <c r="E40" s="71"/>
      <c r="F40" s="71" t="s">
        <v>540</v>
      </c>
      <c r="G40" s="71" t="s">
        <v>1019</v>
      </c>
      <c r="H40" s="71" t="s">
        <v>294</v>
      </c>
      <c r="I40" s="71" t="s">
        <v>541</v>
      </c>
      <c r="J40" s="71" t="s">
        <v>289</v>
      </c>
      <c r="K40" s="71" t="s">
        <v>677</v>
      </c>
    </row>
    <row r="41" spans="1:11" x14ac:dyDescent="0.25">
      <c r="A41" s="71">
        <v>33</v>
      </c>
      <c r="B41" s="71" t="s">
        <v>291</v>
      </c>
      <c r="C41" s="71" t="s">
        <v>292</v>
      </c>
      <c r="D41" s="71" t="s">
        <v>0</v>
      </c>
      <c r="E41" s="71" t="s">
        <v>1</v>
      </c>
      <c r="F41" s="71" t="s">
        <v>293</v>
      </c>
      <c r="G41" s="71" t="s">
        <v>1019</v>
      </c>
      <c r="H41" s="71" t="s">
        <v>294</v>
      </c>
      <c r="I41" s="71" t="s">
        <v>295</v>
      </c>
      <c r="J41" s="71" t="s">
        <v>289</v>
      </c>
      <c r="K41" s="71" t="s">
        <v>679</v>
      </c>
    </row>
    <row r="42" spans="1:11" x14ac:dyDescent="0.25">
      <c r="A42" s="71">
        <v>34</v>
      </c>
      <c r="B42" s="71" t="s">
        <v>297</v>
      </c>
      <c r="C42" s="71" t="s">
        <v>255</v>
      </c>
      <c r="D42" s="71" t="s">
        <v>0</v>
      </c>
      <c r="E42" s="71" t="s">
        <v>1</v>
      </c>
      <c r="F42" s="71" t="s">
        <v>298</v>
      </c>
      <c r="G42" s="71" t="s">
        <v>1019</v>
      </c>
      <c r="H42" s="71" t="s">
        <v>294</v>
      </c>
      <c r="I42" s="71" t="s">
        <v>299</v>
      </c>
      <c r="J42" s="71" t="s">
        <v>289</v>
      </c>
      <c r="K42" s="71" t="s">
        <v>680</v>
      </c>
    </row>
    <row r="43" spans="1:11" x14ac:dyDescent="0.25">
      <c r="A43" s="71">
        <v>35</v>
      </c>
      <c r="B43" s="71" t="s">
        <v>311</v>
      </c>
      <c r="C43" s="71" t="s">
        <v>312</v>
      </c>
      <c r="D43" s="71" t="s">
        <v>313</v>
      </c>
      <c r="E43" s="71" t="s">
        <v>43</v>
      </c>
      <c r="F43" s="71" t="s">
        <v>314</v>
      </c>
      <c r="G43" s="71" t="s">
        <v>1019</v>
      </c>
      <c r="H43" s="71" t="s">
        <v>294</v>
      </c>
      <c r="I43" s="71" t="s">
        <v>315</v>
      </c>
      <c r="J43" s="71" t="s">
        <v>289</v>
      </c>
      <c r="K43" s="71" t="s">
        <v>683</v>
      </c>
    </row>
    <row r="44" spans="1:11" x14ac:dyDescent="0.25">
      <c r="A44" s="71">
        <v>36</v>
      </c>
      <c r="B44" s="71" t="s">
        <v>317</v>
      </c>
      <c r="C44" s="71" t="s">
        <v>279</v>
      </c>
      <c r="D44" s="71" t="s">
        <v>318</v>
      </c>
      <c r="E44" s="71" t="s">
        <v>28</v>
      </c>
      <c r="F44" s="71" t="s">
        <v>319</v>
      </c>
      <c r="G44" s="71" t="s">
        <v>1019</v>
      </c>
      <c r="H44" s="71" t="s">
        <v>287</v>
      </c>
      <c r="I44" s="71" t="s">
        <v>320</v>
      </c>
      <c r="J44" s="71" t="s">
        <v>289</v>
      </c>
      <c r="K44" s="71" t="s">
        <v>758</v>
      </c>
    </row>
    <row r="45" spans="1:11" x14ac:dyDescent="0.25">
      <c r="A45" s="71">
        <v>42</v>
      </c>
      <c r="B45" s="71" t="s">
        <v>238</v>
      </c>
      <c r="C45" s="71" t="s">
        <v>239</v>
      </c>
      <c r="D45" s="71" t="s">
        <v>0</v>
      </c>
      <c r="E45" s="71" t="s">
        <v>1</v>
      </c>
      <c r="F45" s="71" t="s">
        <v>240</v>
      </c>
      <c r="G45" s="71" t="s">
        <v>1019</v>
      </c>
      <c r="H45" s="71" t="s">
        <v>3</v>
      </c>
      <c r="I45" s="71" t="s">
        <v>241</v>
      </c>
      <c r="J45" s="71" t="s">
        <v>53</v>
      </c>
      <c r="K45" s="71" t="s">
        <v>691</v>
      </c>
    </row>
    <row r="46" spans="1:11" x14ac:dyDescent="0.25">
      <c r="A46" s="71">
        <v>43</v>
      </c>
      <c r="B46" s="71" t="s">
        <v>366</v>
      </c>
      <c r="C46" s="71" t="s">
        <v>367</v>
      </c>
      <c r="D46" s="71" t="s">
        <v>368</v>
      </c>
      <c r="E46" s="71" t="s">
        <v>43</v>
      </c>
      <c r="F46" s="71" t="s">
        <v>369</v>
      </c>
      <c r="G46" s="71" t="s">
        <v>1019</v>
      </c>
      <c r="H46" s="71" t="s">
        <v>294</v>
      </c>
      <c r="I46" s="71" t="s">
        <v>370</v>
      </c>
      <c r="J46" s="71" t="s">
        <v>289</v>
      </c>
      <c r="K46" s="71" t="s">
        <v>693</v>
      </c>
    </row>
    <row r="47" spans="1:11" x14ac:dyDescent="0.25">
      <c r="A47" s="71">
        <v>47</v>
      </c>
      <c r="B47" s="71" t="s">
        <v>137</v>
      </c>
      <c r="C47" s="71" t="s">
        <v>138</v>
      </c>
      <c r="D47" s="71" t="s">
        <v>0</v>
      </c>
      <c r="E47" s="71" t="s">
        <v>1</v>
      </c>
      <c r="F47" s="71" t="s">
        <v>139</v>
      </c>
      <c r="G47" s="71" t="s">
        <v>1019</v>
      </c>
      <c r="H47" s="71" t="s">
        <v>3</v>
      </c>
      <c r="I47" s="71" t="s">
        <v>140</v>
      </c>
      <c r="J47" s="71" t="s">
        <v>53</v>
      </c>
      <c r="K47" s="71" t="s">
        <v>699</v>
      </c>
    </row>
    <row r="48" spans="1:11" x14ac:dyDescent="0.25">
      <c r="A48" s="71">
        <v>48</v>
      </c>
      <c r="B48" s="71" t="s">
        <v>262</v>
      </c>
      <c r="C48" s="71" t="s">
        <v>399</v>
      </c>
      <c r="D48" s="71" t="s">
        <v>0</v>
      </c>
      <c r="E48" s="71" t="s">
        <v>1</v>
      </c>
      <c r="F48" s="71" t="s">
        <v>400</v>
      </c>
      <c r="G48" s="71" t="s">
        <v>1019</v>
      </c>
      <c r="H48" s="71" t="s">
        <v>294</v>
      </c>
      <c r="I48" s="71" t="s">
        <v>401</v>
      </c>
      <c r="J48" s="71" t="s">
        <v>289</v>
      </c>
      <c r="K48" s="71" t="s">
        <v>700</v>
      </c>
    </row>
    <row r="49" spans="1:11" x14ac:dyDescent="0.25">
      <c r="A49" s="71">
        <v>51</v>
      </c>
      <c r="B49" s="71" t="s">
        <v>431</v>
      </c>
      <c r="C49" s="71" t="s">
        <v>172</v>
      </c>
      <c r="D49" s="71" t="s">
        <v>432</v>
      </c>
      <c r="E49" s="71" t="s">
        <v>28</v>
      </c>
      <c r="F49" s="71" t="s">
        <v>433</v>
      </c>
      <c r="G49" s="71" t="s">
        <v>1019</v>
      </c>
      <c r="H49" s="71" t="s">
        <v>294</v>
      </c>
      <c r="I49" s="71" t="s">
        <v>434</v>
      </c>
      <c r="J49" s="71" t="s">
        <v>289</v>
      </c>
      <c r="K49" s="71" t="s">
        <v>704</v>
      </c>
    </row>
    <row r="50" spans="1:11" x14ac:dyDescent="0.25">
      <c r="A50" s="71">
        <v>52</v>
      </c>
      <c r="B50" s="71" t="s">
        <v>15</v>
      </c>
      <c r="C50" s="71" t="s">
        <v>16</v>
      </c>
      <c r="D50" s="71" t="s">
        <v>17</v>
      </c>
      <c r="E50" s="71" t="s">
        <v>7</v>
      </c>
      <c r="F50" s="71" t="s">
        <v>77</v>
      </c>
      <c r="G50" s="71" t="s">
        <v>1019</v>
      </c>
      <c r="H50" s="71" t="s">
        <v>30</v>
      </c>
      <c r="I50" s="71" t="s">
        <v>78</v>
      </c>
      <c r="J50" s="71" t="s">
        <v>32</v>
      </c>
      <c r="K50" s="71" t="s">
        <v>705</v>
      </c>
    </row>
    <row r="51" spans="1:11" x14ac:dyDescent="0.25">
      <c r="A51" s="71">
        <v>56</v>
      </c>
      <c r="B51" s="71" t="s">
        <v>460</v>
      </c>
      <c r="C51" s="71" t="s">
        <v>461</v>
      </c>
      <c r="D51" s="71" t="s">
        <v>462</v>
      </c>
      <c r="E51" s="71" t="s">
        <v>1</v>
      </c>
      <c r="F51" s="71" t="s">
        <v>463</v>
      </c>
      <c r="G51" s="71" t="s">
        <v>1019</v>
      </c>
      <c r="H51" s="71" t="s">
        <v>30</v>
      </c>
      <c r="I51" s="71" t="s">
        <v>464</v>
      </c>
      <c r="J51" s="71" t="s">
        <v>32</v>
      </c>
      <c r="K51" s="71" t="s">
        <v>711</v>
      </c>
    </row>
    <row r="52" spans="1:11" x14ac:dyDescent="0.25">
      <c r="A52" s="71">
        <v>57</v>
      </c>
      <c r="B52" s="71" t="s">
        <v>165</v>
      </c>
      <c r="C52" s="71" t="s">
        <v>166</v>
      </c>
      <c r="D52" s="71" t="s">
        <v>27</v>
      </c>
      <c r="E52" s="71" t="s">
        <v>28</v>
      </c>
      <c r="F52" s="71" t="s">
        <v>167</v>
      </c>
      <c r="G52" s="71" t="s">
        <v>1019</v>
      </c>
      <c r="H52" s="71" t="s">
        <v>30</v>
      </c>
      <c r="I52" s="71" t="s">
        <v>168</v>
      </c>
      <c r="J52" s="71" t="s">
        <v>32</v>
      </c>
      <c r="K52" s="71" t="s">
        <v>712</v>
      </c>
    </row>
    <row r="53" spans="1:11" x14ac:dyDescent="0.25">
      <c r="A53" s="71">
        <v>59</v>
      </c>
      <c r="B53" s="71" t="s">
        <v>25</v>
      </c>
      <c r="C53" s="71" t="s">
        <v>26</v>
      </c>
      <c r="D53" s="71" t="s">
        <v>27</v>
      </c>
      <c r="E53" s="71" t="s">
        <v>28</v>
      </c>
      <c r="F53" s="71" t="s">
        <v>29</v>
      </c>
      <c r="G53" s="71" t="s">
        <v>1019</v>
      </c>
      <c r="H53" s="71" t="s">
        <v>30</v>
      </c>
      <c r="I53" s="71" t="s">
        <v>31</v>
      </c>
      <c r="J53" s="71" t="s">
        <v>32</v>
      </c>
      <c r="K53" s="71" t="s">
        <v>714</v>
      </c>
    </row>
    <row r="54" spans="1:11" x14ac:dyDescent="0.25">
      <c r="A54" s="71">
        <v>64</v>
      </c>
      <c r="B54" s="71" t="s">
        <v>120</v>
      </c>
      <c r="C54" s="71" t="s">
        <v>121</v>
      </c>
      <c r="D54" s="71" t="s">
        <v>122</v>
      </c>
      <c r="E54" s="71" t="s">
        <v>43</v>
      </c>
      <c r="F54" s="71" t="s">
        <v>123</v>
      </c>
      <c r="G54" s="71" t="s">
        <v>1019</v>
      </c>
      <c r="H54" s="71" t="s">
        <v>3</v>
      </c>
      <c r="I54" s="71" t="s">
        <v>124</v>
      </c>
      <c r="J54" s="71" t="s">
        <v>125</v>
      </c>
      <c r="K54" s="71" t="s">
        <v>728</v>
      </c>
    </row>
    <row r="55" spans="1:11" x14ac:dyDescent="0.25">
      <c r="A55" s="71">
        <v>81</v>
      </c>
      <c r="B55" s="71" t="s">
        <v>467</v>
      </c>
      <c r="C55" s="71" t="s">
        <v>468</v>
      </c>
      <c r="D55" s="71" t="s">
        <v>0</v>
      </c>
      <c r="E55" s="71" t="s">
        <v>1</v>
      </c>
      <c r="F55" s="71" t="s">
        <v>477</v>
      </c>
      <c r="G55" s="71" t="s">
        <v>1019</v>
      </c>
      <c r="H55" s="71" t="s">
        <v>30</v>
      </c>
      <c r="I55" s="71" t="s">
        <v>478</v>
      </c>
      <c r="J55" s="71" t="s">
        <v>32</v>
      </c>
      <c r="K55" s="71" t="s">
        <v>740</v>
      </c>
    </row>
    <row r="56" spans="1:11" x14ac:dyDescent="0.25">
      <c r="A56" s="71">
        <v>84</v>
      </c>
      <c r="B56" s="71" t="s">
        <v>206</v>
      </c>
      <c r="C56" s="71" t="s">
        <v>207</v>
      </c>
      <c r="D56" s="71" t="s">
        <v>173</v>
      </c>
      <c r="E56" s="71" t="s">
        <v>43</v>
      </c>
      <c r="F56" s="71" t="s">
        <v>208</v>
      </c>
      <c r="G56" s="71" t="s">
        <v>1019</v>
      </c>
      <c r="H56" s="71" t="s">
        <v>3</v>
      </c>
      <c r="I56" s="71" t="s">
        <v>209</v>
      </c>
      <c r="J56" s="71" t="s">
        <v>53</v>
      </c>
      <c r="K56" s="71" t="s">
        <v>745</v>
      </c>
    </row>
    <row r="57" spans="1:11" x14ac:dyDescent="0.25">
      <c r="A57" s="71">
        <v>85</v>
      </c>
      <c r="B57" s="71" t="s">
        <v>224</v>
      </c>
      <c r="C57" s="71" t="s">
        <v>225</v>
      </c>
      <c r="D57" s="71" t="s">
        <v>0</v>
      </c>
      <c r="E57" s="71" t="s">
        <v>1</v>
      </c>
      <c r="F57" s="71" t="s">
        <v>226</v>
      </c>
      <c r="G57" s="71" t="s">
        <v>1019</v>
      </c>
      <c r="H57" s="71" t="s">
        <v>3</v>
      </c>
      <c r="I57" s="71" t="s">
        <v>227</v>
      </c>
      <c r="J57" s="71" t="s">
        <v>53</v>
      </c>
      <c r="K57" s="71" t="s">
        <v>748</v>
      </c>
    </row>
    <row r="58" spans="1:11" x14ac:dyDescent="0.25">
      <c r="A58" s="71">
        <v>86</v>
      </c>
      <c r="B58" s="71" t="s">
        <v>54</v>
      </c>
      <c r="C58" s="71" t="s">
        <v>55</v>
      </c>
      <c r="D58" s="71" t="s">
        <v>0</v>
      </c>
      <c r="E58" s="71" t="s">
        <v>1</v>
      </c>
      <c r="F58" s="71" t="s">
        <v>229</v>
      </c>
      <c r="G58" s="71" t="s">
        <v>1019</v>
      </c>
      <c r="H58" s="71" t="s">
        <v>3</v>
      </c>
      <c r="I58" s="71" t="s">
        <v>230</v>
      </c>
      <c r="J58" s="71" t="s">
        <v>53</v>
      </c>
      <c r="K58" s="71" t="s">
        <v>749</v>
      </c>
    </row>
    <row r="59" spans="1:11" x14ac:dyDescent="0.25">
      <c r="A59" s="71">
        <v>89</v>
      </c>
      <c r="B59" s="71" t="s">
        <v>268</v>
      </c>
      <c r="C59" s="71" t="s">
        <v>269</v>
      </c>
      <c r="D59" s="71" t="s">
        <v>66</v>
      </c>
      <c r="E59" s="71" t="s">
        <v>1</v>
      </c>
      <c r="F59" s="71" t="s">
        <v>270</v>
      </c>
      <c r="G59" s="71" t="s">
        <v>1019</v>
      </c>
      <c r="H59" s="71" t="s">
        <v>3</v>
      </c>
      <c r="I59" s="71" t="s">
        <v>271</v>
      </c>
      <c r="J59" s="71" t="s">
        <v>53</v>
      </c>
      <c r="K59" s="71" t="s">
        <v>754</v>
      </c>
    </row>
    <row r="60" spans="1:11" x14ac:dyDescent="0.25">
      <c r="A60" s="71">
        <v>90</v>
      </c>
      <c r="B60" s="71" t="s">
        <v>278</v>
      </c>
      <c r="C60" s="71" t="s">
        <v>279</v>
      </c>
      <c r="D60" s="71" t="s">
        <v>66</v>
      </c>
      <c r="E60" s="71" t="s">
        <v>1</v>
      </c>
      <c r="F60" s="71" t="s">
        <v>280</v>
      </c>
      <c r="G60" s="71" t="s">
        <v>1019</v>
      </c>
      <c r="H60" s="71" t="s">
        <v>3</v>
      </c>
      <c r="I60" s="71" t="s">
        <v>281</v>
      </c>
      <c r="J60" s="71" t="s">
        <v>53</v>
      </c>
      <c r="K60" s="71" t="s">
        <v>756</v>
      </c>
    </row>
    <row r="61" spans="1:11" x14ac:dyDescent="0.25">
      <c r="A61" s="57">
        <v>4</v>
      </c>
      <c r="B61" s="57" t="s">
        <v>766</v>
      </c>
      <c r="C61" s="57" t="s">
        <v>767</v>
      </c>
      <c r="D61" s="57" t="s">
        <v>577</v>
      </c>
      <c r="E61" s="57" t="s">
        <v>7</v>
      </c>
      <c r="F61" s="57" t="s">
        <v>1040</v>
      </c>
      <c r="G61" s="57" t="s">
        <v>1041</v>
      </c>
      <c r="H61" s="57" t="s">
        <v>781</v>
      </c>
      <c r="I61" s="57" t="s">
        <v>1042</v>
      </c>
      <c r="J61" s="57" t="s">
        <v>1043</v>
      </c>
      <c r="K61" s="57" t="s">
        <v>1044</v>
      </c>
    </row>
    <row r="62" spans="1:11" x14ac:dyDescent="0.25">
      <c r="A62" s="71">
        <v>1</v>
      </c>
      <c r="B62" s="71" t="s">
        <v>262</v>
      </c>
      <c r="C62" s="71" t="s">
        <v>421</v>
      </c>
      <c r="D62" s="71" t="s">
        <v>0</v>
      </c>
      <c r="E62" s="71" t="s">
        <v>1</v>
      </c>
      <c r="F62" s="71" t="s">
        <v>780</v>
      </c>
      <c r="G62" s="71" t="s">
        <v>1050</v>
      </c>
      <c r="H62" s="71" t="s">
        <v>781</v>
      </c>
      <c r="I62" s="71" t="s">
        <v>582</v>
      </c>
      <c r="J62" s="71" t="s">
        <v>569</v>
      </c>
      <c r="K62" s="71" t="s">
        <v>1051</v>
      </c>
    </row>
    <row r="63" spans="1:11" x14ac:dyDescent="0.25">
      <c r="A63" s="71">
        <v>78</v>
      </c>
      <c r="B63" s="71" t="s">
        <v>174</v>
      </c>
      <c r="C63" s="71" t="s">
        <v>175</v>
      </c>
      <c r="D63" s="71" t="s">
        <v>0</v>
      </c>
      <c r="E63" s="71" t="s">
        <v>1</v>
      </c>
      <c r="F63" s="71" t="s">
        <v>472</v>
      </c>
      <c r="G63" s="71" t="s">
        <v>1050</v>
      </c>
      <c r="H63" s="71" t="s">
        <v>473</v>
      </c>
      <c r="I63" s="71" t="s">
        <v>474</v>
      </c>
      <c r="J63" s="71" t="s">
        <v>475</v>
      </c>
      <c r="K63" s="71" t="s">
        <v>737</v>
      </c>
    </row>
    <row r="64" spans="1:11" x14ac:dyDescent="0.25">
      <c r="A64" s="71">
        <v>83</v>
      </c>
      <c r="B64" s="71" t="s">
        <v>54</v>
      </c>
      <c r="C64" s="71" t="s">
        <v>55</v>
      </c>
      <c r="D64" s="71" t="s">
        <v>0</v>
      </c>
      <c r="E64" s="71" t="s">
        <v>1</v>
      </c>
      <c r="F64" s="71" t="s">
        <v>480</v>
      </c>
      <c r="G64" s="71" t="s">
        <v>1050</v>
      </c>
      <c r="H64" s="71" t="s">
        <v>473</v>
      </c>
      <c r="I64" s="71" t="s">
        <v>481</v>
      </c>
      <c r="J64" s="71" t="s">
        <v>475</v>
      </c>
      <c r="K64" s="71" t="s">
        <v>744</v>
      </c>
    </row>
    <row r="65" spans="1:11" x14ac:dyDescent="0.25">
      <c r="A65" s="71">
        <v>37</v>
      </c>
      <c r="B65" s="71" t="s">
        <v>15</v>
      </c>
      <c r="C65" s="71" t="s">
        <v>16</v>
      </c>
      <c r="D65" s="71" t="s">
        <v>17</v>
      </c>
      <c r="E65" s="71" t="s">
        <v>7</v>
      </c>
      <c r="F65" s="71" t="s">
        <v>18</v>
      </c>
      <c r="G65" s="71" t="s">
        <v>527</v>
      </c>
      <c r="H65" s="71" t="s">
        <v>5</v>
      </c>
      <c r="I65" s="71" t="s">
        <v>19</v>
      </c>
      <c r="J65" s="71" t="s">
        <v>6</v>
      </c>
      <c r="K65" s="71" t="s">
        <v>685</v>
      </c>
    </row>
    <row r="66" spans="1:11" x14ac:dyDescent="0.25">
      <c r="A66" s="71">
        <v>55</v>
      </c>
      <c r="B66" s="71" t="s">
        <v>443</v>
      </c>
      <c r="C66" s="71" t="s">
        <v>444</v>
      </c>
      <c r="D66" s="71" t="s">
        <v>0</v>
      </c>
      <c r="E66" s="71" t="s">
        <v>1</v>
      </c>
      <c r="F66" s="71" t="s">
        <v>445</v>
      </c>
      <c r="G66" s="71" t="s">
        <v>527</v>
      </c>
      <c r="H66" s="71" t="s">
        <v>5</v>
      </c>
      <c r="I66" s="71" t="s">
        <v>446</v>
      </c>
      <c r="J66" s="71" t="s">
        <v>6</v>
      </c>
      <c r="K66" s="71" t="s">
        <v>708</v>
      </c>
    </row>
    <row r="67" spans="1:11" x14ac:dyDescent="0.25">
      <c r="A67" s="71">
        <v>60</v>
      </c>
      <c r="B67" s="71" t="s">
        <v>40</v>
      </c>
      <c r="C67" s="71" t="s">
        <v>41</v>
      </c>
      <c r="D67" s="71" t="s">
        <v>42</v>
      </c>
      <c r="E67" s="71" t="s">
        <v>43</v>
      </c>
      <c r="F67" s="71" t="s">
        <v>44</v>
      </c>
      <c r="G67" s="71" t="s">
        <v>527</v>
      </c>
      <c r="H67" s="71" t="s">
        <v>5</v>
      </c>
      <c r="I67" s="71" t="s">
        <v>45</v>
      </c>
      <c r="J67" s="71" t="s">
        <v>6</v>
      </c>
      <c r="K67" s="71" t="s">
        <v>716</v>
      </c>
    </row>
    <row r="68" spans="1:11" x14ac:dyDescent="0.25">
      <c r="A68" s="71">
        <v>69</v>
      </c>
      <c r="B68" s="71" t="s">
        <v>811</v>
      </c>
      <c r="C68" s="71" t="s">
        <v>812</v>
      </c>
      <c r="D68" s="71" t="s">
        <v>813</v>
      </c>
      <c r="E68" s="71" t="s">
        <v>814</v>
      </c>
      <c r="F68" s="71" t="s">
        <v>815</v>
      </c>
      <c r="G68" s="71" t="s">
        <v>527</v>
      </c>
      <c r="H68" s="71" t="s">
        <v>8</v>
      </c>
      <c r="I68" s="71" t="s">
        <v>817</v>
      </c>
      <c r="J68" s="71" t="s">
        <v>9</v>
      </c>
      <c r="K68" s="71" t="s">
        <v>818</v>
      </c>
    </row>
    <row r="69" spans="1:11" x14ac:dyDescent="0.25">
      <c r="A69" s="71">
        <v>73</v>
      </c>
      <c r="B69" s="71" t="s">
        <v>797</v>
      </c>
      <c r="C69" s="71" t="s">
        <v>798</v>
      </c>
      <c r="D69" s="71" t="s">
        <v>799</v>
      </c>
      <c r="E69" s="71" t="s">
        <v>1</v>
      </c>
      <c r="F69" s="71" t="s">
        <v>800</v>
      </c>
      <c r="G69" s="71" t="s">
        <v>527</v>
      </c>
      <c r="H69" s="71" t="s">
        <v>8</v>
      </c>
      <c r="I69" s="71" t="s">
        <v>801</v>
      </c>
      <c r="J69" s="71" t="s">
        <v>9</v>
      </c>
      <c r="K69" s="71" t="s">
        <v>802</v>
      </c>
    </row>
    <row r="70" spans="1:11" x14ac:dyDescent="0.25">
      <c r="A70" s="71">
        <v>74</v>
      </c>
      <c r="B70" s="71" t="s">
        <v>101</v>
      </c>
      <c r="C70" s="71" t="s">
        <v>102</v>
      </c>
      <c r="D70" s="71" t="s">
        <v>103</v>
      </c>
      <c r="E70" s="71" t="s">
        <v>43</v>
      </c>
      <c r="F70" s="71" t="s">
        <v>169</v>
      </c>
      <c r="G70" s="71" t="s">
        <v>527</v>
      </c>
      <c r="H70" s="71" t="s">
        <v>8</v>
      </c>
      <c r="I70" s="71" t="s">
        <v>170</v>
      </c>
      <c r="J70" s="71" t="s">
        <v>9</v>
      </c>
      <c r="K70" s="71" t="s">
        <v>735</v>
      </c>
    </row>
    <row r="71" spans="1:11" x14ac:dyDescent="0.25">
      <c r="A71" s="71">
        <v>79</v>
      </c>
      <c r="B71" s="71" t="s">
        <v>179</v>
      </c>
      <c r="C71" s="71" t="s">
        <v>180</v>
      </c>
      <c r="D71" s="71" t="s">
        <v>181</v>
      </c>
      <c r="E71" s="71" t="s">
        <v>43</v>
      </c>
      <c r="F71" s="71" t="s">
        <v>182</v>
      </c>
      <c r="G71" s="71" t="s">
        <v>527</v>
      </c>
      <c r="H71" s="71" t="s">
        <v>8</v>
      </c>
      <c r="I71" s="71" t="s">
        <v>183</v>
      </c>
      <c r="J71" s="71" t="s">
        <v>9</v>
      </c>
      <c r="K71" s="71" t="s">
        <v>738</v>
      </c>
    </row>
    <row r="72" spans="1:11" x14ac:dyDescent="0.25">
      <c r="A72" s="71">
        <v>7</v>
      </c>
      <c r="B72" s="71" t="s">
        <v>803</v>
      </c>
      <c r="C72" s="71" t="s">
        <v>804</v>
      </c>
      <c r="D72" s="71" t="s">
        <v>17</v>
      </c>
      <c r="E72" s="71" t="s">
        <v>7</v>
      </c>
      <c r="F72" s="71" t="s">
        <v>805</v>
      </c>
      <c r="G72" s="71" t="s">
        <v>760</v>
      </c>
      <c r="H72" s="71" t="s">
        <v>5</v>
      </c>
      <c r="I72" s="71" t="s">
        <v>806</v>
      </c>
      <c r="J72" s="71" t="s">
        <v>6</v>
      </c>
      <c r="K72" s="71" t="s">
        <v>996</v>
      </c>
    </row>
    <row r="73" spans="1:11" x14ac:dyDescent="0.25">
      <c r="A73" s="71">
        <v>2</v>
      </c>
      <c r="B73" s="71"/>
      <c r="C73" s="71"/>
      <c r="D73" s="71"/>
      <c r="E73" s="71"/>
      <c r="F73" s="71" t="s">
        <v>1052</v>
      </c>
      <c r="G73" s="71" t="s">
        <v>960</v>
      </c>
      <c r="H73" s="71" t="s">
        <v>1006</v>
      </c>
      <c r="I73" s="71" t="s">
        <v>1053</v>
      </c>
      <c r="J73" s="71" t="s">
        <v>960</v>
      </c>
      <c r="K73" s="71" t="s">
        <v>1054</v>
      </c>
    </row>
    <row r="74" spans="1:11" x14ac:dyDescent="0.25">
      <c r="A74" s="71">
        <v>3</v>
      </c>
      <c r="B74" s="71" t="s">
        <v>262</v>
      </c>
      <c r="C74" s="71" t="s">
        <v>421</v>
      </c>
      <c r="D74" s="71" t="s">
        <v>0</v>
      </c>
      <c r="E74" s="71" t="s">
        <v>1</v>
      </c>
      <c r="F74" s="71" t="s">
        <v>999</v>
      </c>
      <c r="G74" s="71" t="s">
        <v>960</v>
      </c>
      <c r="H74" s="71" t="s">
        <v>552</v>
      </c>
      <c r="I74" s="71" t="s">
        <v>1000</v>
      </c>
      <c r="J74" s="71" t="s">
        <v>554</v>
      </c>
      <c r="K74" s="71" t="s">
        <v>1055</v>
      </c>
    </row>
    <row r="75" spans="1:11" x14ac:dyDescent="0.25">
      <c r="A75" s="71">
        <v>10</v>
      </c>
      <c r="B75" s="71" t="s">
        <v>104</v>
      </c>
      <c r="C75" s="71" t="s">
        <v>105</v>
      </c>
      <c r="D75" s="71" t="s">
        <v>106</v>
      </c>
      <c r="E75" s="71" t="s">
        <v>7</v>
      </c>
      <c r="F75" s="71" t="s">
        <v>107</v>
      </c>
      <c r="G75" s="71" t="s">
        <v>960</v>
      </c>
      <c r="H75" s="71" t="s">
        <v>5</v>
      </c>
      <c r="I75" s="71" t="s">
        <v>108</v>
      </c>
      <c r="J75" s="71" t="s">
        <v>6</v>
      </c>
      <c r="K75" s="71" t="s">
        <v>964</v>
      </c>
    </row>
    <row r="76" spans="1:11" x14ac:dyDescent="0.25">
      <c r="A76" s="71">
        <v>15</v>
      </c>
      <c r="B76" s="71" t="s">
        <v>49</v>
      </c>
      <c r="C76" s="71" t="s">
        <v>97</v>
      </c>
      <c r="D76" s="71" t="s">
        <v>66</v>
      </c>
      <c r="E76" s="71" t="s">
        <v>1</v>
      </c>
      <c r="F76" s="71" t="s">
        <v>98</v>
      </c>
      <c r="G76" s="71" t="s">
        <v>960</v>
      </c>
      <c r="H76" s="71" t="s">
        <v>5</v>
      </c>
      <c r="I76" s="71" t="s">
        <v>99</v>
      </c>
      <c r="J76" s="71" t="s">
        <v>6</v>
      </c>
      <c r="K76" s="71" t="s">
        <v>920</v>
      </c>
    </row>
    <row r="77" spans="1:11" x14ac:dyDescent="0.25">
      <c r="A77" s="71">
        <v>17</v>
      </c>
      <c r="B77" s="71" t="s">
        <v>902</v>
      </c>
      <c r="C77" s="71" t="s">
        <v>903</v>
      </c>
      <c r="D77" s="71" t="s">
        <v>17</v>
      </c>
      <c r="E77" s="71" t="s">
        <v>7</v>
      </c>
      <c r="F77" s="71" t="s">
        <v>904</v>
      </c>
      <c r="G77" s="71" t="s">
        <v>960</v>
      </c>
      <c r="H77" s="71" t="s">
        <v>8</v>
      </c>
      <c r="I77" s="71" t="s">
        <v>905</v>
      </c>
      <c r="J77" s="71" t="s">
        <v>9</v>
      </c>
      <c r="K77" s="71" t="s">
        <v>906</v>
      </c>
    </row>
    <row r="78" spans="1:11" x14ac:dyDescent="0.25">
      <c r="A78" s="71">
        <v>20</v>
      </c>
      <c r="B78" s="71" t="s">
        <v>766</v>
      </c>
      <c r="C78" s="71" t="s">
        <v>767</v>
      </c>
      <c r="D78" s="71" t="s">
        <v>577</v>
      </c>
      <c r="E78" s="71" t="s">
        <v>7</v>
      </c>
      <c r="F78" s="71" t="s">
        <v>768</v>
      </c>
      <c r="G78" s="71" t="s">
        <v>960</v>
      </c>
      <c r="H78" s="71" t="s">
        <v>8</v>
      </c>
      <c r="I78" s="71" t="s">
        <v>769</v>
      </c>
      <c r="J78" s="71" t="s">
        <v>9</v>
      </c>
      <c r="K78" s="71" t="s">
        <v>770</v>
      </c>
    </row>
    <row r="79" spans="1:11" x14ac:dyDescent="0.25">
      <c r="A79" s="71">
        <v>46</v>
      </c>
      <c r="B79" s="71" t="s">
        <v>366</v>
      </c>
      <c r="C79" s="71" t="s">
        <v>367</v>
      </c>
      <c r="D79" s="71" t="s">
        <v>368</v>
      </c>
      <c r="E79" s="71" t="s">
        <v>43</v>
      </c>
      <c r="F79" s="71" t="s">
        <v>395</v>
      </c>
      <c r="G79" s="71" t="s">
        <v>960</v>
      </c>
      <c r="H79" s="71" t="s">
        <v>5</v>
      </c>
      <c r="I79" s="71" t="s">
        <v>396</v>
      </c>
      <c r="J79" s="71" t="s">
        <v>6</v>
      </c>
      <c r="K79" s="71" t="s">
        <v>698</v>
      </c>
    </row>
    <row r="80" spans="1:11" x14ac:dyDescent="0.25">
      <c r="A80" s="71">
        <v>58</v>
      </c>
      <c r="B80" s="71" t="s">
        <v>20</v>
      </c>
      <c r="C80" s="71" t="s">
        <v>21</v>
      </c>
      <c r="D80" s="71" t="s">
        <v>0</v>
      </c>
      <c r="E80" s="71" t="s">
        <v>1</v>
      </c>
      <c r="F80" s="71" t="s">
        <v>22</v>
      </c>
      <c r="G80" s="71" t="s">
        <v>960</v>
      </c>
      <c r="H80" s="71" t="s">
        <v>5</v>
      </c>
      <c r="I80" s="71" t="s">
        <v>23</v>
      </c>
      <c r="J80" s="71" t="s">
        <v>6</v>
      </c>
      <c r="K80" s="71" t="s">
        <v>713</v>
      </c>
    </row>
    <row r="81" spans="1:11" x14ac:dyDescent="0.25">
      <c r="A81" s="71">
        <v>61</v>
      </c>
      <c r="B81" s="71" t="s">
        <v>54</v>
      </c>
      <c r="C81" s="71" t="s">
        <v>55</v>
      </c>
      <c r="D81" s="71" t="s">
        <v>0</v>
      </c>
      <c r="E81" s="71" t="s">
        <v>1</v>
      </c>
      <c r="F81" s="71" t="s">
        <v>56</v>
      </c>
      <c r="G81" s="71" t="s">
        <v>960</v>
      </c>
      <c r="H81" s="71" t="s">
        <v>5</v>
      </c>
      <c r="I81" s="71" t="s">
        <v>57</v>
      </c>
      <c r="J81" s="71" t="s">
        <v>6</v>
      </c>
      <c r="K81" s="71" t="s">
        <v>717</v>
      </c>
    </row>
    <row r="82" spans="1:11" x14ac:dyDescent="0.25">
      <c r="A82" s="71">
        <v>62</v>
      </c>
      <c r="B82" s="71" t="s">
        <v>467</v>
      </c>
      <c r="C82" s="71" t="s">
        <v>468</v>
      </c>
      <c r="D82" s="71" t="s">
        <v>0</v>
      </c>
      <c r="E82" s="71" t="s">
        <v>1</v>
      </c>
      <c r="F82" s="71" t="s">
        <v>469</v>
      </c>
      <c r="G82" s="71" t="s">
        <v>960</v>
      </c>
      <c r="H82" s="71" t="s">
        <v>5</v>
      </c>
      <c r="I82" s="71" t="s">
        <v>470</v>
      </c>
      <c r="J82" s="71" t="s">
        <v>6</v>
      </c>
      <c r="K82" s="71" t="s">
        <v>720</v>
      </c>
    </row>
    <row r="83" spans="1:11" x14ac:dyDescent="0.25">
      <c r="A83" s="71">
        <v>65</v>
      </c>
      <c r="B83" s="71" t="s">
        <v>127</v>
      </c>
      <c r="C83" s="71" t="s">
        <v>47</v>
      </c>
      <c r="D83" s="71" t="s">
        <v>0</v>
      </c>
      <c r="E83" s="71" t="s">
        <v>1</v>
      </c>
      <c r="F83" s="71" t="s">
        <v>128</v>
      </c>
      <c r="G83" s="71" t="s">
        <v>960</v>
      </c>
      <c r="H83" s="71" t="s">
        <v>8</v>
      </c>
      <c r="I83" s="71" t="s">
        <v>129</v>
      </c>
      <c r="J83" s="71" t="s">
        <v>9</v>
      </c>
      <c r="K83" s="71" t="s">
        <v>729</v>
      </c>
    </row>
    <row r="84" spans="1:11" x14ac:dyDescent="0.25">
      <c r="A84" s="71">
        <v>66</v>
      </c>
      <c r="B84" s="71" t="s">
        <v>641</v>
      </c>
      <c r="C84" s="71" t="s">
        <v>642</v>
      </c>
      <c r="D84" s="71" t="s">
        <v>106</v>
      </c>
      <c r="E84" s="71" t="s">
        <v>7</v>
      </c>
      <c r="F84" s="71" t="s">
        <v>643</v>
      </c>
      <c r="G84" s="71" t="s">
        <v>960</v>
      </c>
      <c r="H84" s="71" t="s">
        <v>8</v>
      </c>
      <c r="I84" s="71" t="s">
        <v>644</v>
      </c>
      <c r="J84" s="71" t="s">
        <v>9</v>
      </c>
      <c r="K84" s="71" t="s">
        <v>730</v>
      </c>
    </row>
    <row r="85" spans="1:11" x14ac:dyDescent="0.25">
      <c r="A85" s="71">
        <v>68</v>
      </c>
      <c r="B85" s="71" t="s">
        <v>925</v>
      </c>
      <c r="C85" s="71" t="s">
        <v>926</v>
      </c>
      <c r="D85" s="71" t="s">
        <v>821</v>
      </c>
      <c r="E85" s="71" t="s">
        <v>822</v>
      </c>
      <c r="F85" s="71" t="s">
        <v>927</v>
      </c>
      <c r="G85" s="71" t="s">
        <v>960</v>
      </c>
      <c r="H85" s="71" t="s">
        <v>8</v>
      </c>
      <c r="I85" s="71" t="s">
        <v>928</v>
      </c>
      <c r="J85" s="71" t="s">
        <v>9</v>
      </c>
      <c r="K85" s="71" t="s">
        <v>929</v>
      </c>
    </row>
    <row r="86" spans="1:11" x14ac:dyDescent="0.25">
      <c r="A86" s="71">
        <v>70</v>
      </c>
      <c r="B86" s="71" t="s">
        <v>869</v>
      </c>
      <c r="C86" s="71" t="s">
        <v>870</v>
      </c>
      <c r="D86" s="71" t="s">
        <v>871</v>
      </c>
      <c r="E86" s="71" t="s">
        <v>198</v>
      </c>
      <c r="F86" s="71" t="s">
        <v>872</v>
      </c>
      <c r="G86" s="71" t="s">
        <v>960</v>
      </c>
      <c r="H86" s="71" t="s">
        <v>8</v>
      </c>
      <c r="I86" s="71" t="s">
        <v>873</v>
      </c>
      <c r="J86" s="71" t="s">
        <v>9</v>
      </c>
      <c r="K86" s="71" t="s">
        <v>874</v>
      </c>
    </row>
    <row r="87" spans="1:11" x14ac:dyDescent="0.25">
      <c r="A87" s="71">
        <v>72</v>
      </c>
      <c r="B87" s="71" t="s">
        <v>819</v>
      </c>
      <c r="C87" s="71" t="s">
        <v>820</v>
      </c>
      <c r="D87" s="71" t="s">
        <v>821</v>
      </c>
      <c r="E87" s="71" t="s">
        <v>822</v>
      </c>
      <c r="F87" s="71" t="s">
        <v>823</v>
      </c>
      <c r="G87" s="71" t="s">
        <v>960</v>
      </c>
      <c r="H87" s="71" t="s">
        <v>8</v>
      </c>
      <c r="I87" s="71" t="s">
        <v>824</v>
      </c>
      <c r="J87" s="71" t="s">
        <v>9</v>
      </c>
      <c r="K87" s="71" t="s">
        <v>825</v>
      </c>
    </row>
    <row r="88" spans="1:11" x14ac:dyDescent="0.25">
      <c r="A88" s="71">
        <v>75</v>
      </c>
      <c r="B88" s="71" t="s">
        <v>882</v>
      </c>
      <c r="C88" s="71" t="s">
        <v>97</v>
      </c>
      <c r="D88" s="71" t="s">
        <v>173</v>
      </c>
      <c r="E88" s="71" t="s">
        <v>43</v>
      </c>
      <c r="F88" s="71" t="s">
        <v>883</v>
      </c>
      <c r="G88" s="71" t="s">
        <v>960</v>
      </c>
      <c r="H88" s="71" t="s">
        <v>8</v>
      </c>
      <c r="I88" s="71" t="s">
        <v>884</v>
      </c>
      <c r="J88" s="71" t="s">
        <v>9</v>
      </c>
      <c r="K88" s="71" t="s">
        <v>885</v>
      </c>
    </row>
    <row r="89" spans="1:11" x14ac:dyDescent="0.25">
      <c r="A89" s="71">
        <v>76</v>
      </c>
      <c r="B89" s="71" t="s">
        <v>930</v>
      </c>
      <c r="C89" s="71" t="s">
        <v>931</v>
      </c>
      <c r="D89" s="71" t="s">
        <v>932</v>
      </c>
      <c r="E89" s="71" t="s">
        <v>933</v>
      </c>
      <c r="F89" s="71" t="s">
        <v>934</v>
      </c>
      <c r="G89" s="71" t="s">
        <v>960</v>
      </c>
      <c r="H89" s="71" t="s">
        <v>8</v>
      </c>
      <c r="I89" s="71" t="s">
        <v>935</v>
      </c>
      <c r="J89" s="71" t="s">
        <v>9</v>
      </c>
      <c r="K89" s="71" t="s">
        <v>936</v>
      </c>
    </row>
    <row r="90" spans="1:11" x14ac:dyDescent="0.25">
      <c r="A90" s="71">
        <v>77</v>
      </c>
      <c r="B90" s="71" t="s">
        <v>174</v>
      </c>
      <c r="C90" s="71" t="s">
        <v>175</v>
      </c>
      <c r="D90" s="71" t="s">
        <v>0</v>
      </c>
      <c r="E90" s="71" t="s">
        <v>1</v>
      </c>
      <c r="F90" s="71" t="s">
        <v>176</v>
      </c>
      <c r="G90" s="71" t="s">
        <v>960</v>
      </c>
      <c r="H90" s="71" t="s">
        <v>8</v>
      </c>
      <c r="I90" s="71" t="s">
        <v>177</v>
      </c>
      <c r="J90" s="71" t="s">
        <v>9</v>
      </c>
      <c r="K90" s="71" t="s">
        <v>736</v>
      </c>
    </row>
    <row r="91" spans="1:11" x14ac:dyDescent="0.25">
      <c r="A91" s="71">
        <v>80</v>
      </c>
      <c r="B91" s="71" t="s">
        <v>975</v>
      </c>
      <c r="C91" s="71" t="s">
        <v>416</v>
      </c>
      <c r="D91" s="71" t="s">
        <v>976</v>
      </c>
      <c r="E91" s="71" t="s">
        <v>198</v>
      </c>
      <c r="F91" s="71" t="s">
        <v>977</v>
      </c>
      <c r="G91" s="71" t="s">
        <v>960</v>
      </c>
      <c r="H91" s="71" t="s">
        <v>8</v>
      </c>
      <c r="I91" s="71" t="s">
        <v>978</v>
      </c>
      <c r="J91" s="71" t="s">
        <v>9</v>
      </c>
      <c r="K91" s="71" t="s">
        <v>979</v>
      </c>
    </row>
  </sheetData>
  <sortState ref="A2:K91">
    <sortCondition ref="G2:G9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B4" sqref="B4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69" t="s">
        <v>830</v>
      </c>
      <c r="C2" s="69" t="s">
        <v>624</v>
      </c>
      <c r="D2" s="69" t="s">
        <v>625</v>
      </c>
      <c r="E2" s="69" t="s">
        <v>48</v>
      </c>
      <c r="F2" s="69" t="s">
        <v>626</v>
      </c>
      <c r="G2" s="69" t="s">
        <v>666</v>
      </c>
      <c r="H2" s="69" t="s">
        <v>294</v>
      </c>
      <c r="I2" s="69" t="s">
        <v>627</v>
      </c>
      <c r="J2" s="69" t="s">
        <v>289</v>
      </c>
      <c r="K2" s="69" t="s">
        <v>987</v>
      </c>
    </row>
    <row r="3" spans="1:11" x14ac:dyDescent="0.25">
      <c r="A3">
        <v>19</v>
      </c>
      <c r="B3" s="69" t="s">
        <v>567</v>
      </c>
      <c r="C3" s="69" t="s">
        <v>561</v>
      </c>
      <c r="D3" s="69" t="s">
        <v>0</v>
      </c>
      <c r="E3" s="69" t="s">
        <v>1</v>
      </c>
      <c r="F3" s="69" t="s">
        <v>61</v>
      </c>
      <c r="G3" s="69" t="s">
        <v>666</v>
      </c>
      <c r="H3" s="69" t="s">
        <v>3</v>
      </c>
      <c r="I3" s="69" t="s">
        <v>62</v>
      </c>
      <c r="J3" s="69" t="s">
        <v>53</v>
      </c>
      <c r="K3" s="69" t="s">
        <v>919</v>
      </c>
    </row>
    <row r="4" spans="1:11" x14ac:dyDescent="0.25">
      <c r="A4">
        <v>29</v>
      </c>
      <c r="B4" s="69" t="s">
        <v>453</v>
      </c>
      <c r="C4" s="69" t="s">
        <v>454</v>
      </c>
      <c r="D4" s="69" t="s">
        <v>455</v>
      </c>
      <c r="E4" s="69" t="s">
        <v>456</v>
      </c>
      <c r="F4" s="69" t="s">
        <v>457</v>
      </c>
      <c r="G4" s="69" t="s">
        <v>666</v>
      </c>
      <c r="H4" s="69" t="s">
        <v>30</v>
      </c>
      <c r="I4" s="69" t="s">
        <v>458</v>
      </c>
      <c r="J4" s="69" t="s">
        <v>32</v>
      </c>
      <c r="K4" s="69" t="s">
        <v>763</v>
      </c>
    </row>
    <row r="5" spans="1:11" x14ac:dyDescent="0.25">
      <c r="A5" s="69">
        <v>33</v>
      </c>
      <c r="B5" s="69" t="s">
        <v>407</v>
      </c>
      <c r="C5" s="69" t="s">
        <v>408</v>
      </c>
      <c r="D5" s="69" t="s">
        <v>618</v>
      </c>
      <c r="E5" s="69" t="s">
        <v>619</v>
      </c>
      <c r="F5" s="69" t="s">
        <v>620</v>
      </c>
      <c r="G5" s="69" t="s">
        <v>666</v>
      </c>
      <c r="H5" s="69" t="s">
        <v>294</v>
      </c>
      <c r="I5" s="69" t="s">
        <v>621</v>
      </c>
      <c r="J5" s="69" t="s">
        <v>289</v>
      </c>
      <c r="K5" s="69" t="s">
        <v>658</v>
      </c>
    </row>
    <row r="6" spans="1:11" x14ac:dyDescent="0.25">
      <c r="A6" s="69">
        <v>38</v>
      </c>
      <c r="B6" s="69" t="s">
        <v>590</v>
      </c>
      <c r="C6" s="69" t="s">
        <v>591</v>
      </c>
      <c r="D6" s="69" t="s">
        <v>592</v>
      </c>
      <c r="E6" s="69" t="s">
        <v>43</v>
      </c>
      <c r="F6" s="69" t="s">
        <v>593</v>
      </c>
      <c r="G6" s="69" t="s">
        <v>666</v>
      </c>
      <c r="H6" s="69" t="s">
        <v>30</v>
      </c>
      <c r="I6" s="69" t="s">
        <v>594</v>
      </c>
      <c r="J6" s="69" t="s">
        <v>32</v>
      </c>
      <c r="K6" s="69" t="s">
        <v>669</v>
      </c>
    </row>
    <row r="7" spans="1:11" x14ac:dyDescent="0.25">
      <c r="A7" s="69">
        <v>47</v>
      </c>
      <c r="B7" s="69" t="s">
        <v>333</v>
      </c>
      <c r="C7" s="69" t="s">
        <v>334</v>
      </c>
      <c r="D7" s="69" t="s">
        <v>335</v>
      </c>
      <c r="E7" s="69" t="s">
        <v>48</v>
      </c>
      <c r="F7" s="69" t="s">
        <v>336</v>
      </c>
      <c r="G7" s="69" t="s">
        <v>666</v>
      </c>
      <c r="H7" s="69" t="s">
        <v>287</v>
      </c>
      <c r="I7" s="69" t="s">
        <v>337</v>
      </c>
      <c r="J7" s="69" t="s">
        <v>289</v>
      </c>
      <c r="K7" s="69" t="s">
        <v>686</v>
      </c>
    </row>
    <row r="8" spans="1:11" x14ac:dyDescent="0.25">
      <c r="A8" s="69">
        <v>49</v>
      </c>
      <c r="B8" s="69" t="s">
        <v>350</v>
      </c>
      <c r="C8" s="69" t="s">
        <v>340</v>
      </c>
      <c r="D8" s="69" t="s">
        <v>351</v>
      </c>
      <c r="E8" s="69" t="s">
        <v>48</v>
      </c>
      <c r="F8" s="69" t="s">
        <v>352</v>
      </c>
      <c r="G8" s="69" t="s">
        <v>666</v>
      </c>
      <c r="H8" s="69" t="s">
        <v>287</v>
      </c>
      <c r="I8" s="69" t="s">
        <v>353</v>
      </c>
      <c r="J8" s="69" t="s">
        <v>289</v>
      </c>
      <c r="K8" s="69" t="s">
        <v>689</v>
      </c>
    </row>
    <row r="9" spans="1:11" x14ac:dyDescent="0.25">
      <c r="A9" s="69">
        <v>53</v>
      </c>
      <c r="B9" s="69" t="s">
        <v>377</v>
      </c>
      <c r="C9" s="69" t="s">
        <v>378</v>
      </c>
      <c r="D9" s="69" t="s">
        <v>256</v>
      </c>
      <c r="E9" s="69" t="s">
        <v>1</v>
      </c>
      <c r="F9" s="69" t="s">
        <v>379</v>
      </c>
      <c r="G9" s="69" t="s">
        <v>666</v>
      </c>
      <c r="H9" s="69" t="s">
        <v>294</v>
      </c>
      <c r="I9" s="69" t="s">
        <v>380</v>
      </c>
      <c r="J9" s="69" t="s">
        <v>289</v>
      </c>
      <c r="K9" s="69" t="s">
        <v>695</v>
      </c>
    </row>
    <row r="10" spans="1:11" x14ac:dyDescent="0.25">
      <c r="A10" s="69">
        <v>54</v>
      </c>
      <c r="B10" s="69" t="s">
        <v>387</v>
      </c>
      <c r="C10" s="69" t="s">
        <v>279</v>
      </c>
      <c r="D10" s="69" t="s">
        <v>351</v>
      </c>
      <c r="E10" s="69" t="s">
        <v>48</v>
      </c>
      <c r="F10" s="69" t="s">
        <v>388</v>
      </c>
      <c r="G10" s="69" t="s">
        <v>666</v>
      </c>
      <c r="H10" s="69" t="s">
        <v>287</v>
      </c>
      <c r="I10" s="69" t="s">
        <v>389</v>
      </c>
      <c r="J10" s="69" t="s">
        <v>289</v>
      </c>
      <c r="K10" s="69" t="s">
        <v>696</v>
      </c>
    </row>
    <row r="11" spans="1:11" x14ac:dyDescent="0.25">
      <c r="A11" s="69">
        <v>59</v>
      </c>
      <c r="B11" s="69" t="s">
        <v>407</v>
      </c>
      <c r="C11" s="69" t="s">
        <v>408</v>
      </c>
      <c r="D11" s="69" t="s">
        <v>618</v>
      </c>
      <c r="E11" s="69" t="s">
        <v>619</v>
      </c>
      <c r="F11" s="69" t="s">
        <v>412</v>
      </c>
      <c r="G11" s="69" t="s">
        <v>666</v>
      </c>
      <c r="H11" s="69" t="s">
        <v>294</v>
      </c>
      <c r="I11" s="69" t="s">
        <v>413</v>
      </c>
      <c r="J11" s="69" t="s">
        <v>289</v>
      </c>
      <c r="K11" s="69" t="s">
        <v>702</v>
      </c>
    </row>
    <row r="12" spans="1:11" x14ac:dyDescent="0.25">
      <c r="A12" s="69">
        <v>62</v>
      </c>
      <c r="B12" s="69" t="s">
        <v>407</v>
      </c>
      <c r="C12" s="69" t="s">
        <v>408</v>
      </c>
      <c r="D12" s="69" t="s">
        <v>618</v>
      </c>
      <c r="E12" s="69" t="s">
        <v>619</v>
      </c>
      <c r="F12" s="69" t="s">
        <v>437</v>
      </c>
      <c r="G12" s="69" t="s">
        <v>666</v>
      </c>
      <c r="H12" s="69" t="s">
        <v>30</v>
      </c>
      <c r="I12" s="69" t="s">
        <v>438</v>
      </c>
      <c r="J12" s="69" t="s">
        <v>32</v>
      </c>
      <c r="K12" s="69" t="s">
        <v>706</v>
      </c>
    </row>
    <row r="13" spans="1:11" x14ac:dyDescent="0.25">
      <c r="A13" s="69">
        <v>63</v>
      </c>
      <c r="B13" s="69" t="s">
        <v>407</v>
      </c>
      <c r="C13" s="69" t="s">
        <v>408</v>
      </c>
      <c r="D13" s="69" t="s">
        <v>618</v>
      </c>
      <c r="E13" s="69" t="s">
        <v>619</v>
      </c>
      <c r="F13" s="69" t="s">
        <v>440</v>
      </c>
      <c r="G13" s="69" t="s">
        <v>666</v>
      </c>
      <c r="H13" s="69" t="s">
        <v>30</v>
      </c>
      <c r="I13" s="69" t="s">
        <v>441</v>
      </c>
      <c r="J13" s="69" t="s">
        <v>32</v>
      </c>
      <c r="K13" s="69" t="s">
        <v>707</v>
      </c>
    </row>
    <row r="14" spans="1:11" x14ac:dyDescent="0.25">
      <c r="A14" s="69">
        <v>76</v>
      </c>
      <c r="B14" s="69" t="s">
        <v>131</v>
      </c>
      <c r="C14" s="69" t="s">
        <v>132</v>
      </c>
      <c r="D14" s="69" t="s">
        <v>133</v>
      </c>
      <c r="E14" s="69" t="s">
        <v>28</v>
      </c>
      <c r="F14" s="69" t="s">
        <v>134</v>
      </c>
      <c r="G14" s="69" t="s">
        <v>666</v>
      </c>
      <c r="H14" s="69" t="s">
        <v>30</v>
      </c>
      <c r="I14" s="69" t="s">
        <v>135</v>
      </c>
      <c r="J14" s="69" t="s">
        <v>32</v>
      </c>
      <c r="K14" s="69" t="s">
        <v>731</v>
      </c>
    </row>
    <row r="15" spans="1:11" x14ac:dyDescent="0.25">
      <c r="A15" s="69">
        <v>80</v>
      </c>
      <c r="B15" s="69" t="s">
        <v>54</v>
      </c>
      <c r="C15" s="69" t="s">
        <v>55</v>
      </c>
      <c r="D15" s="69" t="s">
        <v>0</v>
      </c>
      <c r="E15" s="69" t="s">
        <v>1</v>
      </c>
      <c r="F15" s="69" t="s">
        <v>156</v>
      </c>
      <c r="G15" s="69" t="s">
        <v>666</v>
      </c>
      <c r="H15" s="69" t="s">
        <v>157</v>
      </c>
      <c r="I15" s="69" t="s">
        <v>158</v>
      </c>
      <c r="J15" s="69" t="s">
        <v>159</v>
      </c>
      <c r="K15" s="69" t="s">
        <v>734</v>
      </c>
    </row>
    <row r="16" spans="1:11" x14ac:dyDescent="0.25">
      <c r="A16" s="69">
        <v>93</v>
      </c>
      <c r="B16" s="69" t="s">
        <v>101</v>
      </c>
      <c r="C16" s="69" t="s">
        <v>102</v>
      </c>
      <c r="D16" s="69" t="s">
        <v>103</v>
      </c>
      <c r="E16" s="69" t="s">
        <v>43</v>
      </c>
      <c r="F16" s="69" t="s">
        <v>202</v>
      </c>
      <c r="G16" s="69" t="s">
        <v>666</v>
      </c>
      <c r="H16" s="69" t="s">
        <v>30</v>
      </c>
      <c r="I16" s="69" t="s">
        <v>203</v>
      </c>
      <c r="J16" s="69" t="s">
        <v>32</v>
      </c>
      <c r="K16" s="69" t="s">
        <v>743</v>
      </c>
    </row>
    <row r="17" spans="1:11" x14ac:dyDescent="0.25">
      <c r="A17" s="69">
        <v>98</v>
      </c>
      <c r="B17" s="69" t="s">
        <v>232</v>
      </c>
      <c r="C17" s="69" t="s">
        <v>233</v>
      </c>
      <c r="D17" s="69" t="s">
        <v>234</v>
      </c>
      <c r="E17" s="69" t="s">
        <v>1</v>
      </c>
      <c r="F17" s="69" t="s">
        <v>235</v>
      </c>
      <c r="G17" s="69" t="s">
        <v>666</v>
      </c>
      <c r="H17" s="69" t="s">
        <v>3</v>
      </c>
      <c r="I17" s="69" t="s">
        <v>236</v>
      </c>
      <c r="J17" s="69" t="s">
        <v>53</v>
      </c>
      <c r="K17" s="69" t="s">
        <v>750</v>
      </c>
    </row>
    <row r="18" spans="1:11" x14ac:dyDescent="0.25">
      <c r="A18" s="69">
        <v>99</v>
      </c>
      <c r="B18" s="69" t="s">
        <v>50</v>
      </c>
      <c r="C18" s="69" t="s">
        <v>51</v>
      </c>
      <c r="D18" s="69" t="s">
        <v>52</v>
      </c>
      <c r="E18" s="69" t="s">
        <v>43</v>
      </c>
      <c r="F18" s="69" t="s">
        <v>246</v>
      </c>
      <c r="G18" s="69" t="s">
        <v>666</v>
      </c>
      <c r="H18" s="69" t="s">
        <v>3</v>
      </c>
      <c r="I18" s="69" t="s">
        <v>247</v>
      </c>
      <c r="J18" s="69" t="s">
        <v>125</v>
      </c>
      <c r="K18" s="69" t="s">
        <v>751</v>
      </c>
    </row>
    <row r="19" spans="1:11" x14ac:dyDescent="0.25">
      <c r="A19" s="69">
        <v>5</v>
      </c>
      <c r="B19" s="69" t="s">
        <v>415</v>
      </c>
      <c r="C19" s="69" t="s">
        <v>416</v>
      </c>
      <c r="D19" s="69" t="s">
        <v>417</v>
      </c>
      <c r="E19" s="69" t="s">
        <v>28</v>
      </c>
      <c r="F19" s="69" t="s">
        <v>418</v>
      </c>
      <c r="G19" s="69" t="s">
        <v>938</v>
      </c>
      <c r="H19" s="69" t="s">
        <v>287</v>
      </c>
      <c r="I19" s="69" t="s">
        <v>419</v>
      </c>
      <c r="J19" s="69" t="s">
        <v>289</v>
      </c>
      <c r="K19" s="69" t="s">
        <v>1045</v>
      </c>
    </row>
    <row r="20" spans="1:11" x14ac:dyDescent="0.25">
      <c r="A20" s="69">
        <v>17</v>
      </c>
      <c r="B20" s="69" t="s">
        <v>242</v>
      </c>
      <c r="C20" s="69" t="s">
        <v>243</v>
      </c>
      <c r="D20" s="69" t="s">
        <v>957</v>
      </c>
      <c r="E20" s="69" t="s">
        <v>43</v>
      </c>
      <c r="F20" s="69" t="s">
        <v>244</v>
      </c>
      <c r="G20" s="69" t="s">
        <v>938</v>
      </c>
      <c r="H20" s="69" t="s">
        <v>3</v>
      </c>
      <c r="I20" s="69" t="s">
        <v>245</v>
      </c>
      <c r="J20" s="69" t="s">
        <v>125</v>
      </c>
      <c r="K20" s="69" t="s">
        <v>958</v>
      </c>
    </row>
    <row r="21" spans="1:11" x14ac:dyDescent="0.25">
      <c r="A21" s="69">
        <v>25</v>
      </c>
      <c r="B21" s="69" t="s">
        <v>832</v>
      </c>
      <c r="C21" s="69" t="s">
        <v>833</v>
      </c>
      <c r="D21" s="69" t="s">
        <v>173</v>
      </c>
      <c r="E21" s="69" t="s">
        <v>43</v>
      </c>
      <c r="F21" s="69" t="s">
        <v>834</v>
      </c>
      <c r="G21" s="69" t="s">
        <v>938</v>
      </c>
      <c r="H21" s="69" t="s">
        <v>294</v>
      </c>
      <c r="I21" s="69" t="s">
        <v>835</v>
      </c>
      <c r="J21" s="69" t="s">
        <v>289</v>
      </c>
      <c r="K21" s="69" t="s">
        <v>836</v>
      </c>
    </row>
    <row r="22" spans="1:11" x14ac:dyDescent="0.25">
      <c r="A22" s="69">
        <v>31</v>
      </c>
      <c r="B22" s="69" t="s">
        <v>116</v>
      </c>
      <c r="C22" s="69" t="s">
        <v>117</v>
      </c>
      <c r="D22" s="69" t="s">
        <v>648</v>
      </c>
      <c r="E22" s="69" t="s">
        <v>1</v>
      </c>
      <c r="F22" s="69" t="s">
        <v>118</v>
      </c>
      <c r="G22" s="69" t="s">
        <v>938</v>
      </c>
      <c r="H22" s="69" t="s">
        <v>3</v>
      </c>
      <c r="I22" s="69" t="s">
        <v>119</v>
      </c>
      <c r="J22" s="69" t="s">
        <v>53</v>
      </c>
      <c r="K22" s="69" t="s">
        <v>649</v>
      </c>
    </row>
    <row r="23" spans="1:11" x14ac:dyDescent="0.25">
      <c r="A23" s="69">
        <v>35</v>
      </c>
      <c r="B23" s="69" t="s">
        <v>102</v>
      </c>
      <c r="C23" s="69" t="s">
        <v>141</v>
      </c>
      <c r="D23" s="69" t="s">
        <v>42</v>
      </c>
      <c r="E23" s="69" t="s">
        <v>43</v>
      </c>
      <c r="F23" s="69" t="s">
        <v>142</v>
      </c>
      <c r="G23" s="69" t="s">
        <v>938</v>
      </c>
      <c r="H23" s="69" t="s">
        <v>3</v>
      </c>
      <c r="I23" s="69" t="s">
        <v>143</v>
      </c>
      <c r="J23" s="69" t="s">
        <v>53</v>
      </c>
      <c r="K23" s="69" t="s">
        <v>662</v>
      </c>
    </row>
    <row r="24" spans="1:11" x14ac:dyDescent="0.25">
      <c r="A24" s="69">
        <v>45</v>
      </c>
      <c r="B24" s="69" t="s">
        <v>317</v>
      </c>
      <c r="C24" s="69" t="s">
        <v>279</v>
      </c>
      <c r="D24" s="69" t="s">
        <v>318</v>
      </c>
      <c r="E24" s="69" t="s">
        <v>28</v>
      </c>
      <c r="F24" s="69" t="s">
        <v>319</v>
      </c>
      <c r="G24" s="69" t="s">
        <v>938</v>
      </c>
      <c r="H24" s="69" t="s">
        <v>287</v>
      </c>
      <c r="I24" s="69" t="s">
        <v>320</v>
      </c>
      <c r="J24" s="69" t="s">
        <v>289</v>
      </c>
      <c r="K24" s="69" t="s">
        <v>758</v>
      </c>
    </row>
    <row r="25" spans="1:11" x14ac:dyDescent="0.25">
      <c r="A25" s="69">
        <v>48</v>
      </c>
      <c r="B25" s="69" t="s">
        <v>345</v>
      </c>
      <c r="C25" s="69" t="s">
        <v>346</v>
      </c>
      <c r="D25" s="69" t="s">
        <v>17</v>
      </c>
      <c r="E25" s="69" t="s">
        <v>7</v>
      </c>
      <c r="F25" s="69" t="s">
        <v>347</v>
      </c>
      <c r="G25" s="69" t="s">
        <v>938</v>
      </c>
      <c r="H25" s="69" t="s">
        <v>287</v>
      </c>
      <c r="I25" s="69" t="s">
        <v>348</v>
      </c>
      <c r="J25" s="69" t="s">
        <v>289</v>
      </c>
      <c r="K25" s="69" t="s">
        <v>688</v>
      </c>
    </row>
    <row r="26" spans="1:11" x14ac:dyDescent="0.25">
      <c r="A26" s="69">
        <v>50</v>
      </c>
      <c r="B26" s="69" t="s">
        <v>355</v>
      </c>
      <c r="C26" s="69" t="s">
        <v>356</v>
      </c>
      <c r="D26" s="69" t="s">
        <v>0</v>
      </c>
      <c r="E26" s="69" t="s">
        <v>1</v>
      </c>
      <c r="F26" s="69" t="s">
        <v>357</v>
      </c>
      <c r="G26" s="69" t="s">
        <v>938</v>
      </c>
      <c r="H26" s="69" t="s">
        <v>294</v>
      </c>
      <c r="I26" s="69" t="s">
        <v>358</v>
      </c>
      <c r="J26" s="69" t="s">
        <v>289</v>
      </c>
      <c r="K26" s="69" t="s">
        <v>690</v>
      </c>
    </row>
    <row r="27" spans="1:11" x14ac:dyDescent="0.25">
      <c r="A27" s="69">
        <v>52</v>
      </c>
      <c r="B27" s="69" t="s">
        <v>366</v>
      </c>
      <c r="C27" s="69" t="s">
        <v>367</v>
      </c>
      <c r="D27" s="69" t="s">
        <v>368</v>
      </c>
      <c r="E27" s="69" t="s">
        <v>43</v>
      </c>
      <c r="F27" s="69" t="s">
        <v>369</v>
      </c>
      <c r="G27" s="69" t="s">
        <v>938</v>
      </c>
      <c r="H27" s="69" t="s">
        <v>294</v>
      </c>
      <c r="I27" s="69" t="s">
        <v>370</v>
      </c>
      <c r="J27" s="69" t="s">
        <v>289</v>
      </c>
      <c r="K27" s="69" t="s">
        <v>693</v>
      </c>
    </row>
    <row r="28" spans="1:11" x14ac:dyDescent="0.25">
      <c r="A28" s="69">
        <v>58</v>
      </c>
      <c r="B28" s="69" t="s">
        <v>403</v>
      </c>
      <c r="C28" s="69" t="s">
        <v>60</v>
      </c>
      <c r="D28" s="69" t="s">
        <v>27</v>
      </c>
      <c r="E28" s="69" t="s">
        <v>28</v>
      </c>
      <c r="F28" s="69" t="s">
        <v>404</v>
      </c>
      <c r="G28" s="69" t="s">
        <v>938</v>
      </c>
      <c r="H28" s="69" t="s">
        <v>287</v>
      </c>
      <c r="I28" s="69" t="s">
        <v>405</v>
      </c>
      <c r="J28" s="69" t="s">
        <v>289</v>
      </c>
      <c r="K28" s="69" t="s">
        <v>701</v>
      </c>
    </row>
    <row r="29" spans="1:11" x14ac:dyDescent="0.25">
      <c r="A29" s="69">
        <v>72</v>
      </c>
      <c r="B29" s="69" t="s">
        <v>110</v>
      </c>
      <c r="C29" s="69" t="s">
        <v>111</v>
      </c>
      <c r="D29" s="69" t="s">
        <v>112</v>
      </c>
      <c r="E29" s="69" t="s">
        <v>43</v>
      </c>
      <c r="F29" s="69" t="s">
        <v>113</v>
      </c>
      <c r="G29" s="69" t="s">
        <v>938</v>
      </c>
      <c r="H29" s="69" t="s">
        <v>3</v>
      </c>
      <c r="I29" s="69" t="s">
        <v>114</v>
      </c>
      <c r="J29" s="69" t="s">
        <v>53</v>
      </c>
      <c r="K29" s="69" t="s">
        <v>727</v>
      </c>
    </row>
    <row r="30" spans="1:11" x14ac:dyDescent="0.25">
      <c r="A30" s="69">
        <v>92</v>
      </c>
      <c r="B30" s="69" t="s">
        <v>467</v>
      </c>
      <c r="C30" s="69" t="s">
        <v>468</v>
      </c>
      <c r="D30" s="69" t="s">
        <v>0</v>
      </c>
      <c r="E30" s="69" t="s">
        <v>1</v>
      </c>
      <c r="F30" s="69" t="s">
        <v>477</v>
      </c>
      <c r="G30" s="69" t="s">
        <v>938</v>
      </c>
      <c r="H30" s="69" t="s">
        <v>30</v>
      </c>
      <c r="I30" s="69" t="s">
        <v>478</v>
      </c>
      <c r="J30" s="69" t="s">
        <v>32</v>
      </c>
      <c r="K30" s="69" t="s">
        <v>740</v>
      </c>
    </row>
    <row r="31" spans="1:11" x14ac:dyDescent="0.25">
      <c r="A31" s="69">
        <v>6</v>
      </c>
      <c r="B31" s="69" t="s">
        <v>145</v>
      </c>
      <c r="C31" s="69" t="s">
        <v>97</v>
      </c>
      <c r="D31" s="69" t="s">
        <v>1046</v>
      </c>
      <c r="E31" s="69" t="s">
        <v>1</v>
      </c>
      <c r="F31" s="69" t="s">
        <v>147</v>
      </c>
      <c r="G31" s="69" t="s">
        <v>1019</v>
      </c>
      <c r="H31" s="69" t="s">
        <v>3</v>
      </c>
      <c r="I31" s="69" t="s">
        <v>148</v>
      </c>
      <c r="J31" s="69" t="s">
        <v>53</v>
      </c>
      <c r="K31" s="69" t="s">
        <v>1047</v>
      </c>
    </row>
    <row r="32" spans="1:11" x14ac:dyDescent="0.25">
      <c r="A32" s="69">
        <v>7</v>
      </c>
      <c r="B32" s="69" t="s">
        <v>262</v>
      </c>
      <c r="C32" s="69" t="s">
        <v>421</v>
      </c>
      <c r="D32" s="69" t="s">
        <v>0</v>
      </c>
      <c r="E32" s="69" t="s">
        <v>1</v>
      </c>
      <c r="F32" s="69" t="s">
        <v>937</v>
      </c>
      <c r="G32" s="69" t="s">
        <v>1019</v>
      </c>
      <c r="H32" s="69" t="s">
        <v>3</v>
      </c>
      <c r="I32" s="69" t="s">
        <v>939</v>
      </c>
      <c r="J32" s="69" t="s">
        <v>940</v>
      </c>
      <c r="K32" s="69" t="s">
        <v>1048</v>
      </c>
    </row>
    <row r="33" spans="1:11" x14ac:dyDescent="0.25">
      <c r="A33" s="69">
        <v>8</v>
      </c>
      <c r="B33" s="69" t="s">
        <v>327</v>
      </c>
      <c r="C33" s="69" t="s">
        <v>328</v>
      </c>
      <c r="D33" s="69" t="s">
        <v>112</v>
      </c>
      <c r="E33" s="69" t="s">
        <v>43</v>
      </c>
      <c r="F33" s="69" t="s">
        <v>329</v>
      </c>
      <c r="G33" s="69" t="s">
        <v>1019</v>
      </c>
      <c r="H33" s="69" t="s">
        <v>287</v>
      </c>
      <c r="I33" s="69" t="s">
        <v>330</v>
      </c>
      <c r="J33" s="69" t="s">
        <v>289</v>
      </c>
      <c r="K33" s="69" t="s">
        <v>1049</v>
      </c>
    </row>
    <row r="34" spans="1:11" x14ac:dyDescent="0.25">
      <c r="A34" s="69">
        <v>11</v>
      </c>
      <c r="B34" s="69" t="s">
        <v>273</v>
      </c>
      <c r="C34" s="69" t="s">
        <v>274</v>
      </c>
      <c r="D34" s="69" t="s">
        <v>0</v>
      </c>
      <c r="E34" s="69" t="s">
        <v>1</v>
      </c>
      <c r="F34" s="69" t="s">
        <v>275</v>
      </c>
      <c r="G34" s="69" t="s">
        <v>1019</v>
      </c>
      <c r="H34" s="69" t="s">
        <v>3</v>
      </c>
      <c r="I34" s="69" t="s">
        <v>276</v>
      </c>
      <c r="J34" s="69" t="s">
        <v>53</v>
      </c>
      <c r="K34" s="69" t="s">
        <v>1026</v>
      </c>
    </row>
    <row r="35" spans="1:11" x14ac:dyDescent="0.25">
      <c r="A35" s="69">
        <v>14</v>
      </c>
      <c r="B35" s="69" t="s">
        <v>982</v>
      </c>
      <c r="C35" s="69" t="s">
        <v>292</v>
      </c>
      <c r="D35" s="69" t="s">
        <v>462</v>
      </c>
      <c r="E35" s="69" t="s">
        <v>1</v>
      </c>
      <c r="F35" s="69" t="s">
        <v>422</v>
      </c>
      <c r="G35" s="69" t="s">
        <v>1019</v>
      </c>
      <c r="H35" s="69" t="s">
        <v>3</v>
      </c>
      <c r="I35" s="69" t="s">
        <v>423</v>
      </c>
      <c r="J35" s="69" t="s">
        <v>2</v>
      </c>
      <c r="K35" s="69" t="s">
        <v>983</v>
      </c>
    </row>
    <row r="36" spans="1:11" x14ac:dyDescent="0.25">
      <c r="A36" s="69">
        <v>16</v>
      </c>
      <c r="B36" s="69" t="s">
        <v>64</v>
      </c>
      <c r="C36" s="69" t="s">
        <v>65</v>
      </c>
      <c r="D36" s="69" t="s">
        <v>66</v>
      </c>
      <c r="E36" s="69" t="s">
        <v>1</v>
      </c>
      <c r="F36" s="69" t="s">
        <v>67</v>
      </c>
      <c r="G36" s="69" t="s">
        <v>1019</v>
      </c>
      <c r="H36" s="69" t="s">
        <v>30</v>
      </c>
      <c r="I36" s="69" t="s">
        <v>68</v>
      </c>
      <c r="J36" s="69" t="s">
        <v>32</v>
      </c>
      <c r="K36" s="69" t="s">
        <v>959</v>
      </c>
    </row>
    <row r="37" spans="1:11" x14ac:dyDescent="0.25">
      <c r="A37" s="69">
        <v>18</v>
      </c>
      <c r="B37" s="69" t="s">
        <v>322</v>
      </c>
      <c r="C37" s="69" t="s">
        <v>323</v>
      </c>
      <c r="D37" s="69" t="s">
        <v>66</v>
      </c>
      <c r="E37" s="69" t="s">
        <v>1</v>
      </c>
      <c r="F37" s="69" t="s">
        <v>324</v>
      </c>
      <c r="G37" s="69" t="s">
        <v>1019</v>
      </c>
      <c r="H37" s="69" t="s">
        <v>287</v>
      </c>
      <c r="I37" s="69" t="s">
        <v>325</v>
      </c>
      <c r="J37" s="69" t="s">
        <v>289</v>
      </c>
      <c r="K37" s="69" t="s">
        <v>956</v>
      </c>
    </row>
    <row r="38" spans="1:11" x14ac:dyDescent="0.25">
      <c r="A38" s="69">
        <v>21</v>
      </c>
      <c r="B38" s="69" t="s">
        <v>49</v>
      </c>
      <c r="C38" s="69" t="s">
        <v>97</v>
      </c>
      <c r="D38" s="69" t="s">
        <v>66</v>
      </c>
      <c r="E38" s="69" t="s">
        <v>1</v>
      </c>
      <c r="F38" s="69" t="s">
        <v>391</v>
      </c>
      <c r="G38" s="69" t="s">
        <v>1019</v>
      </c>
      <c r="H38" s="69" t="s">
        <v>294</v>
      </c>
      <c r="I38" s="69" t="s">
        <v>392</v>
      </c>
      <c r="J38" s="69" t="s">
        <v>289</v>
      </c>
      <c r="K38" s="69" t="s">
        <v>921</v>
      </c>
    </row>
    <row r="39" spans="1:11" x14ac:dyDescent="0.25">
      <c r="A39" s="69">
        <v>23</v>
      </c>
      <c r="B39" s="69" t="s">
        <v>262</v>
      </c>
      <c r="C39" s="69" t="s">
        <v>421</v>
      </c>
      <c r="D39" s="69" t="s">
        <v>0</v>
      </c>
      <c r="E39" s="69" t="s">
        <v>1</v>
      </c>
      <c r="F39" s="69" t="s">
        <v>855</v>
      </c>
      <c r="G39" s="69" t="s">
        <v>1019</v>
      </c>
      <c r="H39" s="69" t="s">
        <v>828</v>
      </c>
      <c r="I39" s="69" t="s">
        <v>856</v>
      </c>
      <c r="J39" s="69" t="s">
        <v>827</v>
      </c>
      <c r="K39" s="69" t="s">
        <v>895</v>
      </c>
    </row>
    <row r="40" spans="1:11" x14ac:dyDescent="0.25">
      <c r="A40" s="69">
        <v>24</v>
      </c>
      <c r="B40" s="69" t="s">
        <v>361</v>
      </c>
      <c r="C40" s="69" t="s">
        <v>362</v>
      </c>
      <c r="D40" s="69" t="s">
        <v>0</v>
      </c>
      <c r="E40" s="69" t="s">
        <v>1</v>
      </c>
      <c r="F40" s="69" t="s">
        <v>886</v>
      </c>
      <c r="G40" s="69" t="s">
        <v>1019</v>
      </c>
      <c r="H40" s="69" t="s">
        <v>3</v>
      </c>
      <c r="I40" s="69" t="s">
        <v>861</v>
      </c>
      <c r="J40" s="69" t="s">
        <v>516</v>
      </c>
      <c r="K40" s="69" t="s">
        <v>896</v>
      </c>
    </row>
    <row r="41" spans="1:11" x14ac:dyDescent="0.25">
      <c r="A41" s="69">
        <v>26</v>
      </c>
      <c r="B41" s="69" t="s">
        <v>845</v>
      </c>
      <c r="C41" s="69" t="s">
        <v>846</v>
      </c>
      <c r="D41" s="69" t="s">
        <v>27</v>
      </c>
      <c r="E41" s="69" t="s">
        <v>28</v>
      </c>
      <c r="F41" s="69" t="s">
        <v>847</v>
      </c>
      <c r="G41" s="69" t="s">
        <v>1019</v>
      </c>
      <c r="H41" s="69" t="s">
        <v>294</v>
      </c>
      <c r="I41" s="69" t="s">
        <v>848</v>
      </c>
      <c r="J41" s="69" t="s">
        <v>289</v>
      </c>
      <c r="K41" s="69" t="s">
        <v>849</v>
      </c>
    </row>
    <row r="42" spans="1:11" x14ac:dyDescent="0.25">
      <c r="A42" s="69">
        <v>30</v>
      </c>
      <c r="B42" s="69" t="s">
        <v>530</v>
      </c>
      <c r="C42" s="69" t="s">
        <v>531</v>
      </c>
      <c r="D42" s="69" t="s">
        <v>36</v>
      </c>
      <c r="E42" s="69" t="s">
        <v>1</v>
      </c>
      <c r="F42" s="69" t="s">
        <v>532</v>
      </c>
      <c r="G42" s="69" t="s">
        <v>1019</v>
      </c>
      <c r="H42" s="69" t="s">
        <v>294</v>
      </c>
      <c r="I42" s="69" t="s">
        <v>533</v>
      </c>
      <c r="J42" s="69" t="s">
        <v>516</v>
      </c>
      <c r="K42" s="69" t="s">
        <v>764</v>
      </c>
    </row>
    <row r="43" spans="1:11" x14ac:dyDescent="0.25">
      <c r="A43" s="69">
        <v>32</v>
      </c>
      <c r="B43" s="69" t="s">
        <v>651</v>
      </c>
      <c r="C43" s="69" t="s">
        <v>652</v>
      </c>
      <c r="D43" s="69" t="s">
        <v>653</v>
      </c>
      <c r="E43" s="69" t="s">
        <v>1</v>
      </c>
      <c r="F43" s="69" t="s">
        <v>654</v>
      </c>
      <c r="G43" s="69" t="s">
        <v>1019</v>
      </c>
      <c r="H43" s="69" t="s">
        <v>294</v>
      </c>
      <c r="I43" s="69" t="s">
        <v>655</v>
      </c>
      <c r="J43" s="69" t="s">
        <v>289</v>
      </c>
      <c r="K43" s="69" t="s">
        <v>656</v>
      </c>
    </row>
    <row r="44" spans="1:11" x14ac:dyDescent="0.25">
      <c r="A44" s="69">
        <v>34</v>
      </c>
      <c r="B44" s="69" t="s">
        <v>425</v>
      </c>
      <c r="C44" s="69" t="s">
        <v>426</v>
      </c>
      <c r="D44" s="69" t="s">
        <v>427</v>
      </c>
      <c r="E44" s="69" t="s">
        <v>28</v>
      </c>
      <c r="F44" s="69" t="s">
        <v>428</v>
      </c>
      <c r="G44" s="69" t="s">
        <v>1019</v>
      </c>
      <c r="H44" s="69" t="s">
        <v>287</v>
      </c>
      <c r="I44" s="69" t="s">
        <v>429</v>
      </c>
      <c r="J44" s="69" t="s">
        <v>289</v>
      </c>
      <c r="K44" s="69" t="s">
        <v>659</v>
      </c>
    </row>
    <row r="45" spans="1:11" x14ac:dyDescent="0.25">
      <c r="A45" s="69">
        <v>36</v>
      </c>
      <c r="B45" s="69" t="s">
        <v>608</v>
      </c>
      <c r="C45" s="69" t="s">
        <v>378</v>
      </c>
      <c r="D45" s="69" t="s">
        <v>27</v>
      </c>
      <c r="E45" s="69" t="s">
        <v>28</v>
      </c>
      <c r="F45" s="69" t="s">
        <v>609</v>
      </c>
      <c r="G45" s="69" t="s">
        <v>1019</v>
      </c>
      <c r="H45" s="69" t="s">
        <v>294</v>
      </c>
      <c r="I45" s="69" t="s">
        <v>610</v>
      </c>
      <c r="J45" s="69" t="s">
        <v>289</v>
      </c>
      <c r="K45" s="69" t="s">
        <v>663</v>
      </c>
    </row>
    <row r="46" spans="1:11" x14ac:dyDescent="0.25">
      <c r="A46" s="69">
        <v>37</v>
      </c>
      <c r="B46" s="69"/>
      <c r="C46" s="69"/>
      <c r="D46" s="69"/>
      <c r="E46" s="69"/>
      <c r="F46" s="69" t="s">
        <v>572</v>
      </c>
      <c r="G46" s="69" t="s">
        <v>1019</v>
      </c>
      <c r="H46" s="69" t="s">
        <v>287</v>
      </c>
      <c r="I46" s="69" t="s">
        <v>573</v>
      </c>
      <c r="J46" s="69" t="s">
        <v>289</v>
      </c>
      <c r="K46" s="69" t="s">
        <v>665</v>
      </c>
    </row>
    <row r="47" spans="1:11" x14ac:dyDescent="0.25">
      <c r="A47" s="69">
        <v>39</v>
      </c>
      <c r="B47" s="69" t="s">
        <v>257</v>
      </c>
      <c r="C47" s="69" t="s">
        <v>258</v>
      </c>
      <c r="D47" s="69" t="s">
        <v>36</v>
      </c>
      <c r="E47" s="69" t="s">
        <v>1</v>
      </c>
      <c r="F47" s="69" t="s">
        <v>259</v>
      </c>
      <c r="G47" s="69" t="s">
        <v>1019</v>
      </c>
      <c r="H47" s="69" t="s">
        <v>3</v>
      </c>
      <c r="I47" s="69" t="s">
        <v>260</v>
      </c>
      <c r="J47" s="69" t="s">
        <v>53</v>
      </c>
      <c r="K47" s="69" t="s">
        <v>670</v>
      </c>
    </row>
    <row r="48" spans="1:11" x14ac:dyDescent="0.25">
      <c r="A48" s="69">
        <v>40</v>
      </c>
      <c r="B48" s="69" t="s">
        <v>566</v>
      </c>
      <c r="C48" s="69" t="s">
        <v>556</v>
      </c>
      <c r="D48" s="69" t="s">
        <v>0</v>
      </c>
      <c r="E48" s="69" t="s">
        <v>1</v>
      </c>
      <c r="F48" s="69" t="s">
        <v>557</v>
      </c>
      <c r="G48" s="69" t="s">
        <v>1019</v>
      </c>
      <c r="H48" s="69" t="s">
        <v>287</v>
      </c>
      <c r="I48" s="69" t="s">
        <v>558</v>
      </c>
      <c r="J48" s="69" t="s">
        <v>289</v>
      </c>
      <c r="K48" s="69" t="s">
        <v>673</v>
      </c>
    </row>
    <row r="49" spans="1:11" x14ac:dyDescent="0.25">
      <c r="A49" s="69">
        <v>41</v>
      </c>
      <c r="B49" s="69"/>
      <c r="C49" s="69"/>
      <c r="D49" s="69"/>
      <c r="E49" s="69"/>
      <c r="F49" s="69" t="s">
        <v>540</v>
      </c>
      <c r="G49" s="69" t="s">
        <v>1019</v>
      </c>
      <c r="H49" s="69" t="s">
        <v>294</v>
      </c>
      <c r="I49" s="69" t="s">
        <v>541</v>
      </c>
      <c r="J49" s="69" t="s">
        <v>289</v>
      </c>
      <c r="K49" s="69" t="s">
        <v>677</v>
      </c>
    </row>
    <row r="50" spans="1:11" x14ac:dyDescent="0.25">
      <c r="A50" s="69">
        <v>42</v>
      </c>
      <c r="B50" s="69" t="s">
        <v>291</v>
      </c>
      <c r="C50" s="69" t="s">
        <v>292</v>
      </c>
      <c r="D50" s="69" t="s">
        <v>0</v>
      </c>
      <c r="E50" s="69" t="s">
        <v>1</v>
      </c>
      <c r="F50" s="69" t="s">
        <v>293</v>
      </c>
      <c r="G50" s="69" t="s">
        <v>1019</v>
      </c>
      <c r="H50" s="69" t="s">
        <v>294</v>
      </c>
      <c r="I50" s="69" t="s">
        <v>295</v>
      </c>
      <c r="J50" s="69" t="s">
        <v>289</v>
      </c>
      <c r="K50" s="69" t="s">
        <v>679</v>
      </c>
    </row>
    <row r="51" spans="1:11" x14ac:dyDescent="0.25">
      <c r="A51" s="69">
        <v>43</v>
      </c>
      <c r="B51" s="69" t="s">
        <v>297</v>
      </c>
      <c r="C51" s="69" t="s">
        <v>255</v>
      </c>
      <c r="D51" s="69" t="s">
        <v>0</v>
      </c>
      <c r="E51" s="69" t="s">
        <v>1</v>
      </c>
      <c r="F51" s="69" t="s">
        <v>298</v>
      </c>
      <c r="G51" s="69" t="s">
        <v>1019</v>
      </c>
      <c r="H51" s="69" t="s">
        <v>294</v>
      </c>
      <c r="I51" s="69" t="s">
        <v>299</v>
      </c>
      <c r="J51" s="69" t="s">
        <v>289</v>
      </c>
      <c r="K51" s="69" t="s">
        <v>680</v>
      </c>
    </row>
    <row r="52" spans="1:11" x14ac:dyDescent="0.25">
      <c r="A52" s="69">
        <v>44</v>
      </c>
      <c r="B52" s="69" t="s">
        <v>311</v>
      </c>
      <c r="C52" s="69" t="s">
        <v>312</v>
      </c>
      <c r="D52" s="69" t="s">
        <v>313</v>
      </c>
      <c r="E52" s="69" t="s">
        <v>43</v>
      </c>
      <c r="F52" s="69" t="s">
        <v>314</v>
      </c>
      <c r="G52" s="69" t="s">
        <v>1019</v>
      </c>
      <c r="H52" s="69" t="s">
        <v>294</v>
      </c>
      <c r="I52" s="69" t="s">
        <v>315</v>
      </c>
      <c r="J52" s="69" t="s">
        <v>289</v>
      </c>
      <c r="K52" s="69" t="s">
        <v>683</v>
      </c>
    </row>
    <row r="53" spans="1:11" x14ac:dyDescent="0.25">
      <c r="A53" s="69">
        <v>51</v>
      </c>
      <c r="B53" s="69" t="s">
        <v>238</v>
      </c>
      <c r="C53" s="69" t="s">
        <v>239</v>
      </c>
      <c r="D53" s="69" t="s">
        <v>0</v>
      </c>
      <c r="E53" s="69" t="s">
        <v>1</v>
      </c>
      <c r="F53" s="69" t="s">
        <v>240</v>
      </c>
      <c r="G53" s="69" t="s">
        <v>1019</v>
      </c>
      <c r="H53" s="69" t="s">
        <v>3</v>
      </c>
      <c r="I53" s="69" t="s">
        <v>241</v>
      </c>
      <c r="J53" s="69" t="s">
        <v>53</v>
      </c>
      <c r="K53" s="69" t="s">
        <v>691</v>
      </c>
    </row>
    <row r="54" spans="1:11" x14ac:dyDescent="0.25">
      <c r="A54" s="69">
        <v>56</v>
      </c>
      <c r="B54" s="69" t="s">
        <v>137</v>
      </c>
      <c r="C54" s="69" t="s">
        <v>138</v>
      </c>
      <c r="D54" s="69" t="s">
        <v>0</v>
      </c>
      <c r="E54" s="69" t="s">
        <v>1</v>
      </c>
      <c r="F54" s="69" t="s">
        <v>139</v>
      </c>
      <c r="G54" s="69" t="s">
        <v>1019</v>
      </c>
      <c r="H54" s="69" t="s">
        <v>3</v>
      </c>
      <c r="I54" s="69" t="s">
        <v>140</v>
      </c>
      <c r="J54" s="69" t="s">
        <v>53</v>
      </c>
      <c r="K54" s="69" t="s">
        <v>699</v>
      </c>
    </row>
    <row r="55" spans="1:11" x14ac:dyDescent="0.25">
      <c r="A55" s="69">
        <v>57</v>
      </c>
      <c r="B55" s="69" t="s">
        <v>262</v>
      </c>
      <c r="C55" s="69" t="s">
        <v>399</v>
      </c>
      <c r="D55" s="69" t="s">
        <v>0</v>
      </c>
      <c r="E55" s="69" t="s">
        <v>1</v>
      </c>
      <c r="F55" s="69" t="s">
        <v>400</v>
      </c>
      <c r="G55" s="69" t="s">
        <v>1019</v>
      </c>
      <c r="H55" s="69" t="s">
        <v>294</v>
      </c>
      <c r="I55" s="69" t="s">
        <v>401</v>
      </c>
      <c r="J55" s="69" t="s">
        <v>289</v>
      </c>
      <c r="K55" s="69" t="s">
        <v>700</v>
      </c>
    </row>
    <row r="56" spans="1:11" x14ac:dyDescent="0.25">
      <c r="A56" s="69">
        <v>60</v>
      </c>
      <c r="B56" s="69" t="s">
        <v>431</v>
      </c>
      <c r="C56" s="69" t="s">
        <v>172</v>
      </c>
      <c r="D56" s="69" t="s">
        <v>432</v>
      </c>
      <c r="E56" s="69" t="s">
        <v>28</v>
      </c>
      <c r="F56" s="69" t="s">
        <v>433</v>
      </c>
      <c r="G56" s="69" t="s">
        <v>1019</v>
      </c>
      <c r="H56" s="69" t="s">
        <v>294</v>
      </c>
      <c r="I56" s="69" t="s">
        <v>434</v>
      </c>
      <c r="J56" s="69" t="s">
        <v>289</v>
      </c>
      <c r="K56" s="69" t="s">
        <v>704</v>
      </c>
    </row>
    <row r="57" spans="1:11" x14ac:dyDescent="0.25">
      <c r="A57" s="69">
        <v>61</v>
      </c>
      <c r="B57" s="69" t="s">
        <v>15</v>
      </c>
      <c r="C57" s="69" t="s">
        <v>16</v>
      </c>
      <c r="D57" s="69" t="s">
        <v>17</v>
      </c>
      <c r="E57" s="69" t="s">
        <v>7</v>
      </c>
      <c r="F57" s="69" t="s">
        <v>77</v>
      </c>
      <c r="G57" s="69" t="s">
        <v>1019</v>
      </c>
      <c r="H57" s="69" t="s">
        <v>30</v>
      </c>
      <c r="I57" s="69" t="s">
        <v>78</v>
      </c>
      <c r="J57" s="69" t="s">
        <v>32</v>
      </c>
      <c r="K57" s="69" t="s">
        <v>705</v>
      </c>
    </row>
    <row r="58" spans="1:11" x14ac:dyDescent="0.25">
      <c r="A58" s="69">
        <v>65</v>
      </c>
      <c r="B58" s="69" t="s">
        <v>460</v>
      </c>
      <c r="C58" s="69" t="s">
        <v>461</v>
      </c>
      <c r="D58" s="69" t="s">
        <v>462</v>
      </c>
      <c r="E58" s="69" t="s">
        <v>1</v>
      </c>
      <c r="F58" s="69" t="s">
        <v>463</v>
      </c>
      <c r="G58" s="69" t="s">
        <v>1019</v>
      </c>
      <c r="H58" s="69" t="s">
        <v>30</v>
      </c>
      <c r="I58" s="69" t="s">
        <v>464</v>
      </c>
      <c r="J58" s="69" t="s">
        <v>32</v>
      </c>
      <c r="K58" s="69" t="s">
        <v>711</v>
      </c>
    </row>
    <row r="59" spans="1:11" x14ac:dyDescent="0.25">
      <c r="A59" s="69">
        <v>66</v>
      </c>
      <c r="B59" s="69" t="s">
        <v>165</v>
      </c>
      <c r="C59" s="69" t="s">
        <v>166</v>
      </c>
      <c r="D59" s="69" t="s">
        <v>27</v>
      </c>
      <c r="E59" s="69" t="s">
        <v>28</v>
      </c>
      <c r="F59" s="69" t="s">
        <v>167</v>
      </c>
      <c r="G59" s="69" t="s">
        <v>1019</v>
      </c>
      <c r="H59" s="69" t="s">
        <v>30</v>
      </c>
      <c r="I59" s="69" t="s">
        <v>168</v>
      </c>
      <c r="J59" s="69" t="s">
        <v>32</v>
      </c>
      <c r="K59" s="69" t="s">
        <v>712</v>
      </c>
    </row>
    <row r="60" spans="1:11" x14ac:dyDescent="0.25">
      <c r="A60" s="69">
        <v>68</v>
      </c>
      <c r="B60" s="69" t="s">
        <v>25</v>
      </c>
      <c r="C60" s="69" t="s">
        <v>26</v>
      </c>
      <c r="D60" s="69" t="s">
        <v>27</v>
      </c>
      <c r="E60" s="69" t="s">
        <v>28</v>
      </c>
      <c r="F60" s="69" t="s">
        <v>29</v>
      </c>
      <c r="G60" s="69" t="s">
        <v>1019</v>
      </c>
      <c r="H60" s="69" t="s">
        <v>30</v>
      </c>
      <c r="I60" s="69" t="s">
        <v>31</v>
      </c>
      <c r="J60" s="69" t="s">
        <v>32</v>
      </c>
      <c r="K60" s="69" t="s">
        <v>714</v>
      </c>
    </row>
    <row r="61" spans="1:11" x14ac:dyDescent="0.25">
      <c r="A61" s="69">
        <v>73</v>
      </c>
      <c r="B61" s="69" t="s">
        <v>120</v>
      </c>
      <c r="C61" s="69" t="s">
        <v>121</v>
      </c>
      <c r="D61" s="69" t="s">
        <v>122</v>
      </c>
      <c r="E61" s="69" t="s">
        <v>43</v>
      </c>
      <c r="F61" s="69" t="s">
        <v>123</v>
      </c>
      <c r="G61" s="69" t="s">
        <v>1019</v>
      </c>
      <c r="H61" s="69" t="s">
        <v>3</v>
      </c>
      <c r="I61" s="69" t="s">
        <v>124</v>
      </c>
      <c r="J61" s="69" t="s">
        <v>125</v>
      </c>
      <c r="K61" s="69" t="s">
        <v>728</v>
      </c>
    </row>
    <row r="62" spans="1:11" x14ac:dyDescent="0.25">
      <c r="A62" s="69">
        <v>95</v>
      </c>
      <c r="B62" s="69" t="s">
        <v>206</v>
      </c>
      <c r="C62" s="69" t="s">
        <v>207</v>
      </c>
      <c r="D62" s="69" t="s">
        <v>173</v>
      </c>
      <c r="E62" s="69" t="s">
        <v>43</v>
      </c>
      <c r="F62" s="69" t="s">
        <v>208</v>
      </c>
      <c r="G62" s="69" t="s">
        <v>1019</v>
      </c>
      <c r="H62" s="69" t="s">
        <v>3</v>
      </c>
      <c r="I62" s="69" t="s">
        <v>209</v>
      </c>
      <c r="J62" s="69" t="s">
        <v>53</v>
      </c>
      <c r="K62" s="69" t="s">
        <v>745</v>
      </c>
    </row>
    <row r="63" spans="1:11" x14ac:dyDescent="0.25">
      <c r="A63" s="69">
        <v>96</v>
      </c>
      <c r="B63" s="69" t="s">
        <v>224</v>
      </c>
      <c r="C63" s="69" t="s">
        <v>225</v>
      </c>
      <c r="D63" s="69" t="s">
        <v>0</v>
      </c>
      <c r="E63" s="69" t="s">
        <v>1</v>
      </c>
      <c r="F63" s="69" t="s">
        <v>226</v>
      </c>
      <c r="G63" s="69" t="s">
        <v>1019</v>
      </c>
      <c r="H63" s="69" t="s">
        <v>3</v>
      </c>
      <c r="I63" s="69" t="s">
        <v>227</v>
      </c>
      <c r="J63" s="69" t="s">
        <v>53</v>
      </c>
      <c r="K63" s="69" t="s">
        <v>748</v>
      </c>
    </row>
    <row r="64" spans="1:11" x14ac:dyDescent="0.25">
      <c r="A64" s="69">
        <v>97</v>
      </c>
      <c r="B64" s="69" t="s">
        <v>54</v>
      </c>
      <c r="C64" s="69" t="s">
        <v>55</v>
      </c>
      <c r="D64" s="69" t="s">
        <v>0</v>
      </c>
      <c r="E64" s="69" t="s">
        <v>1</v>
      </c>
      <c r="F64" s="69" t="s">
        <v>229</v>
      </c>
      <c r="G64" s="69" t="s">
        <v>1019</v>
      </c>
      <c r="H64" s="69" t="s">
        <v>3</v>
      </c>
      <c r="I64" s="69" t="s">
        <v>230</v>
      </c>
      <c r="J64" s="69" t="s">
        <v>53</v>
      </c>
      <c r="K64" s="69" t="s">
        <v>749</v>
      </c>
    </row>
    <row r="65" spans="1:11" x14ac:dyDescent="0.25">
      <c r="A65" s="69">
        <v>100</v>
      </c>
      <c r="B65" s="69" t="s">
        <v>268</v>
      </c>
      <c r="C65" s="69" t="s">
        <v>269</v>
      </c>
      <c r="D65" s="69" t="s">
        <v>66</v>
      </c>
      <c r="E65" s="69" t="s">
        <v>1</v>
      </c>
      <c r="F65" s="69" t="s">
        <v>270</v>
      </c>
      <c r="G65" s="69" t="s">
        <v>1019</v>
      </c>
      <c r="H65" s="69" t="s">
        <v>3</v>
      </c>
      <c r="I65" s="69" t="s">
        <v>271</v>
      </c>
      <c r="J65" s="69" t="s">
        <v>53</v>
      </c>
      <c r="K65" s="69" t="s">
        <v>754</v>
      </c>
    </row>
    <row r="66" spans="1:11" x14ac:dyDescent="0.25">
      <c r="A66" s="69">
        <v>101</v>
      </c>
      <c r="B66" s="69" t="s">
        <v>278</v>
      </c>
      <c r="C66" s="69" t="s">
        <v>279</v>
      </c>
      <c r="D66" s="69" t="s">
        <v>66</v>
      </c>
      <c r="E66" s="69" t="s">
        <v>1</v>
      </c>
      <c r="F66" s="69" t="s">
        <v>280</v>
      </c>
      <c r="G66" s="69" t="s">
        <v>1019</v>
      </c>
      <c r="H66" s="69" t="s">
        <v>3</v>
      </c>
      <c r="I66" s="69" t="s">
        <v>281</v>
      </c>
      <c r="J66" s="69" t="s">
        <v>53</v>
      </c>
      <c r="K66" s="69" t="s">
        <v>756</v>
      </c>
    </row>
    <row r="67" spans="1:11" x14ac:dyDescent="0.25">
      <c r="A67" s="57">
        <v>4</v>
      </c>
      <c r="B67" s="57" t="s">
        <v>766</v>
      </c>
      <c r="C67" s="57" t="s">
        <v>767</v>
      </c>
      <c r="D67" s="57" t="s">
        <v>577</v>
      </c>
      <c r="E67" s="57" t="s">
        <v>7</v>
      </c>
      <c r="F67" s="57" t="s">
        <v>1040</v>
      </c>
      <c r="G67" s="57" t="s">
        <v>1041</v>
      </c>
      <c r="H67" s="57" t="s">
        <v>781</v>
      </c>
      <c r="I67" s="57" t="s">
        <v>1042</v>
      </c>
      <c r="J67" s="57" t="s">
        <v>1043</v>
      </c>
      <c r="K67" s="57" t="s">
        <v>1044</v>
      </c>
    </row>
    <row r="68" spans="1:11" x14ac:dyDescent="0.25">
      <c r="A68" s="69">
        <v>89</v>
      </c>
      <c r="B68" s="69" t="s">
        <v>174</v>
      </c>
      <c r="C68" s="69" t="s">
        <v>175</v>
      </c>
      <c r="D68" s="69" t="s">
        <v>0</v>
      </c>
      <c r="E68" s="69" t="s">
        <v>1</v>
      </c>
      <c r="F68" s="69" t="s">
        <v>472</v>
      </c>
      <c r="G68" s="69" t="s">
        <v>543</v>
      </c>
      <c r="H68" s="69" t="s">
        <v>473</v>
      </c>
      <c r="I68" s="69" t="s">
        <v>474</v>
      </c>
      <c r="J68" s="69" t="s">
        <v>475</v>
      </c>
      <c r="K68" s="69" t="s">
        <v>737</v>
      </c>
    </row>
    <row r="69" spans="1:11" x14ac:dyDescent="0.25">
      <c r="A69" s="69">
        <v>94</v>
      </c>
      <c r="B69" s="69" t="s">
        <v>54</v>
      </c>
      <c r="C69" s="69" t="s">
        <v>55</v>
      </c>
      <c r="D69" s="69" t="s">
        <v>0</v>
      </c>
      <c r="E69" s="69" t="s">
        <v>1</v>
      </c>
      <c r="F69" s="69" t="s">
        <v>480</v>
      </c>
      <c r="G69" s="69" t="s">
        <v>543</v>
      </c>
      <c r="H69" s="69" t="s">
        <v>473</v>
      </c>
      <c r="I69" s="69" t="s">
        <v>481</v>
      </c>
      <c r="J69" s="69" t="s">
        <v>475</v>
      </c>
      <c r="K69" s="69" t="s">
        <v>744</v>
      </c>
    </row>
    <row r="70" spans="1:11" x14ac:dyDescent="0.25">
      <c r="A70" s="69">
        <v>46</v>
      </c>
      <c r="B70" s="69" t="s">
        <v>15</v>
      </c>
      <c r="C70" s="69" t="s">
        <v>16</v>
      </c>
      <c r="D70" s="69" t="s">
        <v>17</v>
      </c>
      <c r="E70" s="69" t="s">
        <v>7</v>
      </c>
      <c r="F70" s="69" t="s">
        <v>18</v>
      </c>
      <c r="G70" s="69" t="s">
        <v>527</v>
      </c>
      <c r="H70" s="69" t="s">
        <v>5</v>
      </c>
      <c r="I70" s="69" t="s">
        <v>19</v>
      </c>
      <c r="J70" s="69" t="s">
        <v>6</v>
      </c>
      <c r="K70" s="69" t="s">
        <v>685</v>
      </c>
    </row>
    <row r="71" spans="1:11" x14ac:dyDescent="0.25">
      <c r="A71" s="69">
        <v>55</v>
      </c>
      <c r="B71" s="69" t="s">
        <v>366</v>
      </c>
      <c r="C71" s="69" t="s">
        <v>367</v>
      </c>
      <c r="D71" s="69" t="s">
        <v>368</v>
      </c>
      <c r="E71" s="69" t="s">
        <v>43</v>
      </c>
      <c r="F71" s="69" t="s">
        <v>395</v>
      </c>
      <c r="G71" s="69" t="s">
        <v>527</v>
      </c>
      <c r="H71" s="69" t="s">
        <v>5</v>
      </c>
      <c r="I71" s="69" t="s">
        <v>396</v>
      </c>
      <c r="J71" s="69" t="s">
        <v>6</v>
      </c>
      <c r="K71" s="69" t="s">
        <v>698</v>
      </c>
    </row>
    <row r="72" spans="1:11" x14ac:dyDescent="0.25">
      <c r="A72" s="69">
        <v>64</v>
      </c>
      <c r="B72" s="69" t="s">
        <v>448</v>
      </c>
      <c r="C72" s="69" t="s">
        <v>449</v>
      </c>
      <c r="D72" s="69" t="s">
        <v>205</v>
      </c>
      <c r="E72" s="69" t="s">
        <v>1</v>
      </c>
      <c r="F72" s="69" t="s">
        <v>450</v>
      </c>
      <c r="G72" s="69" t="s">
        <v>527</v>
      </c>
      <c r="H72" s="69" t="s">
        <v>5</v>
      </c>
      <c r="I72" s="69" t="s">
        <v>451</v>
      </c>
      <c r="J72" s="69" t="s">
        <v>6</v>
      </c>
      <c r="K72" s="69" t="s">
        <v>709</v>
      </c>
    </row>
    <row r="73" spans="1:11" x14ac:dyDescent="0.25">
      <c r="A73" s="69">
        <v>67</v>
      </c>
      <c r="B73" s="69" t="s">
        <v>20</v>
      </c>
      <c r="C73" s="69" t="s">
        <v>21</v>
      </c>
      <c r="D73" s="69" t="s">
        <v>0</v>
      </c>
      <c r="E73" s="69" t="s">
        <v>1</v>
      </c>
      <c r="F73" s="69" t="s">
        <v>22</v>
      </c>
      <c r="G73" s="69" t="s">
        <v>527</v>
      </c>
      <c r="H73" s="69" t="s">
        <v>5</v>
      </c>
      <c r="I73" s="69" t="s">
        <v>23</v>
      </c>
      <c r="J73" s="69" t="s">
        <v>6</v>
      </c>
      <c r="K73" s="69" t="s">
        <v>713</v>
      </c>
    </row>
    <row r="74" spans="1:11" x14ac:dyDescent="0.25">
      <c r="A74" s="69">
        <v>69</v>
      </c>
      <c r="B74" s="69" t="s">
        <v>40</v>
      </c>
      <c r="C74" s="69" t="s">
        <v>41</v>
      </c>
      <c r="D74" s="69" t="s">
        <v>42</v>
      </c>
      <c r="E74" s="69" t="s">
        <v>43</v>
      </c>
      <c r="F74" s="69" t="s">
        <v>44</v>
      </c>
      <c r="G74" s="69" t="s">
        <v>527</v>
      </c>
      <c r="H74" s="69" t="s">
        <v>5</v>
      </c>
      <c r="I74" s="69" t="s">
        <v>45</v>
      </c>
      <c r="J74" s="69" t="s">
        <v>6</v>
      </c>
      <c r="K74" s="69" t="s">
        <v>716</v>
      </c>
    </row>
    <row r="75" spans="1:11" x14ac:dyDescent="0.25">
      <c r="A75" s="69">
        <v>70</v>
      </c>
      <c r="B75" s="69" t="s">
        <v>54</v>
      </c>
      <c r="C75" s="69" t="s">
        <v>55</v>
      </c>
      <c r="D75" s="69" t="s">
        <v>0</v>
      </c>
      <c r="E75" s="69" t="s">
        <v>1</v>
      </c>
      <c r="F75" s="69" t="s">
        <v>56</v>
      </c>
      <c r="G75" s="69" t="s">
        <v>527</v>
      </c>
      <c r="H75" s="69" t="s">
        <v>5</v>
      </c>
      <c r="I75" s="69" t="s">
        <v>57</v>
      </c>
      <c r="J75" s="69" t="s">
        <v>6</v>
      </c>
      <c r="K75" s="69" t="s">
        <v>717</v>
      </c>
    </row>
    <row r="76" spans="1:11" x14ac:dyDescent="0.25">
      <c r="A76" s="69">
        <v>71</v>
      </c>
      <c r="B76" s="69" t="s">
        <v>467</v>
      </c>
      <c r="C76" s="69" t="s">
        <v>468</v>
      </c>
      <c r="D76" s="69" t="s">
        <v>0</v>
      </c>
      <c r="E76" s="69" t="s">
        <v>1</v>
      </c>
      <c r="F76" s="69" t="s">
        <v>469</v>
      </c>
      <c r="G76" s="69" t="s">
        <v>527</v>
      </c>
      <c r="H76" s="69" t="s">
        <v>5</v>
      </c>
      <c r="I76" s="69" t="s">
        <v>470</v>
      </c>
      <c r="J76" s="69" t="s">
        <v>6</v>
      </c>
      <c r="K76" s="69" t="s">
        <v>720</v>
      </c>
    </row>
    <row r="77" spans="1:11" x14ac:dyDescent="0.25">
      <c r="A77" s="69">
        <v>74</v>
      </c>
      <c r="B77" s="69" t="s">
        <v>127</v>
      </c>
      <c r="C77" s="69" t="s">
        <v>47</v>
      </c>
      <c r="D77" s="69" t="s">
        <v>0</v>
      </c>
      <c r="E77" s="69" t="s">
        <v>1</v>
      </c>
      <c r="F77" s="69" t="s">
        <v>128</v>
      </c>
      <c r="G77" s="69" t="s">
        <v>527</v>
      </c>
      <c r="H77" s="69" t="s">
        <v>8</v>
      </c>
      <c r="I77" s="69" t="s">
        <v>129</v>
      </c>
      <c r="J77" s="69" t="s">
        <v>9</v>
      </c>
      <c r="K77" s="69" t="s">
        <v>729</v>
      </c>
    </row>
    <row r="78" spans="1:11" x14ac:dyDescent="0.25">
      <c r="A78" s="69">
        <v>75</v>
      </c>
      <c r="B78" s="69" t="s">
        <v>641</v>
      </c>
      <c r="C78" s="69" t="s">
        <v>642</v>
      </c>
      <c r="D78" s="69" t="s">
        <v>106</v>
      </c>
      <c r="E78" s="69" t="s">
        <v>7</v>
      </c>
      <c r="F78" s="69" t="s">
        <v>643</v>
      </c>
      <c r="G78" s="69" t="s">
        <v>527</v>
      </c>
      <c r="H78" s="69" t="s">
        <v>8</v>
      </c>
      <c r="I78" s="69" t="s">
        <v>644</v>
      </c>
      <c r="J78" s="69" t="s">
        <v>9</v>
      </c>
      <c r="K78" s="69" t="s">
        <v>730</v>
      </c>
    </row>
    <row r="79" spans="1:11" x14ac:dyDescent="0.25">
      <c r="A79" s="69">
        <v>78</v>
      </c>
      <c r="B79" s="69" t="s">
        <v>811</v>
      </c>
      <c r="C79" s="69" t="s">
        <v>812</v>
      </c>
      <c r="D79" s="69" t="s">
        <v>813</v>
      </c>
      <c r="E79" s="69" t="s">
        <v>814</v>
      </c>
      <c r="F79" s="69" t="s">
        <v>815</v>
      </c>
      <c r="G79" s="69" t="s">
        <v>527</v>
      </c>
      <c r="H79" s="69" t="s">
        <v>8</v>
      </c>
      <c r="I79" s="69" t="s">
        <v>817</v>
      </c>
      <c r="J79" s="69" t="s">
        <v>9</v>
      </c>
      <c r="K79" s="69" t="s">
        <v>818</v>
      </c>
    </row>
    <row r="80" spans="1:11" x14ac:dyDescent="0.25">
      <c r="A80" s="69">
        <v>79</v>
      </c>
      <c r="B80" s="69" t="s">
        <v>869</v>
      </c>
      <c r="C80" s="69" t="s">
        <v>870</v>
      </c>
      <c r="D80" s="69" t="s">
        <v>871</v>
      </c>
      <c r="E80" s="69" t="s">
        <v>198</v>
      </c>
      <c r="F80" s="69" t="s">
        <v>872</v>
      </c>
      <c r="G80" s="69" t="s">
        <v>527</v>
      </c>
      <c r="H80" s="69" t="s">
        <v>8</v>
      </c>
      <c r="I80" s="69" t="s">
        <v>873</v>
      </c>
      <c r="J80" s="69" t="s">
        <v>9</v>
      </c>
      <c r="K80" s="69" t="s">
        <v>874</v>
      </c>
    </row>
    <row r="81" spans="1:11" x14ac:dyDescent="0.25">
      <c r="A81" s="69">
        <v>81</v>
      </c>
      <c r="B81" s="69" t="s">
        <v>819</v>
      </c>
      <c r="C81" s="69" t="s">
        <v>820</v>
      </c>
      <c r="D81" s="69" t="s">
        <v>821</v>
      </c>
      <c r="E81" s="69" t="s">
        <v>822</v>
      </c>
      <c r="F81" s="69" t="s">
        <v>823</v>
      </c>
      <c r="G81" s="69" t="s">
        <v>527</v>
      </c>
      <c r="H81" s="69" t="s">
        <v>8</v>
      </c>
      <c r="I81" s="69" t="s">
        <v>824</v>
      </c>
      <c r="J81" s="69" t="s">
        <v>9</v>
      </c>
      <c r="K81" s="69" t="s">
        <v>825</v>
      </c>
    </row>
    <row r="82" spans="1:11" x14ac:dyDescent="0.25">
      <c r="A82" s="69">
        <v>82</v>
      </c>
      <c r="B82" s="69" t="s">
        <v>875</v>
      </c>
      <c r="C82" s="69" t="s">
        <v>876</v>
      </c>
      <c r="D82" s="69" t="s">
        <v>877</v>
      </c>
      <c r="E82" s="69" t="s">
        <v>878</v>
      </c>
      <c r="F82" s="69" t="s">
        <v>879</v>
      </c>
      <c r="G82" s="69" t="s">
        <v>527</v>
      </c>
      <c r="H82" s="69" t="s">
        <v>8</v>
      </c>
      <c r="I82" s="69" t="s">
        <v>880</v>
      </c>
      <c r="J82" s="69" t="s">
        <v>9</v>
      </c>
      <c r="K82" s="69" t="s">
        <v>881</v>
      </c>
    </row>
    <row r="83" spans="1:11" x14ac:dyDescent="0.25">
      <c r="A83" s="69">
        <v>83</v>
      </c>
      <c r="B83" s="69" t="s">
        <v>797</v>
      </c>
      <c r="C83" s="69" t="s">
        <v>798</v>
      </c>
      <c r="D83" s="69" t="s">
        <v>799</v>
      </c>
      <c r="E83" s="69" t="s">
        <v>1</v>
      </c>
      <c r="F83" s="69" t="s">
        <v>800</v>
      </c>
      <c r="G83" s="69" t="s">
        <v>527</v>
      </c>
      <c r="H83" s="69" t="s">
        <v>8</v>
      </c>
      <c r="I83" s="69" t="s">
        <v>801</v>
      </c>
      <c r="J83" s="69" t="s">
        <v>9</v>
      </c>
      <c r="K83" s="69" t="s">
        <v>802</v>
      </c>
    </row>
    <row r="84" spans="1:11" x14ac:dyDescent="0.25">
      <c r="A84" s="69">
        <v>84</v>
      </c>
      <c r="B84" s="69" t="s">
        <v>101</v>
      </c>
      <c r="C84" s="69" t="s">
        <v>102</v>
      </c>
      <c r="D84" s="69" t="s">
        <v>103</v>
      </c>
      <c r="E84" s="69" t="s">
        <v>43</v>
      </c>
      <c r="F84" s="69" t="s">
        <v>169</v>
      </c>
      <c r="G84" s="69" t="s">
        <v>527</v>
      </c>
      <c r="H84" s="69" t="s">
        <v>8</v>
      </c>
      <c r="I84" s="69" t="s">
        <v>170</v>
      </c>
      <c r="J84" s="69" t="s">
        <v>9</v>
      </c>
      <c r="K84" s="69" t="s">
        <v>735</v>
      </c>
    </row>
    <row r="85" spans="1:11" x14ac:dyDescent="0.25">
      <c r="A85" s="69">
        <v>86</v>
      </c>
      <c r="B85" s="69" t="s">
        <v>882</v>
      </c>
      <c r="C85" s="69" t="s">
        <v>97</v>
      </c>
      <c r="D85" s="69" t="s">
        <v>173</v>
      </c>
      <c r="E85" s="69" t="s">
        <v>43</v>
      </c>
      <c r="F85" s="69" t="s">
        <v>883</v>
      </c>
      <c r="G85" s="69" t="s">
        <v>527</v>
      </c>
      <c r="H85" s="69" t="s">
        <v>8</v>
      </c>
      <c r="I85" s="69" t="s">
        <v>884</v>
      </c>
      <c r="J85" s="69" t="s">
        <v>9</v>
      </c>
      <c r="K85" s="69" t="s">
        <v>885</v>
      </c>
    </row>
    <row r="86" spans="1:11" x14ac:dyDescent="0.25">
      <c r="A86" s="69">
        <v>88</v>
      </c>
      <c r="B86" s="69" t="s">
        <v>174</v>
      </c>
      <c r="C86" s="69" t="s">
        <v>175</v>
      </c>
      <c r="D86" s="69" t="s">
        <v>0</v>
      </c>
      <c r="E86" s="69" t="s">
        <v>1</v>
      </c>
      <c r="F86" s="69" t="s">
        <v>176</v>
      </c>
      <c r="G86" s="69" t="s">
        <v>527</v>
      </c>
      <c r="H86" s="69" t="s">
        <v>8</v>
      </c>
      <c r="I86" s="69" t="s">
        <v>177</v>
      </c>
      <c r="J86" s="69" t="s">
        <v>9</v>
      </c>
      <c r="K86" s="69" t="s">
        <v>736</v>
      </c>
    </row>
    <row r="87" spans="1:11" x14ac:dyDescent="0.25">
      <c r="A87" s="69">
        <v>90</v>
      </c>
      <c r="B87" s="69" t="s">
        <v>179</v>
      </c>
      <c r="C87" s="69" t="s">
        <v>180</v>
      </c>
      <c r="D87" s="69" t="s">
        <v>181</v>
      </c>
      <c r="E87" s="69" t="s">
        <v>43</v>
      </c>
      <c r="F87" s="69" t="s">
        <v>182</v>
      </c>
      <c r="G87" s="69" t="s">
        <v>527</v>
      </c>
      <c r="H87" s="69" t="s">
        <v>8</v>
      </c>
      <c r="I87" s="69" t="s">
        <v>183</v>
      </c>
      <c r="J87" s="69" t="s">
        <v>9</v>
      </c>
      <c r="K87" s="69" t="s">
        <v>738</v>
      </c>
    </row>
    <row r="88" spans="1:11" x14ac:dyDescent="0.25">
      <c r="A88" s="69">
        <v>12</v>
      </c>
      <c r="B88" s="69" t="s">
        <v>803</v>
      </c>
      <c r="C88" s="69" t="s">
        <v>804</v>
      </c>
      <c r="D88" s="69" t="s">
        <v>17</v>
      </c>
      <c r="E88" s="69" t="s">
        <v>7</v>
      </c>
      <c r="F88" s="69" t="s">
        <v>805</v>
      </c>
      <c r="G88" s="69" t="s">
        <v>760</v>
      </c>
      <c r="H88" s="69" t="s">
        <v>5</v>
      </c>
      <c r="I88" s="69" t="s">
        <v>806</v>
      </c>
      <c r="J88" s="69" t="s">
        <v>6</v>
      </c>
      <c r="K88" s="69" t="s">
        <v>996</v>
      </c>
    </row>
    <row r="89" spans="1:11" x14ac:dyDescent="0.25">
      <c r="A89" s="69">
        <v>15</v>
      </c>
      <c r="B89" s="69" t="s">
        <v>104</v>
      </c>
      <c r="C89" s="69" t="s">
        <v>105</v>
      </c>
      <c r="D89" s="69" t="s">
        <v>106</v>
      </c>
      <c r="E89" s="69" t="s">
        <v>7</v>
      </c>
      <c r="F89" s="69" t="s">
        <v>107</v>
      </c>
      <c r="G89" s="69" t="s">
        <v>760</v>
      </c>
      <c r="H89" s="69" t="s">
        <v>5</v>
      </c>
      <c r="I89" s="69" t="s">
        <v>108</v>
      </c>
      <c r="J89" s="69" t="s">
        <v>6</v>
      </c>
      <c r="K89" s="69" t="s">
        <v>964</v>
      </c>
    </row>
    <row r="90" spans="1:11" x14ac:dyDescent="0.25">
      <c r="A90" s="69">
        <v>20</v>
      </c>
      <c r="B90" s="69" t="s">
        <v>49</v>
      </c>
      <c r="C90" s="69" t="s">
        <v>97</v>
      </c>
      <c r="D90" s="69" t="s">
        <v>66</v>
      </c>
      <c r="E90" s="69" t="s">
        <v>1</v>
      </c>
      <c r="F90" s="69" t="s">
        <v>98</v>
      </c>
      <c r="G90" s="69" t="s">
        <v>760</v>
      </c>
      <c r="H90" s="69" t="s">
        <v>5</v>
      </c>
      <c r="I90" s="69" t="s">
        <v>99</v>
      </c>
      <c r="J90" s="69" t="s">
        <v>6</v>
      </c>
      <c r="K90" s="69" t="s">
        <v>920</v>
      </c>
    </row>
    <row r="91" spans="1:11" x14ac:dyDescent="0.25">
      <c r="A91" s="69">
        <v>22</v>
      </c>
      <c r="B91" s="69" t="s">
        <v>902</v>
      </c>
      <c r="C91" s="69" t="s">
        <v>903</v>
      </c>
      <c r="D91" s="69" t="s">
        <v>17</v>
      </c>
      <c r="E91" s="69" t="s">
        <v>7</v>
      </c>
      <c r="F91" s="69" t="s">
        <v>904</v>
      </c>
      <c r="G91" s="69" t="s">
        <v>760</v>
      </c>
      <c r="H91" s="69" t="s">
        <v>8</v>
      </c>
      <c r="I91" s="69" t="s">
        <v>905</v>
      </c>
      <c r="J91" s="69" t="s">
        <v>9</v>
      </c>
      <c r="K91" s="69" t="s">
        <v>906</v>
      </c>
    </row>
    <row r="92" spans="1:11" x14ac:dyDescent="0.25">
      <c r="A92" s="69">
        <v>27</v>
      </c>
      <c r="B92" s="69" t="s">
        <v>766</v>
      </c>
      <c r="C92" s="69" t="s">
        <v>767</v>
      </c>
      <c r="D92" s="69" t="s">
        <v>577</v>
      </c>
      <c r="E92" s="69" t="s">
        <v>7</v>
      </c>
      <c r="F92" s="69" t="s">
        <v>768</v>
      </c>
      <c r="G92" s="69" t="s">
        <v>760</v>
      </c>
      <c r="H92" s="69" t="s">
        <v>8</v>
      </c>
      <c r="I92" s="69" t="s">
        <v>769</v>
      </c>
      <c r="J92" s="69" t="s">
        <v>9</v>
      </c>
      <c r="K92" s="69" t="s">
        <v>770</v>
      </c>
    </row>
    <row r="93" spans="1:11" x14ac:dyDescent="0.25">
      <c r="A93" s="69">
        <v>28</v>
      </c>
      <c r="B93" s="69" t="s">
        <v>544</v>
      </c>
      <c r="C93" s="69" t="s">
        <v>545</v>
      </c>
      <c r="D93" s="69" t="s">
        <v>546</v>
      </c>
      <c r="E93" s="69" t="s">
        <v>1</v>
      </c>
      <c r="F93" s="69" t="s">
        <v>547</v>
      </c>
      <c r="G93" s="69" t="s">
        <v>760</v>
      </c>
      <c r="H93" s="69" t="s">
        <v>8</v>
      </c>
      <c r="I93" s="69" t="s">
        <v>548</v>
      </c>
      <c r="J93" s="69" t="s">
        <v>9</v>
      </c>
      <c r="K93" s="69" t="s">
        <v>783</v>
      </c>
    </row>
    <row r="94" spans="1:11" x14ac:dyDescent="0.25">
      <c r="A94" s="69">
        <v>77</v>
      </c>
      <c r="B94" s="69" t="s">
        <v>925</v>
      </c>
      <c r="C94" s="69" t="s">
        <v>926</v>
      </c>
      <c r="D94" s="69" t="s">
        <v>821</v>
      </c>
      <c r="E94" s="69" t="s">
        <v>822</v>
      </c>
      <c r="F94" s="69" t="s">
        <v>927</v>
      </c>
      <c r="G94" s="69" t="s">
        <v>760</v>
      </c>
      <c r="H94" s="69" t="s">
        <v>8</v>
      </c>
      <c r="I94" s="69" t="s">
        <v>928</v>
      </c>
      <c r="J94" s="69" t="s">
        <v>9</v>
      </c>
      <c r="K94" s="69" t="s">
        <v>929</v>
      </c>
    </row>
    <row r="95" spans="1:11" x14ac:dyDescent="0.25">
      <c r="A95" s="69">
        <v>85</v>
      </c>
      <c r="B95" s="69" t="s">
        <v>968</v>
      </c>
      <c r="C95" s="69" t="s">
        <v>969</v>
      </c>
      <c r="D95" s="69" t="s">
        <v>970</v>
      </c>
      <c r="E95" s="69" t="s">
        <v>971</v>
      </c>
      <c r="F95" s="69" t="s">
        <v>972</v>
      </c>
      <c r="G95" s="69" t="s">
        <v>760</v>
      </c>
      <c r="H95" s="69" t="s">
        <v>8</v>
      </c>
      <c r="I95" s="69" t="s">
        <v>973</v>
      </c>
      <c r="J95" s="69" t="s">
        <v>9</v>
      </c>
      <c r="K95" s="69" t="s">
        <v>974</v>
      </c>
    </row>
    <row r="96" spans="1:11" x14ac:dyDescent="0.25">
      <c r="A96" s="69">
        <v>87</v>
      </c>
      <c r="B96" s="69" t="s">
        <v>930</v>
      </c>
      <c r="C96" s="69" t="s">
        <v>931</v>
      </c>
      <c r="D96" s="69" t="s">
        <v>932</v>
      </c>
      <c r="E96" s="69" t="s">
        <v>933</v>
      </c>
      <c r="F96" s="69" t="s">
        <v>934</v>
      </c>
      <c r="G96" s="69" t="s">
        <v>760</v>
      </c>
      <c r="H96" s="69" t="s">
        <v>8</v>
      </c>
      <c r="I96" s="69" t="s">
        <v>935</v>
      </c>
      <c r="J96" s="69" t="s">
        <v>9</v>
      </c>
      <c r="K96" s="69" t="s">
        <v>936</v>
      </c>
    </row>
    <row r="97" spans="1:11" x14ac:dyDescent="0.25">
      <c r="A97" s="69">
        <v>91</v>
      </c>
      <c r="B97" s="69" t="s">
        <v>975</v>
      </c>
      <c r="C97" s="69" t="s">
        <v>416</v>
      </c>
      <c r="D97" s="69" t="s">
        <v>976</v>
      </c>
      <c r="E97" s="69" t="s">
        <v>198</v>
      </c>
      <c r="F97" s="69" t="s">
        <v>977</v>
      </c>
      <c r="G97" s="69" t="s">
        <v>760</v>
      </c>
      <c r="H97" s="69" t="s">
        <v>8</v>
      </c>
      <c r="I97" s="69" t="s">
        <v>978</v>
      </c>
      <c r="J97" s="69" t="s">
        <v>9</v>
      </c>
      <c r="K97" s="69" t="s">
        <v>979</v>
      </c>
    </row>
    <row r="98" spans="1:11" x14ac:dyDescent="0.25">
      <c r="A98" s="69">
        <v>1</v>
      </c>
      <c r="B98" s="69"/>
      <c r="C98" s="69"/>
      <c r="D98" s="69"/>
      <c r="E98" s="69"/>
      <c r="F98" s="69" t="s">
        <v>1027</v>
      </c>
      <c r="G98" s="69" t="s">
        <v>960</v>
      </c>
      <c r="H98" s="69" t="s">
        <v>1013</v>
      </c>
      <c r="I98" s="69" t="s">
        <v>1028</v>
      </c>
      <c r="J98" s="69" t="s">
        <v>960</v>
      </c>
      <c r="K98" s="69" t="s">
        <v>1029</v>
      </c>
    </row>
    <row r="99" spans="1:11" x14ac:dyDescent="0.25">
      <c r="A99" s="69">
        <v>2</v>
      </c>
      <c r="B99" s="69"/>
      <c r="C99" s="69"/>
      <c r="D99" s="69"/>
      <c r="E99" s="69"/>
      <c r="F99" s="69" t="s">
        <v>1030</v>
      </c>
      <c r="G99" s="69" t="s">
        <v>960</v>
      </c>
      <c r="H99" s="69" t="s">
        <v>1013</v>
      </c>
      <c r="I99" s="69" t="s">
        <v>1031</v>
      </c>
      <c r="J99" s="69" t="s">
        <v>960</v>
      </c>
      <c r="K99" s="69" t="s">
        <v>1032</v>
      </c>
    </row>
    <row r="100" spans="1:11" x14ac:dyDescent="0.25">
      <c r="A100" s="69">
        <v>3</v>
      </c>
      <c r="B100" s="69" t="s">
        <v>1033</v>
      </c>
      <c r="C100" s="69" t="s">
        <v>1034</v>
      </c>
      <c r="D100" s="69" t="s">
        <v>1035</v>
      </c>
      <c r="E100" s="69" t="s">
        <v>1036</v>
      </c>
      <c r="F100" s="69" t="s">
        <v>1037</v>
      </c>
      <c r="G100" s="69" t="s">
        <v>960</v>
      </c>
      <c r="H100" s="69" t="s">
        <v>1006</v>
      </c>
      <c r="I100" s="69" t="s">
        <v>1038</v>
      </c>
      <c r="J100" s="69" t="s">
        <v>960</v>
      </c>
      <c r="K100" s="69" t="s">
        <v>1039</v>
      </c>
    </row>
    <row r="101" spans="1:11" x14ac:dyDescent="0.25">
      <c r="A101" s="69">
        <v>9</v>
      </c>
      <c r="B101" s="69"/>
      <c r="C101" s="69"/>
      <c r="D101" s="69"/>
      <c r="E101" s="69"/>
      <c r="F101" s="69" t="s">
        <v>1012</v>
      </c>
      <c r="G101" s="69" t="s">
        <v>960</v>
      </c>
      <c r="H101" s="69" t="s">
        <v>1013</v>
      </c>
      <c r="I101" s="69" t="s">
        <v>1014</v>
      </c>
      <c r="J101" s="69" t="s">
        <v>960</v>
      </c>
      <c r="K101" s="69" t="s">
        <v>1015</v>
      </c>
    </row>
    <row r="102" spans="1:11" x14ac:dyDescent="0.25">
      <c r="A102" s="69">
        <v>10</v>
      </c>
      <c r="B102" s="69"/>
      <c r="C102" s="69"/>
      <c r="D102" s="69"/>
      <c r="E102" s="69"/>
      <c r="F102" s="69" t="s">
        <v>1016</v>
      </c>
      <c r="G102" s="69" t="s">
        <v>960</v>
      </c>
      <c r="H102" s="69" t="s">
        <v>1013</v>
      </c>
      <c r="I102" s="69" t="s">
        <v>1017</v>
      </c>
      <c r="J102" s="69" t="s">
        <v>960</v>
      </c>
      <c r="K102" s="69" t="s">
        <v>1018</v>
      </c>
    </row>
  </sheetData>
  <sortState ref="A2:K102">
    <sortCondition ref="G2:G102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6</v>
      </c>
      <c r="B2" s="68" t="s">
        <v>1021</v>
      </c>
      <c r="C2" s="68" t="s">
        <v>1021</v>
      </c>
      <c r="D2" s="68" t="s">
        <v>1022</v>
      </c>
      <c r="E2" s="68" t="s">
        <v>933</v>
      </c>
      <c r="F2" s="68" t="s">
        <v>1023</v>
      </c>
      <c r="G2" s="68" t="s">
        <v>997</v>
      </c>
      <c r="H2" s="68" t="s">
        <v>5</v>
      </c>
      <c r="I2" s="68" t="s">
        <v>1024</v>
      </c>
      <c r="J2" s="68" t="s">
        <v>852</v>
      </c>
      <c r="K2" s="68" t="s">
        <v>1025</v>
      </c>
    </row>
    <row r="3" spans="1:11" x14ac:dyDescent="0.25">
      <c r="A3">
        <v>9</v>
      </c>
      <c r="B3" s="68" t="s">
        <v>830</v>
      </c>
      <c r="C3" s="68" t="s">
        <v>624</v>
      </c>
      <c r="D3" s="68" t="s">
        <v>625</v>
      </c>
      <c r="E3" s="68" t="s">
        <v>48</v>
      </c>
      <c r="F3" s="68" t="s">
        <v>626</v>
      </c>
      <c r="G3" s="68" t="s">
        <v>666</v>
      </c>
      <c r="H3" s="68" t="s">
        <v>294</v>
      </c>
      <c r="I3" s="68" t="s">
        <v>627</v>
      </c>
      <c r="J3" s="68" t="s">
        <v>289</v>
      </c>
      <c r="K3" s="68" t="s">
        <v>987</v>
      </c>
    </row>
    <row r="4" spans="1:11" x14ac:dyDescent="0.25">
      <c r="A4">
        <v>15</v>
      </c>
      <c r="B4" s="68" t="s">
        <v>567</v>
      </c>
      <c r="C4" s="68" t="s">
        <v>561</v>
      </c>
      <c r="D4" s="68" t="s">
        <v>0</v>
      </c>
      <c r="E4" s="68" t="s">
        <v>1</v>
      </c>
      <c r="F4" s="68" t="s">
        <v>61</v>
      </c>
      <c r="G4" s="68" t="s">
        <v>666</v>
      </c>
      <c r="H4" s="68" t="s">
        <v>3</v>
      </c>
      <c r="I4" s="68" t="s">
        <v>62</v>
      </c>
      <c r="J4" s="68" t="s">
        <v>53</v>
      </c>
      <c r="K4" s="68" t="s">
        <v>919</v>
      </c>
    </row>
    <row r="5" spans="1:11" x14ac:dyDescent="0.25">
      <c r="A5" s="68">
        <v>25</v>
      </c>
      <c r="B5" s="68" t="s">
        <v>453</v>
      </c>
      <c r="C5" s="68" t="s">
        <v>454</v>
      </c>
      <c r="D5" s="68" t="s">
        <v>455</v>
      </c>
      <c r="E5" s="68" t="s">
        <v>456</v>
      </c>
      <c r="F5" s="68" t="s">
        <v>457</v>
      </c>
      <c r="G5" s="68" t="s">
        <v>666</v>
      </c>
      <c r="H5" s="68" t="s">
        <v>30</v>
      </c>
      <c r="I5" s="68" t="s">
        <v>458</v>
      </c>
      <c r="J5" s="68" t="s">
        <v>32</v>
      </c>
      <c r="K5" s="68" t="s">
        <v>763</v>
      </c>
    </row>
    <row r="6" spans="1:11" x14ac:dyDescent="0.25">
      <c r="A6" s="68">
        <v>29</v>
      </c>
      <c r="B6" s="68" t="s">
        <v>407</v>
      </c>
      <c r="C6" s="68" t="s">
        <v>408</v>
      </c>
      <c r="D6" s="68" t="s">
        <v>618</v>
      </c>
      <c r="E6" s="68" t="s">
        <v>619</v>
      </c>
      <c r="F6" s="68" t="s">
        <v>620</v>
      </c>
      <c r="G6" s="68" t="s">
        <v>666</v>
      </c>
      <c r="H6" s="68" t="s">
        <v>294</v>
      </c>
      <c r="I6" s="68" t="s">
        <v>621</v>
      </c>
      <c r="J6" s="68" t="s">
        <v>289</v>
      </c>
      <c r="K6" s="68" t="s">
        <v>658</v>
      </c>
    </row>
    <row r="7" spans="1:11" x14ac:dyDescent="0.25">
      <c r="A7" s="68">
        <v>34</v>
      </c>
      <c r="B7" s="68" t="s">
        <v>590</v>
      </c>
      <c r="C7" s="68" t="s">
        <v>591</v>
      </c>
      <c r="D7" s="68" t="s">
        <v>592</v>
      </c>
      <c r="E7" s="68" t="s">
        <v>43</v>
      </c>
      <c r="F7" s="68" t="s">
        <v>593</v>
      </c>
      <c r="G7" s="68" t="s">
        <v>666</v>
      </c>
      <c r="H7" s="68" t="s">
        <v>30</v>
      </c>
      <c r="I7" s="68" t="s">
        <v>594</v>
      </c>
      <c r="J7" s="68" t="s">
        <v>32</v>
      </c>
      <c r="K7" s="68" t="s">
        <v>669</v>
      </c>
    </row>
    <row r="8" spans="1:11" x14ac:dyDescent="0.25">
      <c r="A8" s="68">
        <v>43</v>
      </c>
      <c r="B8" s="68" t="s">
        <v>333</v>
      </c>
      <c r="C8" s="68" t="s">
        <v>334</v>
      </c>
      <c r="D8" s="68" t="s">
        <v>335</v>
      </c>
      <c r="E8" s="68" t="s">
        <v>48</v>
      </c>
      <c r="F8" s="68" t="s">
        <v>336</v>
      </c>
      <c r="G8" s="68" t="s">
        <v>666</v>
      </c>
      <c r="H8" s="68" t="s">
        <v>287</v>
      </c>
      <c r="I8" s="68" t="s">
        <v>337</v>
      </c>
      <c r="J8" s="68" t="s">
        <v>289</v>
      </c>
      <c r="K8" s="68" t="s">
        <v>686</v>
      </c>
    </row>
    <row r="9" spans="1:11" x14ac:dyDescent="0.25">
      <c r="A9" s="68">
        <v>45</v>
      </c>
      <c r="B9" s="68" t="s">
        <v>350</v>
      </c>
      <c r="C9" s="68" t="s">
        <v>340</v>
      </c>
      <c r="D9" s="68" t="s">
        <v>351</v>
      </c>
      <c r="E9" s="68" t="s">
        <v>48</v>
      </c>
      <c r="F9" s="68" t="s">
        <v>352</v>
      </c>
      <c r="G9" s="68" t="s">
        <v>666</v>
      </c>
      <c r="H9" s="68" t="s">
        <v>287</v>
      </c>
      <c r="I9" s="68" t="s">
        <v>353</v>
      </c>
      <c r="J9" s="68" t="s">
        <v>289</v>
      </c>
      <c r="K9" s="68" t="s">
        <v>689</v>
      </c>
    </row>
    <row r="10" spans="1:11" x14ac:dyDescent="0.25">
      <c r="A10" s="68">
        <v>50</v>
      </c>
      <c r="B10" s="68" t="s">
        <v>377</v>
      </c>
      <c r="C10" s="68" t="s">
        <v>378</v>
      </c>
      <c r="D10" s="68" t="s">
        <v>256</v>
      </c>
      <c r="E10" s="68" t="s">
        <v>1</v>
      </c>
      <c r="F10" s="68" t="s">
        <v>379</v>
      </c>
      <c r="G10" s="68" t="s">
        <v>666</v>
      </c>
      <c r="H10" s="68" t="s">
        <v>294</v>
      </c>
      <c r="I10" s="68" t="s">
        <v>380</v>
      </c>
      <c r="J10" s="68" t="s">
        <v>289</v>
      </c>
      <c r="K10" s="68" t="s">
        <v>695</v>
      </c>
    </row>
    <row r="11" spans="1:11" x14ac:dyDescent="0.25">
      <c r="A11" s="68">
        <v>51</v>
      </c>
      <c r="B11" s="68" t="s">
        <v>387</v>
      </c>
      <c r="C11" s="68" t="s">
        <v>279</v>
      </c>
      <c r="D11" s="68" t="s">
        <v>351</v>
      </c>
      <c r="E11" s="68" t="s">
        <v>48</v>
      </c>
      <c r="F11" s="68" t="s">
        <v>388</v>
      </c>
      <c r="G11" s="68" t="s">
        <v>666</v>
      </c>
      <c r="H11" s="68" t="s">
        <v>287</v>
      </c>
      <c r="I11" s="68" t="s">
        <v>389</v>
      </c>
      <c r="J11" s="68" t="s">
        <v>289</v>
      </c>
      <c r="K11" s="68" t="s">
        <v>696</v>
      </c>
    </row>
    <row r="12" spans="1:11" x14ac:dyDescent="0.25">
      <c r="A12" s="68">
        <v>56</v>
      </c>
      <c r="B12" s="68" t="s">
        <v>407</v>
      </c>
      <c r="C12" s="68" t="s">
        <v>408</v>
      </c>
      <c r="D12" s="68" t="s">
        <v>618</v>
      </c>
      <c r="E12" s="68" t="s">
        <v>619</v>
      </c>
      <c r="F12" s="68" t="s">
        <v>412</v>
      </c>
      <c r="G12" s="68" t="s">
        <v>666</v>
      </c>
      <c r="H12" s="68" t="s">
        <v>294</v>
      </c>
      <c r="I12" s="68" t="s">
        <v>413</v>
      </c>
      <c r="J12" s="68" t="s">
        <v>289</v>
      </c>
      <c r="K12" s="68" t="s">
        <v>702</v>
      </c>
    </row>
    <row r="13" spans="1:11" x14ac:dyDescent="0.25">
      <c r="A13" s="68">
        <v>59</v>
      </c>
      <c r="B13" s="68" t="s">
        <v>407</v>
      </c>
      <c r="C13" s="68" t="s">
        <v>408</v>
      </c>
      <c r="D13" s="68" t="s">
        <v>618</v>
      </c>
      <c r="E13" s="68" t="s">
        <v>619</v>
      </c>
      <c r="F13" s="68" t="s">
        <v>437</v>
      </c>
      <c r="G13" s="68" t="s">
        <v>666</v>
      </c>
      <c r="H13" s="68" t="s">
        <v>30</v>
      </c>
      <c r="I13" s="68" t="s">
        <v>438</v>
      </c>
      <c r="J13" s="68" t="s">
        <v>32</v>
      </c>
      <c r="K13" s="68" t="s">
        <v>706</v>
      </c>
    </row>
    <row r="14" spans="1:11" x14ac:dyDescent="0.25">
      <c r="A14" s="68">
        <v>60</v>
      </c>
      <c r="B14" s="68" t="s">
        <v>407</v>
      </c>
      <c r="C14" s="68" t="s">
        <v>408</v>
      </c>
      <c r="D14" s="68" t="s">
        <v>618</v>
      </c>
      <c r="E14" s="68" t="s">
        <v>619</v>
      </c>
      <c r="F14" s="68" t="s">
        <v>440</v>
      </c>
      <c r="G14" s="68" t="s">
        <v>666</v>
      </c>
      <c r="H14" s="68" t="s">
        <v>30</v>
      </c>
      <c r="I14" s="68" t="s">
        <v>441</v>
      </c>
      <c r="J14" s="68" t="s">
        <v>32</v>
      </c>
      <c r="K14" s="68" t="s">
        <v>707</v>
      </c>
    </row>
    <row r="15" spans="1:11" x14ac:dyDescent="0.25">
      <c r="A15" s="68">
        <v>73</v>
      </c>
      <c r="B15" s="68" t="s">
        <v>131</v>
      </c>
      <c r="C15" s="68" t="s">
        <v>132</v>
      </c>
      <c r="D15" s="68" t="s">
        <v>133</v>
      </c>
      <c r="E15" s="68" t="s">
        <v>28</v>
      </c>
      <c r="F15" s="68" t="s">
        <v>134</v>
      </c>
      <c r="G15" s="68" t="s">
        <v>666</v>
      </c>
      <c r="H15" s="68" t="s">
        <v>30</v>
      </c>
      <c r="I15" s="68" t="s">
        <v>135</v>
      </c>
      <c r="J15" s="68" t="s">
        <v>32</v>
      </c>
      <c r="K15" s="68" t="s">
        <v>731</v>
      </c>
    </row>
    <row r="16" spans="1:11" x14ac:dyDescent="0.25">
      <c r="A16" s="68">
        <v>77</v>
      </c>
      <c r="B16" s="68" t="s">
        <v>54</v>
      </c>
      <c r="C16" s="68" t="s">
        <v>55</v>
      </c>
      <c r="D16" s="68" t="s">
        <v>0</v>
      </c>
      <c r="E16" s="68" t="s">
        <v>1</v>
      </c>
      <c r="F16" s="68" t="s">
        <v>156</v>
      </c>
      <c r="G16" s="68" t="s">
        <v>666</v>
      </c>
      <c r="H16" s="68" t="s">
        <v>157</v>
      </c>
      <c r="I16" s="68" t="s">
        <v>158</v>
      </c>
      <c r="J16" s="68" t="s">
        <v>159</v>
      </c>
      <c r="K16" s="68" t="s">
        <v>734</v>
      </c>
    </row>
    <row r="17" spans="1:11" x14ac:dyDescent="0.25">
      <c r="A17" s="68">
        <v>90</v>
      </c>
      <c r="B17" s="68" t="s">
        <v>101</v>
      </c>
      <c r="C17" s="68" t="s">
        <v>102</v>
      </c>
      <c r="D17" s="68" t="s">
        <v>103</v>
      </c>
      <c r="E17" s="68" t="s">
        <v>43</v>
      </c>
      <c r="F17" s="68" t="s">
        <v>202</v>
      </c>
      <c r="G17" s="68" t="s">
        <v>666</v>
      </c>
      <c r="H17" s="68" t="s">
        <v>30</v>
      </c>
      <c r="I17" s="68" t="s">
        <v>203</v>
      </c>
      <c r="J17" s="68" t="s">
        <v>32</v>
      </c>
      <c r="K17" s="68" t="s">
        <v>743</v>
      </c>
    </row>
    <row r="18" spans="1:11" x14ac:dyDescent="0.25">
      <c r="A18" s="68">
        <v>95</v>
      </c>
      <c r="B18" s="68" t="s">
        <v>232</v>
      </c>
      <c r="C18" s="68" t="s">
        <v>233</v>
      </c>
      <c r="D18" s="68" t="s">
        <v>234</v>
      </c>
      <c r="E18" s="68" t="s">
        <v>1</v>
      </c>
      <c r="F18" s="68" t="s">
        <v>235</v>
      </c>
      <c r="G18" s="68" t="s">
        <v>666</v>
      </c>
      <c r="H18" s="68" t="s">
        <v>3</v>
      </c>
      <c r="I18" s="68" t="s">
        <v>236</v>
      </c>
      <c r="J18" s="68" t="s">
        <v>53</v>
      </c>
      <c r="K18" s="68" t="s">
        <v>750</v>
      </c>
    </row>
    <row r="19" spans="1:11" x14ac:dyDescent="0.25">
      <c r="A19" s="68">
        <v>96</v>
      </c>
      <c r="B19" s="68" t="s">
        <v>50</v>
      </c>
      <c r="C19" s="68" t="s">
        <v>51</v>
      </c>
      <c r="D19" s="68" t="s">
        <v>52</v>
      </c>
      <c r="E19" s="68" t="s">
        <v>43</v>
      </c>
      <c r="F19" s="68" t="s">
        <v>246</v>
      </c>
      <c r="G19" s="68" t="s">
        <v>666</v>
      </c>
      <c r="H19" s="68" t="s">
        <v>3</v>
      </c>
      <c r="I19" s="68" t="s">
        <v>247</v>
      </c>
      <c r="J19" s="68" t="s">
        <v>125</v>
      </c>
      <c r="K19" s="68" t="s">
        <v>751</v>
      </c>
    </row>
    <row r="20" spans="1:11" x14ac:dyDescent="0.25">
      <c r="A20" s="68">
        <v>1</v>
      </c>
      <c r="B20" s="68" t="s">
        <v>190</v>
      </c>
      <c r="C20" s="68" t="s">
        <v>191</v>
      </c>
      <c r="D20" s="68" t="s">
        <v>192</v>
      </c>
      <c r="E20" s="68" t="s">
        <v>28</v>
      </c>
      <c r="F20" s="68" t="s">
        <v>193</v>
      </c>
      <c r="G20" s="68" t="s">
        <v>938</v>
      </c>
      <c r="H20" s="68" t="s">
        <v>30</v>
      </c>
      <c r="I20" s="68" t="s">
        <v>194</v>
      </c>
      <c r="J20" s="68" t="s">
        <v>32</v>
      </c>
      <c r="K20" s="68" t="s">
        <v>1010</v>
      </c>
    </row>
    <row r="21" spans="1:11" x14ac:dyDescent="0.25">
      <c r="A21" s="68">
        <v>2</v>
      </c>
      <c r="B21" s="68" t="s">
        <v>301</v>
      </c>
      <c r="C21" s="68" t="s">
        <v>302</v>
      </c>
      <c r="D21" s="68" t="s">
        <v>0</v>
      </c>
      <c r="E21" s="68" t="s">
        <v>1</v>
      </c>
      <c r="F21" s="68" t="s">
        <v>303</v>
      </c>
      <c r="G21" s="68" t="s">
        <v>938</v>
      </c>
      <c r="H21" s="68" t="s">
        <v>294</v>
      </c>
      <c r="I21" s="68" t="s">
        <v>304</v>
      </c>
      <c r="J21" s="68" t="s">
        <v>289</v>
      </c>
      <c r="K21" s="68" t="s">
        <v>1011</v>
      </c>
    </row>
    <row r="22" spans="1:11" x14ac:dyDescent="0.25">
      <c r="A22" s="68">
        <v>7</v>
      </c>
      <c r="B22" s="68" t="s">
        <v>273</v>
      </c>
      <c r="C22" s="68" t="s">
        <v>274</v>
      </c>
      <c r="D22" s="68" t="s">
        <v>0</v>
      </c>
      <c r="E22" s="68" t="s">
        <v>1</v>
      </c>
      <c r="F22" s="68" t="s">
        <v>275</v>
      </c>
      <c r="G22" s="68" t="s">
        <v>938</v>
      </c>
      <c r="H22" s="68" t="s">
        <v>3</v>
      </c>
      <c r="I22" s="68" t="s">
        <v>276</v>
      </c>
      <c r="J22" s="68" t="s">
        <v>53</v>
      </c>
      <c r="K22" s="68" t="s">
        <v>1026</v>
      </c>
    </row>
    <row r="23" spans="1:11" x14ac:dyDescent="0.25">
      <c r="A23" s="68">
        <v>10</v>
      </c>
      <c r="B23" s="68" t="s">
        <v>982</v>
      </c>
      <c r="C23" s="68" t="s">
        <v>292</v>
      </c>
      <c r="D23" s="68" t="s">
        <v>462</v>
      </c>
      <c r="E23" s="68" t="s">
        <v>1</v>
      </c>
      <c r="F23" s="68" t="s">
        <v>422</v>
      </c>
      <c r="G23" s="68" t="s">
        <v>938</v>
      </c>
      <c r="H23" s="68" t="s">
        <v>3</v>
      </c>
      <c r="I23" s="68" t="s">
        <v>423</v>
      </c>
      <c r="J23" s="68" t="s">
        <v>2</v>
      </c>
      <c r="K23" s="68" t="s">
        <v>983</v>
      </c>
    </row>
    <row r="24" spans="1:11" x14ac:dyDescent="0.25">
      <c r="A24" s="68">
        <v>12</v>
      </c>
      <c r="B24" s="68" t="s">
        <v>64</v>
      </c>
      <c r="C24" s="68" t="s">
        <v>65</v>
      </c>
      <c r="D24" s="68" t="s">
        <v>66</v>
      </c>
      <c r="E24" s="68" t="s">
        <v>1</v>
      </c>
      <c r="F24" s="68" t="s">
        <v>67</v>
      </c>
      <c r="G24" s="68" t="s">
        <v>938</v>
      </c>
      <c r="H24" s="68" t="s">
        <v>30</v>
      </c>
      <c r="I24" s="68" t="s">
        <v>68</v>
      </c>
      <c r="J24" s="68" t="s">
        <v>32</v>
      </c>
      <c r="K24" s="68" t="s">
        <v>959</v>
      </c>
    </row>
    <row r="25" spans="1:11" x14ac:dyDescent="0.25">
      <c r="A25" s="68">
        <v>13</v>
      </c>
      <c r="B25" s="68" t="s">
        <v>242</v>
      </c>
      <c r="C25" s="68" t="s">
        <v>243</v>
      </c>
      <c r="D25" s="68" t="s">
        <v>957</v>
      </c>
      <c r="E25" s="68" t="s">
        <v>43</v>
      </c>
      <c r="F25" s="68" t="s">
        <v>244</v>
      </c>
      <c r="G25" s="68" t="s">
        <v>938</v>
      </c>
      <c r="H25" s="68" t="s">
        <v>3</v>
      </c>
      <c r="I25" s="68" t="s">
        <v>245</v>
      </c>
      <c r="J25" s="68" t="s">
        <v>125</v>
      </c>
      <c r="K25" s="68" t="s">
        <v>958</v>
      </c>
    </row>
    <row r="26" spans="1:11" x14ac:dyDescent="0.25">
      <c r="A26" s="68">
        <v>14</v>
      </c>
      <c r="B26" s="68" t="s">
        <v>322</v>
      </c>
      <c r="C26" s="68" t="s">
        <v>323</v>
      </c>
      <c r="D26" s="68" t="s">
        <v>66</v>
      </c>
      <c r="E26" s="68" t="s">
        <v>1</v>
      </c>
      <c r="F26" s="68" t="s">
        <v>324</v>
      </c>
      <c r="G26" s="68" t="s">
        <v>938</v>
      </c>
      <c r="H26" s="68" t="s">
        <v>287</v>
      </c>
      <c r="I26" s="68" t="s">
        <v>325</v>
      </c>
      <c r="J26" s="68" t="s">
        <v>289</v>
      </c>
      <c r="K26" s="68" t="s">
        <v>956</v>
      </c>
    </row>
    <row r="27" spans="1:11" x14ac:dyDescent="0.25">
      <c r="A27" s="68">
        <v>17</v>
      </c>
      <c r="B27" s="68" t="s">
        <v>49</v>
      </c>
      <c r="C27" s="68" t="s">
        <v>97</v>
      </c>
      <c r="D27" s="68" t="s">
        <v>66</v>
      </c>
      <c r="E27" s="68" t="s">
        <v>1</v>
      </c>
      <c r="F27" s="68" t="s">
        <v>391</v>
      </c>
      <c r="G27" s="68" t="s">
        <v>938</v>
      </c>
      <c r="H27" s="68" t="s">
        <v>294</v>
      </c>
      <c r="I27" s="68" t="s">
        <v>392</v>
      </c>
      <c r="J27" s="68" t="s">
        <v>289</v>
      </c>
      <c r="K27" s="68" t="s">
        <v>921</v>
      </c>
    </row>
    <row r="28" spans="1:11" x14ac:dyDescent="0.25">
      <c r="A28" s="68">
        <v>19</v>
      </c>
      <c r="B28" s="68" t="s">
        <v>262</v>
      </c>
      <c r="C28" s="68" t="s">
        <v>421</v>
      </c>
      <c r="D28" s="68" t="s">
        <v>0</v>
      </c>
      <c r="E28" s="68" t="s">
        <v>1</v>
      </c>
      <c r="F28" s="68" t="s">
        <v>855</v>
      </c>
      <c r="G28" s="68" t="s">
        <v>938</v>
      </c>
      <c r="H28" s="68" t="s">
        <v>828</v>
      </c>
      <c r="I28" s="68" t="s">
        <v>856</v>
      </c>
      <c r="J28" s="68" t="s">
        <v>827</v>
      </c>
      <c r="K28" s="68" t="s">
        <v>895</v>
      </c>
    </row>
    <row r="29" spans="1:11" x14ac:dyDescent="0.25">
      <c r="A29" s="68">
        <v>20</v>
      </c>
      <c r="B29" s="68" t="s">
        <v>361</v>
      </c>
      <c r="C29" s="68" t="s">
        <v>362</v>
      </c>
      <c r="D29" s="68" t="s">
        <v>0</v>
      </c>
      <c r="E29" s="68" t="s">
        <v>1</v>
      </c>
      <c r="F29" s="68" t="s">
        <v>886</v>
      </c>
      <c r="G29" s="68" t="s">
        <v>938</v>
      </c>
      <c r="H29" s="68" t="s">
        <v>3</v>
      </c>
      <c r="I29" s="68" t="s">
        <v>861</v>
      </c>
      <c r="J29" s="68" t="s">
        <v>516</v>
      </c>
      <c r="K29" s="68" t="s">
        <v>896</v>
      </c>
    </row>
    <row r="30" spans="1:11" x14ac:dyDescent="0.25">
      <c r="A30" s="68">
        <v>21</v>
      </c>
      <c r="B30" s="68" t="s">
        <v>832</v>
      </c>
      <c r="C30" s="68" t="s">
        <v>833</v>
      </c>
      <c r="D30" s="68" t="s">
        <v>173</v>
      </c>
      <c r="E30" s="68" t="s">
        <v>43</v>
      </c>
      <c r="F30" s="68" t="s">
        <v>834</v>
      </c>
      <c r="G30" s="68" t="s">
        <v>938</v>
      </c>
      <c r="H30" s="68" t="s">
        <v>294</v>
      </c>
      <c r="I30" s="68" t="s">
        <v>835</v>
      </c>
      <c r="J30" s="68" t="s">
        <v>289</v>
      </c>
      <c r="K30" s="68" t="s">
        <v>836</v>
      </c>
    </row>
    <row r="31" spans="1:11" x14ac:dyDescent="0.25">
      <c r="A31" s="68">
        <v>22</v>
      </c>
      <c r="B31" s="68" t="s">
        <v>845</v>
      </c>
      <c r="C31" s="68" t="s">
        <v>846</v>
      </c>
      <c r="D31" s="68" t="s">
        <v>27</v>
      </c>
      <c r="E31" s="68" t="s">
        <v>28</v>
      </c>
      <c r="F31" s="68" t="s">
        <v>847</v>
      </c>
      <c r="G31" s="68" t="s">
        <v>938</v>
      </c>
      <c r="H31" s="68" t="s">
        <v>294</v>
      </c>
      <c r="I31" s="68" t="s">
        <v>848</v>
      </c>
      <c r="J31" s="68" t="s">
        <v>289</v>
      </c>
      <c r="K31" s="68" t="s">
        <v>849</v>
      </c>
    </row>
    <row r="32" spans="1:11" x14ac:dyDescent="0.25">
      <c r="A32" s="68">
        <v>26</v>
      </c>
      <c r="B32" s="68" t="s">
        <v>530</v>
      </c>
      <c r="C32" s="68" t="s">
        <v>531</v>
      </c>
      <c r="D32" s="68" t="s">
        <v>36</v>
      </c>
      <c r="E32" s="68" t="s">
        <v>1</v>
      </c>
      <c r="F32" s="68" t="s">
        <v>532</v>
      </c>
      <c r="G32" s="68" t="s">
        <v>938</v>
      </c>
      <c r="H32" s="68" t="s">
        <v>294</v>
      </c>
      <c r="I32" s="68" t="s">
        <v>533</v>
      </c>
      <c r="J32" s="68" t="s">
        <v>516</v>
      </c>
      <c r="K32" s="68" t="s">
        <v>764</v>
      </c>
    </row>
    <row r="33" spans="1:11" x14ac:dyDescent="0.25">
      <c r="A33" s="68">
        <v>27</v>
      </c>
      <c r="B33" s="68" t="s">
        <v>116</v>
      </c>
      <c r="C33" s="68" t="s">
        <v>117</v>
      </c>
      <c r="D33" s="68" t="s">
        <v>648</v>
      </c>
      <c r="E33" s="68" t="s">
        <v>1</v>
      </c>
      <c r="F33" s="68" t="s">
        <v>118</v>
      </c>
      <c r="G33" s="68" t="s">
        <v>938</v>
      </c>
      <c r="H33" s="68" t="s">
        <v>3</v>
      </c>
      <c r="I33" s="68" t="s">
        <v>119</v>
      </c>
      <c r="J33" s="68" t="s">
        <v>53</v>
      </c>
      <c r="K33" s="68" t="s">
        <v>649</v>
      </c>
    </row>
    <row r="34" spans="1:11" x14ac:dyDescent="0.25">
      <c r="A34" s="68">
        <v>28</v>
      </c>
      <c r="B34" s="68" t="s">
        <v>651</v>
      </c>
      <c r="C34" s="68" t="s">
        <v>652</v>
      </c>
      <c r="D34" s="68" t="s">
        <v>653</v>
      </c>
      <c r="E34" s="68" t="s">
        <v>1</v>
      </c>
      <c r="F34" s="68" t="s">
        <v>654</v>
      </c>
      <c r="G34" s="68" t="s">
        <v>938</v>
      </c>
      <c r="H34" s="68" t="s">
        <v>294</v>
      </c>
      <c r="I34" s="68" t="s">
        <v>655</v>
      </c>
      <c r="J34" s="68" t="s">
        <v>289</v>
      </c>
      <c r="K34" s="68" t="s">
        <v>656</v>
      </c>
    </row>
    <row r="35" spans="1:11" x14ac:dyDescent="0.25">
      <c r="A35" s="68">
        <v>30</v>
      </c>
      <c r="B35" s="68" t="s">
        <v>425</v>
      </c>
      <c r="C35" s="68" t="s">
        <v>426</v>
      </c>
      <c r="D35" s="68" t="s">
        <v>427</v>
      </c>
      <c r="E35" s="68" t="s">
        <v>28</v>
      </c>
      <c r="F35" s="68" t="s">
        <v>428</v>
      </c>
      <c r="G35" s="68" t="s">
        <v>938</v>
      </c>
      <c r="H35" s="68" t="s">
        <v>287</v>
      </c>
      <c r="I35" s="68" t="s">
        <v>429</v>
      </c>
      <c r="J35" s="68" t="s">
        <v>289</v>
      </c>
      <c r="K35" s="68" t="s">
        <v>659</v>
      </c>
    </row>
    <row r="36" spans="1:11" x14ac:dyDescent="0.25">
      <c r="A36" s="68">
        <v>31</v>
      </c>
      <c r="B36" s="68" t="s">
        <v>102</v>
      </c>
      <c r="C36" s="68" t="s">
        <v>141</v>
      </c>
      <c r="D36" s="68" t="s">
        <v>42</v>
      </c>
      <c r="E36" s="68" t="s">
        <v>43</v>
      </c>
      <c r="F36" s="68" t="s">
        <v>142</v>
      </c>
      <c r="G36" s="68" t="s">
        <v>938</v>
      </c>
      <c r="H36" s="68" t="s">
        <v>3</v>
      </c>
      <c r="I36" s="68" t="s">
        <v>143</v>
      </c>
      <c r="J36" s="68" t="s">
        <v>53</v>
      </c>
      <c r="K36" s="68" t="s">
        <v>662</v>
      </c>
    </row>
    <row r="37" spans="1:11" x14ac:dyDescent="0.25">
      <c r="A37" s="68">
        <v>32</v>
      </c>
      <c r="B37" s="68" t="s">
        <v>608</v>
      </c>
      <c r="C37" s="68" t="s">
        <v>378</v>
      </c>
      <c r="D37" s="68" t="s">
        <v>27</v>
      </c>
      <c r="E37" s="68" t="s">
        <v>28</v>
      </c>
      <c r="F37" s="68" t="s">
        <v>609</v>
      </c>
      <c r="G37" s="68" t="s">
        <v>938</v>
      </c>
      <c r="H37" s="68" t="s">
        <v>294</v>
      </c>
      <c r="I37" s="68" t="s">
        <v>610</v>
      </c>
      <c r="J37" s="68" t="s">
        <v>289</v>
      </c>
      <c r="K37" s="68" t="s">
        <v>663</v>
      </c>
    </row>
    <row r="38" spans="1:11" x14ac:dyDescent="0.25">
      <c r="A38" s="68">
        <v>33</v>
      </c>
      <c r="B38" s="68"/>
      <c r="C38" s="68"/>
      <c r="D38" s="68"/>
      <c r="E38" s="68"/>
      <c r="F38" s="68" t="s">
        <v>572</v>
      </c>
      <c r="G38" s="68" t="s">
        <v>938</v>
      </c>
      <c r="H38" s="68" t="s">
        <v>287</v>
      </c>
      <c r="I38" s="68" t="s">
        <v>573</v>
      </c>
      <c r="J38" s="68" t="s">
        <v>289</v>
      </c>
      <c r="K38" s="68" t="s">
        <v>665</v>
      </c>
    </row>
    <row r="39" spans="1:11" x14ac:dyDescent="0.25">
      <c r="A39" s="68">
        <v>35</v>
      </c>
      <c r="B39" s="68" t="s">
        <v>257</v>
      </c>
      <c r="C39" s="68" t="s">
        <v>258</v>
      </c>
      <c r="D39" s="68" t="s">
        <v>36</v>
      </c>
      <c r="E39" s="68" t="s">
        <v>1</v>
      </c>
      <c r="F39" s="68" t="s">
        <v>259</v>
      </c>
      <c r="G39" s="68" t="s">
        <v>938</v>
      </c>
      <c r="H39" s="68" t="s">
        <v>3</v>
      </c>
      <c r="I39" s="68" t="s">
        <v>260</v>
      </c>
      <c r="J39" s="68" t="s">
        <v>53</v>
      </c>
      <c r="K39" s="68" t="s">
        <v>670</v>
      </c>
    </row>
    <row r="40" spans="1:11" x14ac:dyDescent="0.25">
      <c r="A40" s="68">
        <v>36</v>
      </c>
      <c r="B40" s="68" t="s">
        <v>566</v>
      </c>
      <c r="C40" s="68" t="s">
        <v>556</v>
      </c>
      <c r="D40" s="68" t="s">
        <v>0</v>
      </c>
      <c r="E40" s="68" t="s">
        <v>1</v>
      </c>
      <c r="F40" s="68" t="s">
        <v>557</v>
      </c>
      <c r="G40" s="68" t="s">
        <v>938</v>
      </c>
      <c r="H40" s="68" t="s">
        <v>287</v>
      </c>
      <c r="I40" s="68" t="s">
        <v>558</v>
      </c>
      <c r="J40" s="68" t="s">
        <v>289</v>
      </c>
      <c r="K40" s="68" t="s">
        <v>673</v>
      </c>
    </row>
    <row r="41" spans="1:11" x14ac:dyDescent="0.25">
      <c r="A41" s="68">
        <v>37</v>
      </c>
      <c r="B41" s="68"/>
      <c r="C41" s="68"/>
      <c r="D41" s="68"/>
      <c r="E41" s="68"/>
      <c r="F41" s="68" t="s">
        <v>540</v>
      </c>
      <c r="G41" s="68" t="s">
        <v>938</v>
      </c>
      <c r="H41" s="68" t="s">
        <v>294</v>
      </c>
      <c r="I41" s="68" t="s">
        <v>541</v>
      </c>
      <c r="J41" s="68" t="s">
        <v>289</v>
      </c>
      <c r="K41" s="68" t="s">
        <v>677</v>
      </c>
    </row>
    <row r="42" spans="1:11" x14ac:dyDescent="0.25">
      <c r="A42" s="68">
        <v>38</v>
      </c>
      <c r="B42" s="68" t="s">
        <v>291</v>
      </c>
      <c r="C42" s="68" t="s">
        <v>292</v>
      </c>
      <c r="D42" s="68" t="s">
        <v>0</v>
      </c>
      <c r="E42" s="68" t="s">
        <v>1</v>
      </c>
      <c r="F42" s="68" t="s">
        <v>293</v>
      </c>
      <c r="G42" s="68" t="s">
        <v>938</v>
      </c>
      <c r="H42" s="68" t="s">
        <v>294</v>
      </c>
      <c r="I42" s="68" t="s">
        <v>295</v>
      </c>
      <c r="J42" s="68" t="s">
        <v>289</v>
      </c>
      <c r="K42" s="68" t="s">
        <v>679</v>
      </c>
    </row>
    <row r="43" spans="1:11" x14ac:dyDescent="0.25">
      <c r="A43" s="68">
        <v>39</v>
      </c>
      <c r="B43" s="68" t="s">
        <v>297</v>
      </c>
      <c r="C43" s="68" t="s">
        <v>255</v>
      </c>
      <c r="D43" s="68" t="s">
        <v>0</v>
      </c>
      <c r="E43" s="68" t="s">
        <v>1</v>
      </c>
      <c r="F43" s="68" t="s">
        <v>298</v>
      </c>
      <c r="G43" s="68" t="s">
        <v>938</v>
      </c>
      <c r="H43" s="68" t="s">
        <v>294</v>
      </c>
      <c r="I43" s="68" t="s">
        <v>299</v>
      </c>
      <c r="J43" s="68" t="s">
        <v>289</v>
      </c>
      <c r="K43" s="68" t="s">
        <v>680</v>
      </c>
    </row>
    <row r="44" spans="1:11" x14ac:dyDescent="0.25">
      <c r="A44" s="68">
        <v>40</v>
      </c>
      <c r="B44" s="68" t="s">
        <v>311</v>
      </c>
      <c r="C44" s="68" t="s">
        <v>312</v>
      </c>
      <c r="D44" s="68" t="s">
        <v>313</v>
      </c>
      <c r="E44" s="68" t="s">
        <v>43</v>
      </c>
      <c r="F44" s="68" t="s">
        <v>314</v>
      </c>
      <c r="G44" s="68" t="s">
        <v>938</v>
      </c>
      <c r="H44" s="68" t="s">
        <v>294</v>
      </c>
      <c r="I44" s="68" t="s">
        <v>315</v>
      </c>
      <c r="J44" s="68" t="s">
        <v>289</v>
      </c>
      <c r="K44" s="68" t="s">
        <v>683</v>
      </c>
    </row>
    <row r="45" spans="1:11" x14ac:dyDescent="0.25">
      <c r="A45" s="68">
        <v>41</v>
      </c>
      <c r="B45" s="68" t="s">
        <v>317</v>
      </c>
      <c r="C45" s="68" t="s">
        <v>279</v>
      </c>
      <c r="D45" s="68" t="s">
        <v>318</v>
      </c>
      <c r="E45" s="68" t="s">
        <v>28</v>
      </c>
      <c r="F45" s="68" t="s">
        <v>319</v>
      </c>
      <c r="G45" s="68" t="s">
        <v>938</v>
      </c>
      <c r="H45" s="68" t="s">
        <v>287</v>
      </c>
      <c r="I45" s="68" t="s">
        <v>320</v>
      </c>
      <c r="J45" s="68" t="s">
        <v>289</v>
      </c>
      <c r="K45" s="68" t="s">
        <v>758</v>
      </c>
    </row>
    <row r="46" spans="1:11" x14ac:dyDescent="0.25">
      <c r="A46" s="68">
        <v>44</v>
      </c>
      <c r="B46" s="68" t="s">
        <v>345</v>
      </c>
      <c r="C46" s="68" t="s">
        <v>346</v>
      </c>
      <c r="D46" s="68" t="s">
        <v>17</v>
      </c>
      <c r="E46" s="68" t="s">
        <v>7</v>
      </c>
      <c r="F46" s="68" t="s">
        <v>347</v>
      </c>
      <c r="G46" s="68" t="s">
        <v>938</v>
      </c>
      <c r="H46" s="68" t="s">
        <v>287</v>
      </c>
      <c r="I46" s="68" t="s">
        <v>348</v>
      </c>
      <c r="J46" s="68" t="s">
        <v>289</v>
      </c>
      <c r="K46" s="68" t="s">
        <v>688</v>
      </c>
    </row>
    <row r="47" spans="1:11" x14ac:dyDescent="0.25">
      <c r="A47" s="68">
        <v>46</v>
      </c>
      <c r="B47" s="68" t="s">
        <v>355</v>
      </c>
      <c r="C47" s="68" t="s">
        <v>356</v>
      </c>
      <c r="D47" s="68" t="s">
        <v>0</v>
      </c>
      <c r="E47" s="68" t="s">
        <v>1</v>
      </c>
      <c r="F47" s="68" t="s">
        <v>357</v>
      </c>
      <c r="G47" s="68" t="s">
        <v>938</v>
      </c>
      <c r="H47" s="68" t="s">
        <v>294</v>
      </c>
      <c r="I47" s="68" t="s">
        <v>358</v>
      </c>
      <c r="J47" s="68" t="s">
        <v>289</v>
      </c>
      <c r="K47" s="68" t="s">
        <v>690</v>
      </c>
    </row>
    <row r="48" spans="1:11" x14ac:dyDescent="0.25">
      <c r="A48" s="68">
        <v>47</v>
      </c>
      <c r="B48" s="68" t="s">
        <v>238</v>
      </c>
      <c r="C48" s="68" t="s">
        <v>239</v>
      </c>
      <c r="D48" s="68" t="s">
        <v>0</v>
      </c>
      <c r="E48" s="68" t="s">
        <v>1</v>
      </c>
      <c r="F48" s="68" t="s">
        <v>240</v>
      </c>
      <c r="G48" s="68" t="s">
        <v>938</v>
      </c>
      <c r="H48" s="68" t="s">
        <v>3</v>
      </c>
      <c r="I48" s="68" t="s">
        <v>241</v>
      </c>
      <c r="J48" s="68" t="s">
        <v>53</v>
      </c>
      <c r="K48" s="68" t="s">
        <v>691</v>
      </c>
    </row>
    <row r="49" spans="1:11" x14ac:dyDescent="0.25">
      <c r="A49" s="68">
        <v>48</v>
      </c>
      <c r="B49" s="68" t="s">
        <v>366</v>
      </c>
      <c r="C49" s="68" t="s">
        <v>367</v>
      </c>
      <c r="D49" s="68" t="s">
        <v>368</v>
      </c>
      <c r="E49" s="68" t="s">
        <v>43</v>
      </c>
      <c r="F49" s="68" t="s">
        <v>369</v>
      </c>
      <c r="G49" s="68" t="s">
        <v>938</v>
      </c>
      <c r="H49" s="68" t="s">
        <v>294</v>
      </c>
      <c r="I49" s="68" t="s">
        <v>370</v>
      </c>
      <c r="J49" s="68" t="s">
        <v>289</v>
      </c>
      <c r="K49" s="68" t="s">
        <v>693</v>
      </c>
    </row>
    <row r="50" spans="1:11" x14ac:dyDescent="0.25">
      <c r="A50" s="68">
        <v>49</v>
      </c>
      <c r="B50" s="68" t="s">
        <v>372</v>
      </c>
      <c r="C50" s="68" t="s">
        <v>373</v>
      </c>
      <c r="D50" s="68" t="s">
        <v>42</v>
      </c>
      <c r="E50" s="68" t="s">
        <v>43</v>
      </c>
      <c r="F50" s="68" t="s">
        <v>374</v>
      </c>
      <c r="G50" s="68" t="s">
        <v>938</v>
      </c>
      <c r="H50" s="68" t="s">
        <v>294</v>
      </c>
      <c r="I50" s="68" t="s">
        <v>375</v>
      </c>
      <c r="J50" s="68" t="s">
        <v>289</v>
      </c>
      <c r="K50" s="68" t="s">
        <v>694</v>
      </c>
    </row>
    <row r="51" spans="1:11" x14ac:dyDescent="0.25">
      <c r="A51" s="68">
        <v>53</v>
      </c>
      <c r="B51" s="68" t="s">
        <v>137</v>
      </c>
      <c r="C51" s="68" t="s">
        <v>138</v>
      </c>
      <c r="D51" s="68" t="s">
        <v>0</v>
      </c>
      <c r="E51" s="68" t="s">
        <v>1</v>
      </c>
      <c r="F51" s="68" t="s">
        <v>139</v>
      </c>
      <c r="G51" s="68" t="s">
        <v>938</v>
      </c>
      <c r="H51" s="68" t="s">
        <v>3</v>
      </c>
      <c r="I51" s="68" t="s">
        <v>140</v>
      </c>
      <c r="J51" s="68" t="s">
        <v>53</v>
      </c>
      <c r="K51" s="68" t="s">
        <v>699</v>
      </c>
    </row>
    <row r="52" spans="1:11" x14ac:dyDescent="0.25">
      <c r="A52" s="68">
        <v>54</v>
      </c>
      <c r="B52" s="68" t="s">
        <v>262</v>
      </c>
      <c r="C52" s="68" t="s">
        <v>399</v>
      </c>
      <c r="D52" s="68" t="s">
        <v>0</v>
      </c>
      <c r="E52" s="68" t="s">
        <v>1</v>
      </c>
      <c r="F52" s="68" t="s">
        <v>400</v>
      </c>
      <c r="G52" s="68" t="s">
        <v>938</v>
      </c>
      <c r="H52" s="68" t="s">
        <v>294</v>
      </c>
      <c r="I52" s="68" t="s">
        <v>401</v>
      </c>
      <c r="J52" s="68" t="s">
        <v>289</v>
      </c>
      <c r="K52" s="68" t="s">
        <v>700</v>
      </c>
    </row>
    <row r="53" spans="1:11" x14ac:dyDescent="0.25">
      <c r="A53" s="68">
        <v>55</v>
      </c>
      <c r="B53" s="68" t="s">
        <v>403</v>
      </c>
      <c r="C53" s="68" t="s">
        <v>60</v>
      </c>
      <c r="D53" s="68" t="s">
        <v>27</v>
      </c>
      <c r="E53" s="68" t="s">
        <v>28</v>
      </c>
      <c r="F53" s="68" t="s">
        <v>404</v>
      </c>
      <c r="G53" s="68" t="s">
        <v>938</v>
      </c>
      <c r="H53" s="68" t="s">
        <v>287</v>
      </c>
      <c r="I53" s="68" t="s">
        <v>405</v>
      </c>
      <c r="J53" s="68" t="s">
        <v>289</v>
      </c>
      <c r="K53" s="68" t="s">
        <v>701</v>
      </c>
    </row>
    <row r="54" spans="1:11" x14ac:dyDescent="0.25">
      <c r="A54" s="68">
        <v>57</v>
      </c>
      <c r="B54" s="68" t="s">
        <v>431</v>
      </c>
      <c r="C54" s="68" t="s">
        <v>172</v>
      </c>
      <c r="D54" s="68" t="s">
        <v>432</v>
      </c>
      <c r="E54" s="68" t="s">
        <v>28</v>
      </c>
      <c r="F54" s="68" t="s">
        <v>433</v>
      </c>
      <c r="G54" s="68" t="s">
        <v>938</v>
      </c>
      <c r="H54" s="68" t="s">
        <v>294</v>
      </c>
      <c r="I54" s="68" t="s">
        <v>434</v>
      </c>
      <c r="J54" s="68" t="s">
        <v>289</v>
      </c>
      <c r="K54" s="68" t="s">
        <v>704</v>
      </c>
    </row>
    <row r="55" spans="1:11" x14ac:dyDescent="0.25">
      <c r="A55" s="68">
        <v>58</v>
      </c>
      <c r="B55" s="68" t="s">
        <v>15</v>
      </c>
      <c r="C55" s="68" t="s">
        <v>16</v>
      </c>
      <c r="D55" s="68" t="s">
        <v>17</v>
      </c>
      <c r="E55" s="68" t="s">
        <v>7</v>
      </c>
      <c r="F55" s="68" t="s">
        <v>77</v>
      </c>
      <c r="G55" s="68" t="s">
        <v>938</v>
      </c>
      <c r="H55" s="68" t="s">
        <v>30</v>
      </c>
      <c r="I55" s="68" t="s">
        <v>78</v>
      </c>
      <c r="J55" s="68" t="s">
        <v>32</v>
      </c>
      <c r="K55" s="68" t="s">
        <v>705</v>
      </c>
    </row>
    <row r="56" spans="1:11" x14ac:dyDescent="0.25">
      <c r="A56" s="68">
        <v>62</v>
      </c>
      <c r="B56" s="68" t="s">
        <v>460</v>
      </c>
      <c r="C56" s="68" t="s">
        <v>461</v>
      </c>
      <c r="D56" s="68" t="s">
        <v>462</v>
      </c>
      <c r="E56" s="68" t="s">
        <v>1</v>
      </c>
      <c r="F56" s="68" t="s">
        <v>463</v>
      </c>
      <c r="G56" s="68" t="s">
        <v>938</v>
      </c>
      <c r="H56" s="68" t="s">
        <v>30</v>
      </c>
      <c r="I56" s="68" t="s">
        <v>464</v>
      </c>
      <c r="J56" s="68" t="s">
        <v>32</v>
      </c>
      <c r="K56" s="68" t="s">
        <v>711</v>
      </c>
    </row>
    <row r="57" spans="1:11" x14ac:dyDescent="0.25">
      <c r="A57" s="68">
        <v>63</v>
      </c>
      <c r="B57" s="68" t="s">
        <v>165</v>
      </c>
      <c r="C57" s="68" t="s">
        <v>166</v>
      </c>
      <c r="D57" s="68" t="s">
        <v>27</v>
      </c>
      <c r="E57" s="68" t="s">
        <v>28</v>
      </c>
      <c r="F57" s="68" t="s">
        <v>167</v>
      </c>
      <c r="G57" s="68" t="s">
        <v>938</v>
      </c>
      <c r="H57" s="68" t="s">
        <v>30</v>
      </c>
      <c r="I57" s="68" t="s">
        <v>168</v>
      </c>
      <c r="J57" s="68" t="s">
        <v>32</v>
      </c>
      <c r="K57" s="68" t="s">
        <v>712</v>
      </c>
    </row>
    <row r="58" spans="1:11" x14ac:dyDescent="0.25">
      <c r="A58" s="68">
        <v>65</v>
      </c>
      <c r="B58" s="68" t="s">
        <v>25</v>
      </c>
      <c r="C58" s="68" t="s">
        <v>26</v>
      </c>
      <c r="D58" s="68" t="s">
        <v>27</v>
      </c>
      <c r="E58" s="68" t="s">
        <v>28</v>
      </c>
      <c r="F58" s="68" t="s">
        <v>29</v>
      </c>
      <c r="G58" s="68" t="s">
        <v>938</v>
      </c>
      <c r="H58" s="68" t="s">
        <v>30</v>
      </c>
      <c r="I58" s="68" t="s">
        <v>31</v>
      </c>
      <c r="J58" s="68" t="s">
        <v>32</v>
      </c>
      <c r="K58" s="68" t="s">
        <v>714</v>
      </c>
    </row>
    <row r="59" spans="1:11" x14ac:dyDescent="0.25">
      <c r="A59" s="68">
        <v>69</v>
      </c>
      <c r="B59" s="68" t="s">
        <v>110</v>
      </c>
      <c r="C59" s="68" t="s">
        <v>111</v>
      </c>
      <c r="D59" s="68" t="s">
        <v>112</v>
      </c>
      <c r="E59" s="68" t="s">
        <v>43</v>
      </c>
      <c r="F59" s="68" t="s">
        <v>113</v>
      </c>
      <c r="G59" s="68" t="s">
        <v>938</v>
      </c>
      <c r="H59" s="68" t="s">
        <v>3</v>
      </c>
      <c r="I59" s="68" t="s">
        <v>114</v>
      </c>
      <c r="J59" s="68" t="s">
        <v>53</v>
      </c>
      <c r="K59" s="68" t="s">
        <v>727</v>
      </c>
    </row>
    <row r="60" spans="1:11" x14ac:dyDescent="0.25">
      <c r="A60" s="68">
        <v>70</v>
      </c>
      <c r="B60" s="68" t="s">
        <v>120</v>
      </c>
      <c r="C60" s="68" t="s">
        <v>121</v>
      </c>
      <c r="D60" s="68" t="s">
        <v>122</v>
      </c>
      <c r="E60" s="68" t="s">
        <v>43</v>
      </c>
      <c r="F60" s="68" t="s">
        <v>123</v>
      </c>
      <c r="G60" s="68" t="s">
        <v>938</v>
      </c>
      <c r="H60" s="68" t="s">
        <v>3</v>
      </c>
      <c r="I60" s="68" t="s">
        <v>124</v>
      </c>
      <c r="J60" s="68" t="s">
        <v>125</v>
      </c>
      <c r="K60" s="68" t="s">
        <v>728</v>
      </c>
    </row>
    <row r="61" spans="1:11" x14ac:dyDescent="0.25">
      <c r="A61" s="68">
        <v>89</v>
      </c>
      <c r="B61" s="68" t="s">
        <v>467</v>
      </c>
      <c r="C61" s="68" t="s">
        <v>468</v>
      </c>
      <c r="D61" s="68" t="s">
        <v>0</v>
      </c>
      <c r="E61" s="68" t="s">
        <v>1</v>
      </c>
      <c r="F61" s="68" t="s">
        <v>477</v>
      </c>
      <c r="G61" s="68" t="s">
        <v>938</v>
      </c>
      <c r="H61" s="68" t="s">
        <v>30</v>
      </c>
      <c r="I61" s="68" t="s">
        <v>478</v>
      </c>
      <c r="J61" s="68" t="s">
        <v>32</v>
      </c>
      <c r="K61" s="68" t="s">
        <v>740</v>
      </c>
    </row>
    <row r="62" spans="1:11" x14ac:dyDescent="0.25">
      <c r="A62" s="68">
        <v>92</v>
      </c>
      <c r="B62" s="68" t="s">
        <v>206</v>
      </c>
      <c r="C62" s="68" t="s">
        <v>207</v>
      </c>
      <c r="D62" s="68" t="s">
        <v>173</v>
      </c>
      <c r="E62" s="68" t="s">
        <v>43</v>
      </c>
      <c r="F62" s="68" t="s">
        <v>208</v>
      </c>
      <c r="G62" s="68" t="s">
        <v>938</v>
      </c>
      <c r="H62" s="68" t="s">
        <v>3</v>
      </c>
      <c r="I62" s="68" t="s">
        <v>209</v>
      </c>
      <c r="J62" s="68" t="s">
        <v>53</v>
      </c>
      <c r="K62" s="68" t="s">
        <v>745</v>
      </c>
    </row>
    <row r="63" spans="1:11" x14ac:dyDescent="0.25">
      <c r="A63" s="68">
        <v>93</v>
      </c>
      <c r="B63" s="68" t="s">
        <v>224</v>
      </c>
      <c r="C63" s="68" t="s">
        <v>225</v>
      </c>
      <c r="D63" s="68" t="s">
        <v>0</v>
      </c>
      <c r="E63" s="68" t="s">
        <v>1</v>
      </c>
      <c r="F63" s="68" t="s">
        <v>226</v>
      </c>
      <c r="G63" s="68" t="s">
        <v>938</v>
      </c>
      <c r="H63" s="68" t="s">
        <v>3</v>
      </c>
      <c r="I63" s="68" t="s">
        <v>227</v>
      </c>
      <c r="J63" s="68" t="s">
        <v>53</v>
      </c>
      <c r="K63" s="68" t="s">
        <v>748</v>
      </c>
    </row>
    <row r="64" spans="1:11" x14ac:dyDescent="0.25">
      <c r="A64" s="68">
        <v>94</v>
      </c>
      <c r="B64" s="68" t="s">
        <v>54</v>
      </c>
      <c r="C64" s="68" t="s">
        <v>55</v>
      </c>
      <c r="D64" s="68" t="s">
        <v>0</v>
      </c>
      <c r="E64" s="68" t="s">
        <v>1</v>
      </c>
      <c r="F64" s="68" t="s">
        <v>229</v>
      </c>
      <c r="G64" s="68" t="s">
        <v>938</v>
      </c>
      <c r="H64" s="68" t="s">
        <v>3</v>
      </c>
      <c r="I64" s="68" t="s">
        <v>230</v>
      </c>
      <c r="J64" s="68" t="s">
        <v>53</v>
      </c>
      <c r="K64" s="68" t="s">
        <v>749</v>
      </c>
    </row>
    <row r="65" spans="1:11" x14ac:dyDescent="0.25">
      <c r="A65" s="68">
        <v>97</v>
      </c>
      <c r="B65" s="68" t="s">
        <v>268</v>
      </c>
      <c r="C65" s="68" t="s">
        <v>269</v>
      </c>
      <c r="D65" s="68" t="s">
        <v>66</v>
      </c>
      <c r="E65" s="68" t="s">
        <v>1</v>
      </c>
      <c r="F65" s="68" t="s">
        <v>270</v>
      </c>
      <c r="G65" s="68" t="s">
        <v>938</v>
      </c>
      <c r="H65" s="68" t="s">
        <v>3</v>
      </c>
      <c r="I65" s="68" t="s">
        <v>271</v>
      </c>
      <c r="J65" s="68" t="s">
        <v>53</v>
      </c>
      <c r="K65" s="68" t="s">
        <v>754</v>
      </c>
    </row>
    <row r="66" spans="1:11" x14ac:dyDescent="0.25">
      <c r="A66" s="68">
        <v>98</v>
      </c>
      <c r="B66" s="68" t="s">
        <v>278</v>
      </c>
      <c r="C66" s="68" t="s">
        <v>279</v>
      </c>
      <c r="D66" s="68" t="s">
        <v>66</v>
      </c>
      <c r="E66" s="68" t="s">
        <v>1</v>
      </c>
      <c r="F66" s="68" t="s">
        <v>280</v>
      </c>
      <c r="G66" s="68" t="s">
        <v>938</v>
      </c>
      <c r="H66" s="68" t="s">
        <v>3</v>
      </c>
      <c r="I66" s="68" t="s">
        <v>281</v>
      </c>
      <c r="J66" s="68" t="s">
        <v>53</v>
      </c>
      <c r="K66" s="68" t="s">
        <v>756</v>
      </c>
    </row>
    <row r="67" spans="1:11" x14ac:dyDescent="0.25">
      <c r="A67" s="68">
        <v>5</v>
      </c>
      <c r="B67" s="68" t="s">
        <v>262</v>
      </c>
      <c r="C67" s="68" t="s">
        <v>421</v>
      </c>
      <c r="D67" s="68" t="s">
        <v>0</v>
      </c>
      <c r="E67" s="68" t="s">
        <v>1</v>
      </c>
      <c r="F67" s="68" t="s">
        <v>937</v>
      </c>
      <c r="G67" s="68" t="s">
        <v>1019</v>
      </c>
      <c r="H67" s="68" t="s">
        <v>3</v>
      </c>
      <c r="I67" s="68" t="s">
        <v>939</v>
      </c>
      <c r="J67" s="68" t="s">
        <v>940</v>
      </c>
      <c r="K67" s="68" t="s">
        <v>1020</v>
      </c>
    </row>
    <row r="68" spans="1:11" x14ac:dyDescent="0.25">
      <c r="A68" s="68">
        <v>86</v>
      </c>
      <c r="B68" s="68" t="s">
        <v>174</v>
      </c>
      <c r="C68" s="68" t="s">
        <v>175</v>
      </c>
      <c r="D68" s="68" t="s">
        <v>0</v>
      </c>
      <c r="E68" s="68" t="s">
        <v>1</v>
      </c>
      <c r="F68" s="68" t="s">
        <v>472</v>
      </c>
      <c r="G68" s="68" t="s">
        <v>543</v>
      </c>
      <c r="H68" s="68" t="s">
        <v>473</v>
      </c>
      <c r="I68" s="68" t="s">
        <v>474</v>
      </c>
      <c r="J68" s="68" t="s">
        <v>475</v>
      </c>
      <c r="K68" s="68" t="s">
        <v>737</v>
      </c>
    </row>
    <row r="69" spans="1:11" x14ac:dyDescent="0.25">
      <c r="A69" s="68">
        <v>91</v>
      </c>
      <c r="B69" s="68" t="s">
        <v>54</v>
      </c>
      <c r="C69" s="68" t="s">
        <v>55</v>
      </c>
      <c r="D69" s="68" t="s">
        <v>0</v>
      </c>
      <c r="E69" s="68" t="s">
        <v>1</v>
      </c>
      <c r="F69" s="68" t="s">
        <v>480</v>
      </c>
      <c r="G69" s="68" t="s">
        <v>543</v>
      </c>
      <c r="H69" s="68" t="s">
        <v>473</v>
      </c>
      <c r="I69" s="68" t="s">
        <v>481</v>
      </c>
      <c r="J69" s="68" t="s">
        <v>475</v>
      </c>
      <c r="K69" s="68" t="s">
        <v>744</v>
      </c>
    </row>
    <row r="70" spans="1:11" x14ac:dyDescent="0.25">
      <c r="A70" s="68">
        <v>42</v>
      </c>
      <c r="B70" s="68" t="s">
        <v>15</v>
      </c>
      <c r="C70" s="68" t="s">
        <v>16</v>
      </c>
      <c r="D70" s="68" t="s">
        <v>17</v>
      </c>
      <c r="E70" s="68" t="s">
        <v>7</v>
      </c>
      <c r="F70" s="68" t="s">
        <v>18</v>
      </c>
      <c r="G70" s="68" t="s">
        <v>527</v>
      </c>
      <c r="H70" s="68" t="s">
        <v>5</v>
      </c>
      <c r="I70" s="68" t="s">
        <v>19</v>
      </c>
      <c r="J70" s="68" t="s">
        <v>6</v>
      </c>
      <c r="K70" s="68" t="s">
        <v>685</v>
      </c>
    </row>
    <row r="71" spans="1:11" x14ac:dyDescent="0.25">
      <c r="A71" s="68">
        <v>52</v>
      </c>
      <c r="B71" s="68" t="s">
        <v>366</v>
      </c>
      <c r="C71" s="68" t="s">
        <v>367</v>
      </c>
      <c r="D71" s="68" t="s">
        <v>368</v>
      </c>
      <c r="E71" s="68" t="s">
        <v>43</v>
      </c>
      <c r="F71" s="68" t="s">
        <v>395</v>
      </c>
      <c r="G71" s="68" t="s">
        <v>527</v>
      </c>
      <c r="H71" s="68" t="s">
        <v>5</v>
      </c>
      <c r="I71" s="68" t="s">
        <v>396</v>
      </c>
      <c r="J71" s="68" t="s">
        <v>6</v>
      </c>
      <c r="K71" s="68" t="s">
        <v>698</v>
      </c>
    </row>
    <row r="72" spans="1:11" x14ac:dyDescent="0.25">
      <c r="A72" s="68">
        <v>61</v>
      </c>
      <c r="B72" s="68" t="s">
        <v>448</v>
      </c>
      <c r="C72" s="68" t="s">
        <v>449</v>
      </c>
      <c r="D72" s="68" t="s">
        <v>205</v>
      </c>
      <c r="E72" s="68" t="s">
        <v>1</v>
      </c>
      <c r="F72" s="68" t="s">
        <v>450</v>
      </c>
      <c r="G72" s="68" t="s">
        <v>527</v>
      </c>
      <c r="H72" s="68" t="s">
        <v>5</v>
      </c>
      <c r="I72" s="68" t="s">
        <v>451</v>
      </c>
      <c r="J72" s="68" t="s">
        <v>6</v>
      </c>
      <c r="K72" s="68" t="s">
        <v>709</v>
      </c>
    </row>
    <row r="73" spans="1:11" x14ac:dyDescent="0.25">
      <c r="A73" s="68">
        <v>64</v>
      </c>
      <c r="B73" s="68" t="s">
        <v>20</v>
      </c>
      <c r="C73" s="68" t="s">
        <v>21</v>
      </c>
      <c r="D73" s="68" t="s">
        <v>0</v>
      </c>
      <c r="E73" s="68" t="s">
        <v>1</v>
      </c>
      <c r="F73" s="68" t="s">
        <v>22</v>
      </c>
      <c r="G73" s="68" t="s">
        <v>527</v>
      </c>
      <c r="H73" s="68" t="s">
        <v>5</v>
      </c>
      <c r="I73" s="68" t="s">
        <v>23</v>
      </c>
      <c r="J73" s="68" t="s">
        <v>6</v>
      </c>
      <c r="K73" s="68" t="s">
        <v>713</v>
      </c>
    </row>
    <row r="74" spans="1:11" x14ac:dyDescent="0.25">
      <c r="A74" s="68">
        <v>66</v>
      </c>
      <c r="B74" s="68" t="s">
        <v>40</v>
      </c>
      <c r="C74" s="68" t="s">
        <v>41</v>
      </c>
      <c r="D74" s="68" t="s">
        <v>42</v>
      </c>
      <c r="E74" s="68" t="s">
        <v>43</v>
      </c>
      <c r="F74" s="68" t="s">
        <v>44</v>
      </c>
      <c r="G74" s="68" t="s">
        <v>527</v>
      </c>
      <c r="H74" s="68" t="s">
        <v>5</v>
      </c>
      <c r="I74" s="68" t="s">
        <v>45</v>
      </c>
      <c r="J74" s="68" t="s">
        <v>6</v>
      </c>
      <c r="K74" s="68" t="s">
        <v>716</v>
      </c>
    </row>
    <row r="75" spans="1:11" x14ac:dyDescent="0.25">
      <c r="A75" s="68">
        <v>67</v>
      </c>
      <c r="B75" s="68" t="s">
        <v>54</v>
      </c>
      <c r="C75" s="68" t="s">
        <v>55</v>
      </c>
      <c r="D75" s="68" t="s">
        <v>0</v>
      </c>
      <c r="E75" s="68" t="s">
        <v>1</v>
      </c>
      <c r="F75" s="68" t="s">
        <v>56</v>
      </c>
      <c r="G75" s="68" t="s">
        <v>527</v>
      </c>
      <c r="H75" s="68" t="s">
        <v>5</v>
      </c>
      <c r="I75" s="68" t="s">
        <v>57</v>
      </c>
      <c r="J75" s="68" t="s">
        <v>6</v>
      </c>
      <c r="K75" s="68" t="s">
        <v>717</v>
      </c>
    </row>
    <row r="76" spans="1:11" x14ac:dyDescent="0.25">
      <c r="A76" s="68">
        <v>68</v>
      </c>
      <c r="B76" s="68" t="s">
        <v>467</v>
      </c>
      <c r="C76" s="68" t="s">
        <v>468</v>
      </c>
      <c r="D76" s="68" t="s">
        <v>0</v>
      </c>
      <c r="E76" s="68" t="s">
        <v>1</v>
      </c>
      <c r="F76" s="68" t="s">
        <v>469</v>
      </c>
      <c r="G76" s="68" t="s">
        <v>527</v>
      </c>
      <c r="H76" s="68" t="s">
        <v>5</v>
      </c>
      <c r="I76" s="68" t="s">
        <v>470</v>
      </c>
      <c r="J76" s="68" t="s">
        <v>6</v>
      </c>
      <c r="K76" s="68" t="s">
        <v>720</v>
      </c>
    </row>
    <row r="77" spans="1:11" x14ac:dyDescent="0.25">
      <c r="A77" s="68">
        <v>71</v>
      </c>
      <c r="B77" s="68" t="s">
        <v>127</v>
      </c>
      <c r="C77" s="68" t="s">
        <v>47</v>
      </c>
      <c r="D77" s="68" t="s">
        <v>0</v>
      </c>
      <c r="E77" s="68" t="s">
        <v>1</v>
      </c>
      <c r="F77" s="68" t="s">
        <v>128</v>
      </c>
      <c r="G77" s="68" t="s">
        <v>527</v>
      </c>
      <c r="H77" s="68" t="s">
        <v>8</v>
      </c>
      <c r="I77" s="68" t="s">
        <v>129</v>
      </c>
      <c r="J77" s="68" t="s">
        <v>9</v>
      </c>
      <c r="K77" s="68" t="s">
        <v>729</v>
      </c>
    </row>
    <row r="78" spans="1:11" x14ac:dyDescent="0.25">
      <c r="A78" s="68">
        <v>72</v>
      </c>
      <c r="B78" s="68" t="s">
        <v>641</v>
      </c>
      <c r="C78" s="68" t="s">
        <v>642</v>
      </c>
      <c r="D78" s="68" t="s">
        <v>106</v>
      </c>
      <c r="E78" s="68" t="s">
        <v>7</v>
      </c>
      <c r="F78" s="68" t="s">
        <v>643</v>
      </c>
      <c r="G78" s="68" t="s">
        <v>527</v>
      </c>
      <c r="H78" s="68" t="s">
        <v>8</v>
      </c>
      <c r="I78" s="68" t="s">
        <v>644</v>
      </c>
      <c r="J78" s="68" t="s">
        <v>9</v>
      </c>
      <c r="K78" s="68" t="s">
        <v>730</v>
      </c>
    </row>
    <row r="79" spans="1:11" x14ac:dyDescent="0.25">
      <c r="A79" s="68">
        <v>75</v>
      </c>
      <c r="B79" s="68" t="s">
        <v>811</v>
      </c>
      <c r="C79" s="68" t="s">
        <v>812</v>
      </c>
      <c r="D79" s="68" t="s">
        <v>813</v>
      </c>
      <c r="E79" s="68" t="s">
        <v>814</v>
      </c>
      <c r="F79" s="68" t="s">
        <v>815</v>
      </c>
      <c r="G79" s="68" t="s">
        <v>527</v>
      </c>
      <c r="H79" s="68" t="s">
        <v>8</v>
      </c>
      <c r="I79" s="68" t="s">
        <v>817</v>
      </c>
      <c r="J79" s="68" t="s">
        <v>9</v>
      </c>
      <c r="K79" s="68" t="s">
        <v>818</v>
      </c>
    </row>
    <row r="80" spans="1:11" x14ac:dyDescent="0.25">
      <c r="A80" s="68">
        <v>76</v>
      </c>
      <c r="B80" s="68" t="s">
        <v>869</v>
      </c>
      <c r="C80" s="68" t="s">
        <v>870</v>
      </c>
      <c r="D80" s="68" t="s">
        <v>871</v>
      </c>
      <c r="E80" s="68" t="s">
        <v>198</v>
      </c>
      <c r="F80" s="68" t="s">
        <v>872</v>
      </c>
      <c r="G80" s="68" t="s">
        <v>527</v>
      </c>
      <c r="H80" s="68" t="s">
        <v>8</v>
      </c>
      <c r="I80" s="68" t="s">
        <v>873</v>
      </c>
      <c r="J80" s="68" t="s">
        <v>9</v>
      </c>
      <c r="K80" s="68" t="s">
        <v>874</v>
      </c>
    </row>
    <row r="81" spans="1:11" x14ac:dyDescent="0.25">
      <c r="A81" s="68">
        <v>78</v>
      </c>
      <c r="B81" s="68" t="s">
        <v>819</v>
      </c>
      <c r="C81" s="68" t="s">
        <v>820</v>
      </c>
      <c r="D81" s="68" t="s">
        <v>821</v>
      </c>
      <c r="E81" s="68" t="s">
        <v>822</v>
      </c>
      <c r="F81" s="68" t="s">
        <v>823</v>
      </c>
      <c r="G81" s="68" t="s">
        <v>527</v>
      </c>
      <c r="H81" s="68" t="s">
        <v>8</v>
      </c>
      <c r="I81" s="68" t="s">
        <v>824</v>
      </c>
      <c r="J81" s="68" t="s">
        <v>9</v>
      </c>
      <c r="K81" s="68" t="s">
        <v>825</v>
      </c>
    </row>
    <row r="82" spans="1:11" x14ac:dyDescent="0.25">
      <c r="A82" s="68">
        <v>79</v>
      </c>
      <c r="B82" s="68" t="s">
        <v>875</v>
      </c>
      <c r="C82" s="68" t="s">
        <v>876</v>
      </c>
      <c r="D82" s="68" t="s">
        <v>877</v>
      </c>
      <c r="E82" s="68" t="s">
        <v>878</v>
      </c>
      <c r="F82" s="68" t="s">
        <v>879</v>
      </c>
      <c r="G82" s="68" t="s">
        <v>527</v>
      </c>
      <c r="H82" s="68" t="s">
        <v>8</v>
      </c>
      <c r="I82" s="68" t="s">
        <v>880</v>
      </c>
      <c r="J82" s="68" t="s">
        <v>9</v>
      </c>
      <c r="K82" s="68" t="s">
        <v>881</v>
      </c>
    </row>
    <row r="83" spans="1:11" x14ac:dyDescent="0.25">
      <c r="A83" s="68">
        <v>80</v>
      </c>
      <c r="B83" s="68" t="s">
        <v>797</v>
      </c>
      <c r="C83" s="68" t="s">
        <v>798</v>
      </c>
      <c r="D83" s="68" t="s">
        <v>799</v>
      </c>
      <c r="E83" s="68" t="s">
        <v>1</v>
      </c>
      <c r="F83" s="68" t="s">
        <v>800</v>
      </c>
      <c r="G83" s="68" t="s">
        <v>527</v>
      </c>
      <c r="H83" s="68" t="s">
        <v>8</v>
      </c>
      <c r="I83" s="68" t="s">
        <v>801</v>
      </c>
      <c r="J83" s="68" t="s">
        <v>9</v>
      </c>
      <c r="K83" s="68" t="s">
        <v>802</v>
      </c>
    </row>
    <row r="84" spans="1:11" x14ac:dyDescent="0.25">
      <c r="A84" s="68">
        <v>81</v>
      </c>
      <c r="B84" s="68" t="s">
        <v>101</v>
      </c>
      <c r="C84" s="68" t="s">
        <v>102</v>
      </c>
      <c r="D84" s="68" t="s">
        <v>103</v>
      </c>
      <c r="E84" s="68" t="s">
        <v>43</v>
      </c>
      <c r="F84" s="68" t="s">
        <v>169</v>
      </c>
      <c r="G84" s="68" t="s">
        <v>527</v>
      </c>
      <c r="H84" s="68" t="s">
        <v>8</v>
      </c>
      <c r="I84" s="68" t="s">
        <v>170</v>
      </c>
      <c r="J84" s="68" t="s">
        <v>9</v>
      </c>
      <c r="K84" s="68" t="s">
        <v>735</v>
      </c>
    </row>
    <row r="85" spans="1:11" x14ac:dyDescent="0.25">
      <c r="A85" s="68">
        <v>83</v>
      </c>
      <c r="B85" s="68" t="s">
        <v>882</v>
      </c>
      <c r="C85" s="68" t="s">
        <v>97</v>
      </c>
      <c r="D85" s="68" t="s">
        <v>173</v>
      </c>
      <c r="E85" s="68" t="s">
        <v>43</v>
      </c>
      <c r="F85" s="68" t="s">
        <v>883</v>
      </c>
      <c r="G85" s="68" t="s">
        <v>527</v>
      </c>
      <c r="H85" s="68" t="s">
        <v>8</v>
      </c>
      <c r="I85" s="68" t="s">
        <v>884</v>
      </c>
      <c r="J85" s="68" t="s">
        <v>9</v>
      </c>
      <c r="K85" s="68" t="s">
        <v>885</v>
      </c>
    </row>
    <row r="86" spans="1:11" x14ac:dyDescent="0.25">
      <c r="A86" s="68">
        <v>85</v>
      </c>
      <c r="B86" s="68" t="s">
        <v>174</v>
      </c>
      <c r="C86" s="68" t="s">
        <v>175</v>
      </c>
      <c r="D86" s="68" t="s">
        <v>0</v>
      </c>
      <c r="E86" s="68" t="s">
        <v>1</v>
      </c>
      <c r="F86" s="68" t="s">
        <v>176</v>
      </c>
      <c r="G86" s="68" t="s">
        <v>527</v>
      </c>
      <c r="H86" s="68" t="s">
        <v>8</v>
      </c>
      <c r="I86" s="68" t="s">
        <v>177</v>
      </c>
      <c r="J86" s="68" t="s">
        <v>9</v>
      </c>
      <c r="K86" s="68" t="s">
        <v>736</v>
      </c>
    </row>
    <row r="87" spans="1:11" x14ac:dyDescent="0.25">
      <c r="A87" s="68">
        <v>87</v>
      </c>
      <c r="B87" s="68" t="s">
        <v>179</v>
      </c>
      <c r="C87" s="68" t="s">
        <v>180</v>
      </c>
      <c r="D87" s="68" t="s">
        <v>181</v>
      </c>
      <c r="E87" s="68" t="s">
        <v>43</v>
      </c>
      <c r="F87" s="68" t="s">
        <v>182</v>
      </c>
      <c r="G87" s="68" t="s">
        <v>527</v>
      </c>
      <c r="H87" s="68" t="s">
        <v>8</v>
      </c>
      <c r="I87" s="68" t="s">
        <v>183</v>
      </c>
      <c r="J87" s="68" t="s">
        <v>9</v>
      </c>
      <c r="K87" s="68" t="s">
        <v>738</v>
      </c>
    </row>
    <row r="88" spans="1:11" x14ac:dyDescent="0.25">
      <c r="A88" s="68">
        <v>8</v>
      </c>
      <c r="B88" s="68" t="s">
        <v>803</v>
      </c>
      <c r="C88" s="68" t="s">
        <v>804</v>
      </c>
      <c r="D88" s="68" t="s">
        <v>17</v>
      </c>
      <c r="E88" s="68" t="s">
        <v>7</v>
      </c>
      <c r="F88" s="68" t="s">
        <v>805</v>
      </c>
      <c r="G88" s="68" t="s">
        <v>760</v>
      </c>
      <c r="H88" s="68" t="s">
        <v>5</v>
      </c>
      <c r="I88" s="68" t="s">
        <v>806</v>
      </c>
      <c r="J88" s="68" t="s">
        <v>6</v>
      </c>
      <c r="K88" s="68" t="s">
        <v>996</v>
      </c>
    </row>
    <row r="89" spans="1:11" x14ac:dyDescent="0.25">
      <c r="A89" s="68">
        <v>11</v>
      </c>
      <c r="B89" s="68" t="s">
        <v>104</v>
      </c>
      <c r="C89" s="68" t="s">
        <v>105</v>
      </c>
      <c r="D89" s="68" t="s">
        <v>106</v>
      </c>
      <c r="E89" s="68" t="s">
        <v>7</v>
      </c>
      <c r="F89" s="68" t="s">
        <v>107</v>
      </c>
      <c r="G89" s="68" t="s">
        <v>760</v>
      </c>
      <c r="H89" s="68" t="s">
        <v>5</v>
      </c>
      <c r="I89" s="68" t="s">
        <v>108</v>
      </c>
      <c r="J89" s="68" t="s">
        <v>6</v>
      </c>
      <c r="K89" s="68" t="s">
        <v>964</v>
      </c>
    </row>
    <row r="90" spans="1:11" x14ac:dyDescent="0.25">
      <c r="A90" s="68">
        <v>16</v>
      </c>
      <c r="B90" s="68" t="s">
        <v>49</v>
      </c>
      <c r="C90" s="68" t="s">
        <v>97</v>
      </c>
      <c r="D90" s="68" t="s">
        <v>66</v>
      </c>
      <c r="E90" s="68" t="s">
        <v>1</v>
      </c>
      <c r="F90" s="68" t="s">
        <v>98</v>
      </c>
      <c r="G90" s="68" t="s">
        <v>760</v>
      </c>
      <c r="H90" s="68" t="s">
        <v>5</v>
      </c>
      <c r="I90" s="68" t="s">
        <v>99</v>
      </c>
      <c r="J90" s="68" t="s">
        <v>6</v>
      </c>
      <c r="K90" s="68" t="s">
        <v>920</v>
      </c>
    </row>
    <row r="91" spans="1:11" x14ac:dyDescent="0.25">
      <c r="A91" s="68">
        <v>18</v>
      </c>
      <c r="B91" s="68" t="s">
        <v>902</v>
      </c>
      <c r="C91" s="68" t="s">
        <v>903</v>
      </c>
      <c r="D91" s="68" t="s">
        <v>17</v>
      </c>
      <c r="E91" s="68" t="s">
        <v>7</v>
      </c>
      <c r="F91" s="68" t="s">
        <v>904</v>
      </c>
      <c r="G91" s="68" t="s">
        <v>760</v>
      </c>
      <c r="H91" s="68" t="s">
        <v>8</v>
      </c>
      <c r="I91" s="68" t="s">
        <v>905</v>
      </c>
      <c r="J91" s="68" t="s">
        <v>9</v>
      </c>
      <c r="K91" s="68" t="s">
        <v>906</v>
      </c>
    </row>
    <row r="92" spans="1:11" x14ac:dyDescent="0.25">
      <c r="A92" s="68">
        <v>23</v>
      </c>
      <c r="B92" s="68" t="s">
        <v>766</v>
      </c>
      <c r="C92" s="68" t="s">
        <v>767</v>
      </c>
      <c r="D92" s="68" t="s">
        <v>577</v>
      </c>
      <c r="E92" s="68" t="s">
        <v>7</v>
      </c>
      <c r="F92" s="68" t="s">
        <v>768</v>
      </c>
      <c r="G92" s="68" t="s">
        <v>760</v>
      </c>
      <c r="H92" s="68" t="s">
        <v>8</v>
      </c>
      <c r="I92" s="68" t="s">
        <v>769</v>
      </c>
      <c r="J92" s="68" t="s">
        <v>9</v>
      </c>
      <c r="K92" s="68" t="s">
        <v>770</v>
      </c>
    </row>
    <row r="93" spans="1:11" x14ac:dyDescent="0.25">
      <c r="A93" s="68">
        <v>24</v>
      </c>
      <c r="B93" s="68" t="s">
        <v>544</v>
      </c>
      <c r="C93" s="68" t="s">
        <v>545</v>
      </c>
      <c r="D93" s="68" t="s">
        <v>546</v>
      </c>
      <c r="E93" s="68" t="s">
        <v>1</v>
      </c>
      <c r="F93" s="68" t="s">
        <v>547</v>
      </c>
      <c r="G93" s="68" t="s">
        <v>760</v>
      </c>
      <c r="H93" s="68" t="s">
        <v>8</v>
      </c>
      <c r="I93" s="68" t="s">
        <v>548</v>
      </c>
      <c r="J93" s="68" t="s">
        <v>9</v>
      </c>
      <c r="K93" s="68" t="s">
        <v>783</v>
      </c>
    </row>
    <row r="94" spans="1:11" x14ac:dyDescent="0.25">
      <c r="A94" s="68">
        <v>74</v>
      </c>
      <c r="B94" s="68" t="s">
        <v>925</v>
      </c>
      <c r="C94" s="68" t="s">
        <v>926</v>
      </c>
      <c r="D94" s="68" t="s">
        <v>821</v>
      </c>
      <c r="E94" s="68" t="s">
        <v>822</v>
      </c>
      <c r="F94" s="68" t="s">
        <v>927</v>
      </c>
      <c r="G94" s="68" t="s">
        <v>760</v>
      </c>
      <c r="H94" s="68" t="s">
        <v>8</v>
      </c>
      <c r="I94" s="68" t="s">
        <v>928</v>
      </c>
      <c r="J94" s="68" t="s">
        <v>9</v>
      </c>
      <c r="K94" s="68" t="s">
        <v>929</v>
      </c>
    </row>
    <row r="95" spans="1:11" x14ac:dyDescent="0.25">
      <c r="A95" s="68">
        <v>82</v>
      </c>
      <c r="B95" s="68" t="s">
        <v>968</v>
      </c>
      <c r="C95" s="68" t="s">
        <v>969</v>
      </c>
      <c r="D95" s="68" t="s">
        <v>970</v>
      </c>
      <c r="E95" s="68" t="s">
        <v>971</v>
      </c>
      <c r="F95" s="68" t="s">
        <v>972</v>
      </c>
      <c r="G95" s="68" t="s">
        <v>760</v>
      </c>
      <c r="H95" s="68" t="s">
        <v>8</v>
      </c>
      <c r="I95" s="68" t="s">
        <v>973</v>
      </c>
      <c r="J95" s="68" t="s">
        <v>9</v>
      </c>
      <c r="K95" s="68" t="s">
        <v>974</v>
      </c>
    </row>
    <row r="96" spans="1:11" x14ac:dyDescent="0.25">
      <c r="A96" s="68">
        <v>84</v>
      </c>
      <c r="B96" s="68" t="s">
        <v>930</v>
      </c>
      <c r="C96" s="68" t="s">
        <v>931</v>
      </c>
      <c r="D96" s="68" t="s">
        <v>932</v>
      </c>
      <c r="E96" s="68" t="s">
        <v>933</v>
      </c>
      <c r="F96" s="68" t="s">
        <v>934</v>
      </c>
      <c r="G96" s="68" t="s">
        <v>760</v>
      </c>
      <c r="H96" s="68" t="s">
        <v>8</v>
      </c>
      <c r="I96" s="68" t="s">
        <v>935</v>
      </c>
      <c r="J96" s="68" t="s">
        <v>9</v>
      </c>
      <c r="K96" s="68" t="s">
        <v>936</v>
      </c>
    </row>
    <row r="97" spans="1:11" x14ac:dyDescent="0.25">
      <c r="A97" s="68">
        <v>88</v>
      </c>
      <c r="B97" s="68" t="s">
        <v>975</v>
      </c>
      <c r="C97" s="68" t="s">
        <v>416</v>
      </c>
      <c r="D97" s="68" t="s">
        <v>976</v>
      </c>
      <c r="E97" s="68" t="s">
        <v>198</v>
      </c>
      <c r="F97" s="68" t="s">
        <v>977</v>
      </c>
      <c r="G97" s="68" t="s">
        <v>760</v>
      </c>
      <c r="H97" s="68" t="s">
        <v>8</v>
      </c>
      <c r="I97" s="68" t="s">
        <v>978</v>
      </c>
      <c r="J97" s="68" t="s">
        <v>9</v>
      </c>
      <c r="K97" s="68" t="s">
        <v>979</v>
      </c>
    </row>
    <row r="98" spans="1:11" x14ac:dyDescent="0.25">
      <c r="A98" s="68">
        <v>3</v>
      </c>
      <c r="B98" s="68"/>
      <c r="C98" s="68"/>
      <c r="D98" s="68"/>
      <c r="E98" s="68"/>
      <c r="F98" s="68" t="s">
        <v>1012</v>
      </c>
      <c r="G98" s="68" t="s">
        <v>960</v>
      </c>
      <c r="H98" s="68" t="s">
        <v>1013</v>
      </c>
      <c r="I98" s="68" t="s">
        <v>1014</v>
      </c>
      <c r="J98" s="68" t="s">
        <v>960</v>
      </c>
      <c r="K98" s="68" t="s">
        <v>1015</v>
      </c>
    </row>
    <row r="99" spans="1:11" x14ac:dyDescent="0.25">
      <c r="A99" s="68">
        <v>4</v>
      </c>
      <c r="B99" s="68"/>
      <c r="C99" s="68"/>
      <c r="D99" s="68"/>
      <c r="E99" s="68"/>
      <c r="F99" s="68" t="s">
        <v>1016</v>
      </c>
      <c r="G99" s="68" t="s">
        <v>960</v>
      </c>
      <c r="H99" s="68" t="s">
        <v>1013</v>
      </c>
      <c r="I99" s="68" t="s">
        <v>1017</v>
      </c>
      <c r="J99" s="68" t="s">
        <v>960</v>
      </c>
      <c r="K99" s="68" t="s">
        <v>1018</v>
      </c>
    </row>
  </sheetData>
  <sortState ref="A2:K99">
    <sortCondition ref="G2:G99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/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67" t="s">
        <v>1003</v>
      </c>
      <c r="C2" s="67" t="s">
        <v>1004</v>
      </c>
      <c r="D2" s="67" t="s">
        <v>0</v>
      </c>
      <c r="E2" s="67" t="s">
        <v>1</v>
      </c>
      <c r="F2" s="67" t="s">
        <v>1005</v>
      </c>
      <c r="G2" s="67" t="s">
        <v>997</v>
      </c>
      <c r="H2" s="67" t="s">
        <v>1006</v>
      </c>
      <c r="I2" s="67" t="s">
        <v>1007</v>
      </c>
      <c r="J2" s="67" t="s">
        <v>1008</v>
      </c>
      <c r="K2" s="67" t="s">
        <v>1009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4</v>
      </c>
      <c r="B4" s="67" t="s">
        <v>830</v>
      </c>
      <c r="C4" s="67" t="s">
        <v>624</v>
      </c>
      <c r="D4" s="67" t="s">
        <v>625</v>
      </c>
      <c r="E4" s="67" t="s">
        <v>48</v>
      </c>
      <c r="F4" s="67" t="s">
        <v>626</v>
      </c>
      <c r="G4" s="67" t="s">
        <v>666</v>
      </c>
      <c r="H4" s="67" t="s">
        <v>294</v>
      </c>
      <c r="I4" s="67" t="s">
        <v>627</v>
      </c>
      <c r="J4" s="67" t="s">
        <v>289</v>
      </c>
      <c r="K4" s="67" t="s">
        <v>987</v>
      </c>
    </row>
    <row r="5" spans="1:11" x14ac:dyDescent="0.25">
      <c r="A5" s="67">
        <v>11</v>
      </c>
      <c r="B5" s="67" t="s">
        <v>567</v>
      </c>
      <c r="C5" s="67" t="s">
        <v>561</v>
      </c>
      <c r="D5" s="67" t="s">
        <v>0</v>
      </c>
      <c r="E5" s="67" t="s">
        <v>1</v>
      </c>
      <c r="F5" s="67" t="s">
        <v>61</v>
      </c>
      <c r="G5" s="67" t="s">
        <v>666</v>
      </c>
      <c r="H5" s="67" t="s">
        <v>3</v>
      </c>
      <c r="I5" s="67" t="s">
        <v>62</v>
      </c>
      <c r="J5" s="67" t="s">
        <v>53</v>
      </c>
      <c r="K5" s="67" t="s">
        <v>919</v>
      </c>
    </row>
    <row r="6" spans="1:11" x14ac:dyDescent="0.25">
      <c r="A6" s="67">
        <v>22</v>
      </c>
      <c r="B6" s="67" t="s">
        <v>453</v>
      </c>
      <c r="C6" s="67" t="s">
        <v>454</v>
      </c>
      <c r="D6" s="67" t="s">
        <v>455</v>
      </c>
      <c r="E6" s="67" t="s">
        <v>456</v>
      </c>
      <c r="F6" s="67" t="s">
        <v>457</v>
      </c>
      <c r="G6" s="67" t="s">
        <v>666</v>
      </c>
      <c r="H6" s="67" t="s">
        <v>30</v>
      </c>
      <c r="I6" s="67" t="s">
        <v>458</v>
      </c>
      <c r="J6" s="67" t="s">
        <v>32</v>
      </c>
      <c r="K6" s="67" t="s">
        <v>763</v>
      </c>
    </row>
    <row r="7" spans="1:11" x14ac:dyDescent="0.25">
      <c r="A7" s="67">
        <v>26</v>
      </c>
      <c r="B7" s="67" t="s">
        <v>407</v>
      </c>
      <c r="C7" s="67" t="s">
        <v>408</v>
      </c>
      <c r="D7" s="67" t="s">
        <v>618</v>
      </c>
      <c r="E7" s="67" t="s">
        <v>619</v>
      </c>
      <c r="F7" s="67" t="s">
        <v>620</v>
      </c>
      <c r="G7" s="67" t="s">
        <v>666</v>
      </c>
      <c r="H7" s="67" t="s">
        <v>294</v>
      </c>
      <c r="I7" s="67" t="s">
        <v>621</v>
      </c>
      <c r="J7" s="67" t="s">
        <v>289</v>
      </c>
      <c r="K7" s="67" t="s">
        <v>658</v>
      </c>
    </row>
    <row r="8" spans="1:11" x14ac:dyDescent="0.25">
      <c r="A8" s="67">
        <v>31</v>
      </c>
      <c r="B8" s="67" t="s">
        <v>590</v>
      </c>
      <c r="C8" s="67" t="s">
        <v>591</v>
      </c>
      <c r="D8" s="67" t="s">
        <v>592</v>
      </c>
      <c r="E8" s="67" t="s">
        <v>43</v>
      </c>
      <c r="F8" s="67" t="s">
        <v>593</v>
      </c>
      <c r="G8" s="67" t="s">
        <v>666</v>
      </c>
      <c r="H8" s="67" t="s">
        <v>30</v>
      </c>
      <c r="I8" s="67" t="s">
        <v>594</v>
      </c>
      <c r="J8" s="67" t="s">
        <v>32</v>
      </c>
      <c r="K8" s="67" t="s">
        <v>669</v>
      </c>
    </row>
    <row r="9" spans="1:11" x14ac:dyDescent="0.25">
      <c r="A9" s="67">
        <v>40</v>
      </c>
      <c r="B9" s="67" t="s">
        <v>333</v>
      </c>
      <c r="C9" s="67" t="s">
        <v>334</v>
      </c>
      <c r="D9" s="67" t="s">
        <v>335</v>
      </c>
      <c r="E9" s="67" t="s">
        <v>48</v>
      </c>
      <c r="F9" s="67" t="s">
        <v>336</v>
      </c>
      <c r="G9" s="67" t="s">
        <v>666</v>
      </c>
      <c r="H9" s="67" t="s">
        <v>287</v>
      </c>
      <c r="I9" s="67" t="s">
        <v>337</v>
      </c>
      <c r="J9" s="67" t="s">
        <v>289</v>
      </c>
      <c r="K9" s="67" t="s">
        <v>686</v>
      </c>
    </row>
    <row r="10" spans="1:11" x14ac:dyDescent="0.25">
      <c r="A10" s="67">
        <v>42</v>
      </c>
      <c r="B10" s="67" t="s">
        <v>350</v>
      </c>
      <c r="C10" s="67" t="s">
        <v>340</v>
      </c>
      <c r="D10" s="67" t="s">
        <v>351</v>
      </c>
      <c r="E10" s="67" t="s">
        <v>48</v>
      </c>
      <c r="F10" s="67" t="s">
        <v>352</v>
      </c>
      <c r="G10" s="67" t="s">
        <v>666</v>
      </c>
      <c r="H10" s="67" t="s">
        <v>287</v>
      </c>
      <c r="I10" s="67" t="s">
        <v>353</v>
      </c>
      <c r="J10" s="67" t="s">
        <v>289</v>
      </c>
      <c r="K10" s="67" t="s">
        <v>689</v>
      </c>
    </row>
    <row r="11" spans="1:11" x14ac:dyDescent="0.25">
      <c r="A11" s="67">
        <v>47</v>
      </c>
      <c r="B11" s="67" t="s">
        <v>377</v>
      </c>
      <c r="C11" s="67" t="s">
        <v>378</v>
      </c>
      <c r="D11" s="67" t="s">
        <v>256</v>
      </c>
      <c r="E11" s="67" t="s">
        <v>1</v>
      </c>
      <c r="F11" s="67" t="s">
        <v>379</v>
      </c>
      <c r="G11" s="67" t="s">
        <v>666</v>
      </c>
      <c r="H11" s="67" t="s">
        <v>294</v>
      </c>
      <c r="I11" s="67" t="s">
        <v>380</v>
      </c>
      <c r="J11" s="67" t="s">
        <v>289</v>
      </c>
      <c r="K11" s="67" t="s">
        <v>695</v>
      </c>
    </row>
    <row r="12" spans="1:11" x14ac:dyDescent="0.25">
      <c r="A12" s="67">
        <v>48</v>
      </c>
      <c r="B12" s="67" t="s">
        <v>387</v>
      </c>
      <c r="C12" s="67" t="s">
        <v>279</v>
      </c>
      <c r="D12" s="67" t="s">
        <v>351</v>
      </c>
      <c r="E12" s="67" t="s">
        <v>48</v>
      </c>
      <c r="F12" s="67" t="s">
        <v>388</v>
      </c>
      <c r="G12" s="67" t="s">
        <v>666</v>
      </c>
      <c r="H12" s="67" t="s">
        <v>287</v>
      </c>
      <c r="I12" s="67" t="s">
        <v>389</v>
      </c>
      <c r="J12" s="67" t="s">
        <v>289</v>
      </c>
      <c r="K12" s="67" t="s">
        <v>696</v>
      </c>
    </row>
    <row r="13" spans="1:11" x14ac:dyDescent="0.25">
      <c r="A13" s="67">
        <v>53</v>
      </c>
      <c r="B13" s="67" t="s">
        <v>407</v>
      </c>
      <c r="C13" s="67" t="s">
        <v>408</v>
      </c>
      <c r="D13" s="67" t="s">
        <v>618</v>
      </c>
      <c r="E13" s="67" t="s">
        <v>619</v>
      </c>
      <c r="F13" s="67" t="s">
        <v>412</v>
      </c>
      <c r="G13" s="67" t="s">
        <v>666</v>
      </c>
      <c r="H13" s="67" t="s">
        <v>294</v>
      </c>
      <c r="I13" s="67" t="s">
        <v>413</v>
      </c>
      <c r="J13" s="67" t="s">
        <v>289</v>
      </c>
      <c r="K13" s="67" t="s">
        <v>702</v>
      </c>
    </row>
    <row r="14" spans="1:11" x14ac:dyDescent="0.25">
      <c r="A14" s="67">
        <v>56</v>
      </c>
      <c r="B14" s="67" t="s">
        <v>407</v>
      </c>
      <c r="C14" s="67" t="s">
        <v>408</v>
      </c>
      <c r="D14" s="67" t="s">
        <v>618</v>
      </c>
      <c r="E14" s="67" t="s">
        <v>619</v>
      </c>
      <c r="F14" s="67" t="s">
        <v>437</v>
      </c>
      <c r="G14" s="67" t="s">
        <v>666</v>
      </c>
      <c r="H14" s="67" t="s">
        <v>30</v>
      </c>
      <c r="I14" s="67" t="s">
        <v>438</v>
      </c>
      <c r="J14" s="67" t="s">
        <v>32</v>
      </c>
      <c r="K14" s="67" t="s">
        <v>706</v>
      </c>
    </row>
    <row r="15" spans="1:11" x14ac:dyDescent="0.25">
      <c r="A15" s="67">
        <v>57</v>
      </c>
      <c r="B15" s="67" t="s">
        <v>407</v>
      </c>
      <c r="C15" s="67" t="s">
        <v>408</v>
      </c>
      <c r="D15" s="67" t="s">
        <v>618</v>
      </c>
      <c r="E15" s="67" t="s">
        <v>619</v>
      </c>
      <c r="F15" s="67" t="s">
        <v>440</v>
      </c>
      <c r="G15" s="67" t="s">
        <v>666</v>
      </c>
      <c r="H15" s="67" t="s">
        <v>30</v>
      </c>
      <c r="I15" s="67" t="s">
        <v>441</v>
      </c>
      <c r="J15" s="67" t="s">
        <v>32</v>
      </c>
      <c r="K15" s="67" t="s">
        <v>707</v>
      </c>
    </row>
    <row r="16" spans="1:11" x14ac:dyDescent="0.25">
      <c r="A16" s="67">
        <v>71</v>
      </c>
      <c r="B16" s="67" t="s">
        <v>131</v>
      </c>
      <c r="C16" s="67" t="s">
        <v>132</v>
      </c>
      <c r="D16" s="67" t="s">
        <v>133</v>
      </c>
      <c r="E16" s="67" t="s">
        <v>28</v>
      </c>
      <c r="F16" s="67" t="s">
        <v>134</v>
      </c>
      <c r="G16" s="67" t="s">
        <v>666</v>
      </c>
      <c r="H16" s="67" t="s">
        <v>30</v>
      </c>
      <c r="I16" s="67" t="s">
        <v>135</v>
      </c>
      <c r="J16" s="67" t="s">
        <v>32</v>
      </c>
      <c r="K16" s="67" t="s">
        <v>731</v>
      </c>
    </row>
    <row r="17" spans="1:11" x14ac:dyDescent="0.25">
      <c r="A17" s="67">
        <v>75</v>
      </c>
      <c r="B17" s="67" t="s">
        <v>54</v>
      </c>
      <c r="C17" s="67" t="s">
        <v>55</v>
      </c>
      <c r="D17" s="67" t="s">
        <v>0</v>
      </c>
      <c r="E17" s="67" t="s">
        <v>1</v>
      </c>
      <c r="F17" s="67" t="s">
        <v>156</v>
      </c>
      <c r="G17" s="67" t="s">
        <v>666</v>
      </c>
      <c r="H17" s="67" t="s">
        <v>157</v>
      </c>
      <c r="I17" s="67" t="s">
        <v>158</v>
      </c>
      <c r="J17" s="67" t="s">
        <v>159</v>
      </c>
      <c r="K17" s="67" t="s">
        <v>734</v>
      </c>
    </row>
    <row r="18" spans="1:11" x14ac:dyDescent="0.25">
      <c r="A18" s="67">
        <v>87</v>
      </c>
      <c r="B18" s="67" t="s">
        <v>101</v>
      </c>
      <c r="C18" s="67" t="s">
        <v>102</v>
      </c>
      <c r="D18" s="67" t="s">
        <v>103</v>
      </c>
      <c r="E18" s="67" t="s">
        <v>43</v>
      </c>
      <c r="F18" s="67" t="s">
        <v>202</v>
      </c>
      <c r="G18" s="67" t="s">
        <v>666</v>
      </c>
      <c r="H18" s="67" t="s">
        <v>30</v>
      </c>
      <c r="I18" s="67" t="s">
        <v>203</v>
      </c>
      <c r="J18" s="67" t="s">
        <v>32</v>
      </c>
      <c r="K18" s="67" t="s">
        <v>743</v>
      </c>
    </row>
    <row r="19" spans="1:11" x14ac:dyDescent="0.25">
      <c r="A19" s="67">
        <v>92</v>
      </c>
      <c r="B19" s="67" t="s">
        <v>232</v>
      </c>
      <c r="C19" s="67" t="s">
        <v>233</v>
      </c>
      <c r="D19" s="67" t="s">
        <v>234</v>
      </c>
      <c r="E19" s="67" t="s">
        <v>1</v>
      </c>
      <c r="F19" s="67" t="s">
        <v>235</v>
      </c>
      <c r="G19" s="67" t="s">
        <v>666</v>
      </c>
      <c r="H19" s="67" t="s">
        <v>3</v>
      </c>
      <c r="I19" s="67" t="s">
        <v>236</v>
      </c>
      <c r="J19" s="67" t="s">
        <v>53</v>
      </c>
      <c r="K19" s="67" t="s">
        <v>750</v>
      </c>
    </row>
    <row r="20" spans="1:11" x14ac:dyDescent="0.25">
      <c r="A20" s="67">
        <v>93</v>
      </c>
      <c r="B20" s="67" t="s">
        <v>50</v>
      </c>
      <c r="C20" s="67" t="s">
        <v>51</v>
      </c>
      <c r="D20" s="67" t="s">
        <v>52</v>
      </c>
      <c r="E20" s="67" t="s">
        <v>43</v>
      </c>
      <c r="F20" s="67" t="s">
        <v>246</v>
      </c>
      <c r="G20" s="67" t="s">
        <v>666</v>
      </c>
      <c r="H20" s="67" t="s">
        <v>3</v>
      </c>
      <c r="I20" s="67" t="s">
        <v>247</v>
      </c>
      <c r="J20" s="67" t="s">
        <v>125</v>
      </c>
      <c r="K20" s="67" t="s">
        <v>751</v>
      </c>
    </row>
    <row r="21" spans="1:11" x14ac:dyDescent="0.25">
      <c r="A21" s="67">
        <v>2</v>
      </c>
      <c r="B21" s="67" t="s">
        <v>612</v>
      </c>
      <c r="C21" s="67" t="s">
        <v>613</v>
      </c>
      <c r="D21" s="67" t="s">
        <v>0</v>
      </c>
      <c r="E21" s="67" t="s">
        <v>1</v>
      </c>
      <c r="F21" s="67" t="s">
        <v>937</v>
      </c>
      <c r="G21" s="67" t="s">
        <v>938</v>
      </c>
      <c r="H21" s="67" t="s">
        <v>3</v>
      </c>
      <c r="I21" s="67" t="s">
        <v>939</v>
      </c>
      <c r="J21" s="67" t="s">
        <v>940</v>
      </c>
      <c r="K21" s="67" t="s">
        <v>1002</v>
      </c>
    </row>
    <row r="22" spans="1:11" x14ac:dyDescent="0.25">
      <c r="A22" s="67">
        <v>5</v>
      </c>
      <c r="B22" s="67" t="s">
        <v>982</v>
      </c>
      <c r="C22" s="67" t="s">
        <v>292</v>
      </c>
      <c r="D22" s="67" t="s">
        <v>462</v>
      </c>
      <c r="E22" s="67" t="s">
        <v>1</v>
      </c>
      <c r="F22" s="67" t="s">
        <v>422</v>
      </c>
      <c r="G22" s="67" t="s">
        <v>938</v>
      </c>
      <c r="H22" s="67" t="s">
        <v>3</v>
      </c>
      <c r="I22" s="67" t="s">
        <v>423</v>
      </c>
      <c r="J22" s="67" t="s">
        <v>2</v>
      </c>
      <c r="K22" s="67" t="s">
        <v>983</v>
      </c>
    </row>
    <row r="23" spans="1:11" x14ac:dyDescent="0.25">
      <c r="A23" s="67">
        <v>7</v>
      </c>
      <c r="B23" s="67" t="s">
        <v>64</v>
      </c>
      <c r="C23" s="67" t="s">
        <v>65</v>
      </c>
      <c r="D23" s="67" t="s">
        <v>66</v>
      </c>
      <c r="E23" s="67" t="s">
        <v>1</v>
      </c>
      <c r="F23" s="67" t="s">
        <v>67</v>
      </c>
      <c r="G23" s="67" t="s">
        <v>938</v>
      </c>
      <c r="H23" s="67" t="s">
        <v>30</v>
      </c>
      <c r="I23" s="67" t="s">
        <v>68</v>
      </c>
      <c r="J23" s="67" t="s">
        <v>32</v>
      </c>
      <c r="K23" s="67" t="s">
        <v>959</v>
      </c>
    </row>
    <row r="24" spans="1:11" x14ac:dyDescent="0.25">
      <c r="A24" s="67">
        <v>8</v>
      </c>
      <c r="B24" s="67" t="s">
        <v>242</v>
      </c>
      <c r="C24" s="67" t="s">
        <v>243</v>
      </c>
      <c r="D24" s="67" t="s">
        <v>957</v>
      </c>
      <c r="E24" s="67" t="s">
        <v>43</v>
      </c>
      <c r="F24" s="67" t="s">
        <v>244</v>
      </c>
      <c r="G24" s="67" t="s">
        <v>938</v>
      </c>
      <c r="H24" s="67" t="s">
        <v>3</v>
      </c>
      <c r="I24" s="67" t="s">
        <v>245</v>
      </c>
      <c r="J24" s="67" t="s">
        <v>125</v>
      </c>
      <c r="K24" s="67" t="s">
        <v>958</v>
      </c>
    </row>
    <row r="25" spans="1:11" x14ac:dyDescent="0.25">
      <c r="A25" s="67">
        <v>9</v>
      </c>
      <c r="B25" s="67" t="s">
        <v>322</v>
      </c>
      <c r="C25" s="67" t="s">
        <v>323</v>
      </c>
      <c r="D25" s="67" t="s">
        <v>66</v>
      </c>
      <c r="E25" s="67" t="s">
        <v>1</v>
      </c>
      <c r="F25" s="67" t="s">
        <v>324</v>
      </c>
      <c r="G25" s="67" t="s">
        <v>938</v>
      </c>
      <c r="H25" s="67" t="s">
        <v>287</v>
      </c>
      <c r="I25" s="67" t="s">
        <v>325</v>
      </c>
      <c r="J25" s="67" t="s">
        <v>289</v>
      </c>
      <c r="K25" s="67" t="s">
        <v>956</v>
      </c>
    </row>
    <row r="26" spans="1:11" x14ac:dyDescent="0.25">
      <c r="A26" s="67">
        <v>13</v>
      </c>
      <c r="B26" s="67" t="s">
        <v>49</v>
      </c>
      <c r="C26" s="67" t="s">
        <v>97</v>
      </c>
      <c r="D26" s="67" t="s">
        <v>66</v>
      </c>
      <c r="E26" s="67" t="s">
        <v>1</v>
      </c>
      <c r="F26" s="67" t="s">
        <v>391</v>
      </c>
      <c r="G26" s="67" t="s">
        <v>938</v>
      </c>
      <c r="H26" s="67" t="s">
        <v>294</v>
      </c>
      <c r="I26" s="67" t="s">
        <v>392</v>
      </c>
      <c r="J26" s="67" t="s">
        <v>289</v>
      </c>
      <c r="K26" s="67" t="s">
        <v>921</v>
      </c>
    </row>
    <row r="27" spans="1:11" x14ac:dyDescent="0.25">
      <c r="A27" s="67">
        <v>15</v>
      </c>
      <c r="B27" s="67" t="s">
        <v>262</v>
      </c>
      <c r="C27" s="67" t="s">
        <v>421</v>
      </c>
      <c r="D27" s="67" t="s">
        <v>0</v>
      </c>
      <c r="E27" s="67" t="s">
        <v>1</v>
      </c>
      <c r="F27" s="67" t="s">
        <v>855</v>
      </c>
      <c r="G27" s="67" t="s">
        <v>938</v>
      </c>
      <c r="H27" s="67" t="s">
        <v>828</v>
      </c>
      <c r="I27" s="67" t="s">
        <v>856</v>
      </c>
      <c r="J27" s="67" t="s">
        <v>827</v>
      </c>
      <c r="K27" s="67" t="s">
        <v>895</v>
      </c>
    </row>
    <row r="28" spans="1:11" x14ac:dyDescent="0.25">
      <c r="A28" s="67">
        <v>16</v>
      </c>
      <c r="B28" s="67" t="s">
        <v>361</v>
      </c>
      <c r="C28" s="67" t="s">
        <v>362</v>
      </c>
      <c r="D28" s="67" t="s">
        <v>0</v>
      </c>
      <c r="E28" s="67" t="s">
        <v>1</v>
      </c>
      <c r="F28" s="67" t="s">
        <v>886</v>
      </c>
      <c r="G28" s="67" t="s">
        <v>938</v>
      </c>
      <c r="H28" s="67" t="s">
        <v>3</v>
      </c>
      <c r="I28" s="67" t="s">
        <v>861</v>
      </c>
      <c r="J28" s="67" t="s">
        <v>516</v>
      </c>
      <c r="K28" s="67" t="s">
        <v>896</v>
      </c>
    </row>
    <row r="29" spans="1:11" x14ac:dyDescent="0.25">
      <c r="A29" s="67">
        <v>17</v>
      </c>
      <c r="B29" s="67" t="s">
        <v>832</v>
      </c>
      <c r="C29" s="67" t="s">
        <v>833</v>
      </c>
      <c r="D29" s="67" t="s">
        <v>173</v>
      </c>
      <c r="E29" s="67" t="s">
        <v>43</v>
      </c>
      <c r="F29" s="67" t="s">
        <v>834</v>
      </c>
      <c r="G29" s="67" t="s">
        <v>938</v>
      </c>
      <c r="H29" s="67" t="s">
        <v>294</v>
      </c>
      <c r="I29" s="67" t="s">
        <v>835</v>
      </c>
      <c r="J29" s="67" t="s">
        <v>289</v>
      </c>
      <c r="K29" s="67" t="s">
        <v>836</v>
      </c>
    </row>
    <row r="30" spans="1:11" x14ac:dyDescent="0.25">
      <c r="A30" s="67">
        <v>18</v>
      </c>
      <c r="B30" s="67" t="s">
        <v>845</v>
      </c>
      <c r="C30" s="67" t="s">
        <v>846</v>
      </c>
      <c r="D30" s="67" t="s">
        <v>27</v>
      </c>
      <c r="E30" s="67" t="s">
        <v>28</v>
      </c>
      <c r="F30" s="67" t="s">
        <v>847</v>
      </c>
      <c r="G30" s="67" t="s">
        <v>938</v>
      </c>
      <c r="H30" s="67" t="s">
        <v>294</v>
      </c>
      <c r="I30" s="67" t="s">
        <v>848</v>
      </c>
      <c r="J30" s="67" t="s">
        <v>289</v>
      </c>
      <c r="K30" s="67" t="s">
        <v>849</v>
      </c>
    </row>
    <row r="31" spans="1:11" x14ac:dyDescent="0.25">
      <c r="A31" s="67">
        <v>23</v>
      </c>
      <c r="B31" s="67" t="s">
        <v>530</v>
      </c>
      <c r="C31" s="67" t="s">
        <v>531</v>
      </c>
      <c r="D31" s="67" t="s">
        <v>36</v>
      </c>
      <c r="E31" s="67" t="s">
        <v>1</v>
      </c>
      <c r="F31" s="67" t="s">
        <v>532</v>
      </c>
      <c r="G31" s="67" t="s">
        <v>938</v>
      </c>
      <c r="H31" s="67" t="s">
        <v>294</v>
      </c>
      <c r="I31" s="67" t="s">
        <v>533</v>
      </c>
      <c r="J31" s="67" t="s">
        <v>516</v>
      </c>
      <c r="K31" s="67" t="s">
        <v>764</v>
      </c>
    </row>
    <row r="32" spans="1:11" x14ac:dyDescent="0.25">
      <c r="A32" s="67">
        <v>24</v>
      </c>
      <c r="B32" s="67" t="s">
        <v>116</v>
      </c>
      <c r="C32" s="67" t="s">
        <v>117</v>
      </c>
      <c r="D32" s="67" t="s">
        <v>648</v>
      </c>
      <c r="E32" s="67" t="s">
        <v>1</v>
      </c>
      <c r="F32" s="67" t="s">
        <v>118</v>
      </c>
      <c r="G32" s="67" t="s">
        <v>938</v>
      </c>
      <c r="H32" s="67" t="s">
        <v>3</v>
      </c>
      <c r="I32" s="67" t="s">
        <v>119</v>
      </c>
      <c r="J32" s="67" t="s">
        <v>53</v>
      </c>
      <c r="K32" s="67" t="s">
        <v>649</v>
      </c>
    </row>
    <row r="33" spans="1:11" x14ac:dyDescent="0.25">
      <c r="A33" s="67">
        <v>25</v>
      </c>
      <c r="B33" s="67" t="s">
        <v>651</v>
      </c>
      <c r="C33" s="67" t="s">
        <v>652</v>
      </c>
      <c r="D33" s="67" t="s">
        <v>653</v>
      </c>
      <c r="E33" s="67" t="s">
        <v>1</v>
      </c>
      <c r="F33" s="67" t="s">
        <v>654</v>
      </c>
      <c r="G33" s="67" t="s">
        <v>938</v>
      </c>
      <c r="H33" s="67" t="s">
        <v>294</v>
      </c>
      <c r="I33" s="67" t="s">
        <v>655</v>
      </c>
      <c r="J33" s="67" t="s">
        <v>289</v>
      </c>
      <c r="K33" s="67" t="s">
        <v>656</v>
      </c>
    </row>
    <row r="34" spans="1:11" x14ac:dyDescent="0.25">
      <c r="A34" s="67">
        <v>27</v>
      </c>
      <c r="B34" s="67" t="s">
        <v>425</v>
      </c>
      <c r="C34" s="67" t="s">
        <v>426</v>
      </c>
      <c r="D34" s="67" t="s">
        <v>427</v>
      </c>
      <c r="E34" s="67" t="s">
        <v>28</v>
      </c>
      <c r="F34" s="67" t="s">
        <v>428</v>
      </c>
      <c r="G34" s="67" t="s">
        <v>938</v>
      </c>
      <c r="H34" s="67" t="s">
        <v>287</v>
      </c>
      <c r="I34" s="67" t="s">
        <v>429</v>
      </c>
      <c r="J34" s="67" t="s">
        <v>289</v>
      </c>
      <c r="K34" s="67" t="s">
        <v>659</v>
      </c>
    </row>
    <row r="35" spans="1:11" x14ac:dyDescent="0.25">
      <c r="A35" s="67">
        <v>28</v>
      </c>
      <c r="B35" s="67" t="s">
        <v>102</v>
      </c>
      <c r="C35" s="67" t="s">
        <v>141</v>
      </c>
      <c r="D35" s="67" t="s">
        <v>42</v>
      </c>
      <c r="E35" s="67" t="s">
        <v>43</v>
      </c>
      <c r="F35" s="67" t="s">
        <v>142</v>
      </c>
      <c r="G35" s="67" t="s">
        <v>938</v>
      </c>
      <c r="H35" s="67" t="s">
        <v>3</v>
      </c>
      <c r="I35" s="67" t="s">
        <v>143</v>
      </c>
      <c r="J35" s="67" t="s">
        <v>53</v>
      </c>
      <c r="K35" s="67" t="s">
        <v>662</v>
      </c>
    </row>
    <row r="36" spans="1:11" x14ac:dyDescent="0.25">
      <c r="A36" s="67">
        <v>29</v>
      </c>
      <c r="B36" s="67" t="s">
        <v>608</v>
      </c>
      <c r="C36" s="67" t="s">
        <v>378</v>
      </c>
      <c r="D36" s="67" t="s">
        <v>27</v>
      </c>
      <c r="E36" s="67" t="s">
        <v>28</v>
      </c>
      <c r="F36" s="67" t="s">
        <v>609</v>
      </c>
      <c r="G36" s="67" t="s">
        <v>938</v>
      </c>
      <c r="H36" s="67" t="s">
        <v>294</v>
      </c>
      <c r="I36" s="67" t="s">
        <v>610</v>
      </c>
      <c r="J36" s="67" t="s">
        <v>289</v>
      </c>
      <c r="K36" s="67" t="s">
        <v>663</v>
      </c>
    </row>
    <row r="37" spans="1:11" x14ac:dyDescent="0.25">
      <c r="A37" s="67">
        <v>30</v>
      </c>
      <c r="B37" s="67"/>
      <c r="C37" s="67"/>
      <c r="D37" s="67"/>
      <c r="E37" s="67"/>
      <c r="F37" s="67" t="s">
        <v>572</v>
      </c>
      <c r="G37" s="67" t="s">
        <v>938</v>
      </c>
      <c r="H37" s="67" t="s">
        <v>287</v>
      </c>
      <c r="I37" s="67" t="s">
        <v>573</v>
      </c>
      <c r="J37" s="67" t="s">
        <v>289</v>
      </c>
      <c r="K37" s="67" t="s">
        <v>665</v>
      </c>
    </row>
    <row r="38" spans="1:11" x14ac:dyDescent="0.25">
      <c r="A38" s="67">
        <v>32</v>
      </c>
      <c r="B38" s="67" t="s">
        <v>257</v>
      </c>
      <c r="C38" s="67" t="s">
        <v>258</v>
      </c>
      <c r="D38" s="67" t="s">
        <v>36</v>
      </c>
      <c r="E38" s="67" t="s">
        <v>1</v>
      </c>
      <c r="F38" s="67" t="s">
        <v>259</v>
      </c>
      <c r="G38" s="67" t="s">
        <v>938</v>
      </c>
      <c r="H38" s="67" t="s">
        <v>3</v>
      </c>
      <c r="I38" s="67" t="s">
        <v>260</v>
      </c>
      <c r="J38" s="67" t="s">
        <v>53</v>
      </c>
      <c r="K38" s="67" t="s">
        <v>670</v>
      </c>
    </row>
    <row r="39" spans="1:11" x14ac:dyDescent="0.25">
      <c r="A39" s="67">
        <v>33</v>
      </c>
      <c r="B39" s="67" t="s">
        <v>566</v>
      </c>
      <c r="C39" s="67" t="s">
        <v>556</v>
      </c>
      <c r="D39" s="67" t="s">
        <v>0</v>
      </c>
      <c r="E39" s="67" t="s">
        <v>1</v>
      </c>
      <c r="F39" s="67" t="s">
        <v>557</v>
      </c>
      <c r="G39" s="67" t="s">
        <v>938</v>
      </c>
      <c r="H39" s="67" t="s">
        <v>287</v>
      </c>
      <c r="I39" s="67" t="s">
        <v>558</v>
      </c>
      <c r="J39" s="67" t="s">
        <v>289</v>
      </c>
      <c r="K39" s="67" t="s">
        <v>673</v>
      </c>
    </row>
    <row r="40" spans="1:11" x14ac:dyDescent="0.25">
      <c r="A40" s="67">
        <v>34</v>
      </c>
      <c r="B40" s="67"/>
      <c r="C40" s="67"/>
      <c r="D40" s="67"/>
      <c r="E40" s="67"/>
      <c r="F40" s="67" t="s">
        <v>540</v>
      </c>
      <c r="G40" s="67" t="s">
        <v>938</v>
      </c>
      <c r="H40" s="67" t="s">
        <v>294</v>
      </c>
      <c r="I40" s="67" t="s">
        <v>541</v>
      </c>
      <c r="J40" s="67" t="s">
        <v>289</v>
      </c>
      <c r="K40" s="67" t="s">
        <v>677</v>
      </c>
    </row>
    <row r="41" spans="1:11" x14ac:dyDescent="0.25">
      <c r="A41" s="67">
        <v>35</v>
      </c>
      <c r="B41" s="67" t="s">
        <v>291</v>
      </c>
      <c r="C41" s="67" t="s">
        <v>292</v>
      </c>
      <c r="D41" s="67" t="s">
        <v>0</v>
      </c>
      <c r="E41" s="67" t="s">
        <v>1</v>
      </c>
      <c r="F41" s="67" t="s">
        <v>293</v>
      </c>
      <c r="G41" s="67" t="s">
        <v>938</v>
      </c>
      <c r="H41" s="67" t="s">
        <v>294</v>
      </c>
      <c r="I41" s="67" t="s">
        <v>295</v>
      </c>
      <c r="J41" s="67" t="s">
        <v>289</v>
      </c>
      <c r="K41" s="67" t="s">
        <v>679</v>
      </c>
    </row>
    <row r="42" spans="1:11" x14ac:dyDescent="0.25">
      <c r="A42" s="67">
        <v>36</v>
      </c>
      <c r="B42" s="67" t="s">
        <v>297</v>
      </c>
      <c r="C42" s="67" t="s">
        <v>255</v>
      </c>
      <c r="D42" s="67" t="s">
        <v>0</v>
      </c>
      <c r="E42" s="67" t="s">
        <v>1</v>
      </c>
      <c r="F42" s="67" t="s">
        <v>298</v>
      </c>
      <c r="G42" s="67" t="s">
        <v>938</v>
      </c>
      <c r="H42" s="67" t="s">
        <v>294</v>
      </c>
      <c r="I42" s="67" t="s">
        <v>299</v>
      </c>
      <c r="J42" s="67" t="s">
        <v>289</v>
      </c>
      <c r="K42" s="67" t="s">
        <v>680</v>
      </c>
    </row>
    <row r="43" spans="1:11" x14ac:dyDescent="0.25">
      <c r="A43" s="67">
        <v>37</v>
      </c>
      <c r="B43" s="67" t="s">
        <v>311</v>
      </c>
      <c r="C43" s="67" t="s">
        <v>312</v>
      </c>
      <c r="D43" s="67" t="s">
        <v>313</v>
      </c>
      <c r="E43" s="67" t="s">
        <v>43</v>
      </c>
      <c r="F43" s="67" t="s">
        <v>314</v>
      </c>
      <c r="G43" s="67" t="s">
        <v>938</v>
      </c>
      <c r="H43" s="67" t="s">
        <v>294</v>
      </c>
      <c r="I43" s="67" t="s">
        <v>315</v>
      </c>
      <c r="J43" s="67" t="s">
        <v>289</v>
      </c>
      <c r="K43" s="67" t="s">
        <v>683</v>
      </c>
    </row>
    <row r="44" spans="1:11" x14ac:dyDescent="0.25">
      <c r="A44" s="67">
        <v>38</v>
      </c>
      <c r="B44" s="67" t="s">
        <v>317</v>
      </c>
      <c r="C44" s="67" t="s">
        <v>279</v>
      </c>
      <c r="D44" s="67" t="s">
        <v>318</v>
      </c>
      <c r="E44" s="67" t="s">
        <v>28</v>
      </c>
      <c r="F44" s="67" t="s">
        <v>319</v>
      </c>
      <c r="G44" s="67" t="s">
        <v>938</v>
      </c>
      <c r="H44" s="67" t="s">
        <v>287</v>
      </c>
      <c r="I44" s="67" t="s">
        <v>320</v>
      </c>
      <c r="J44" s="67" t="s">
        <v>289</v>
      </c>
      <c r="K44" s="67" t="s">
        <v>758</v>
      </c>
    </row>
    <row r="45" spans="1:11" x14ac:dyDescent="0.25">
      <c r="A45" s="67">
        <v>41</v>
      </c>
      <c r="B45" s="67" t="s">
        <v>345</v>
      </c>
      <c r="C45" s="67" t="s">
        <v>346</v>
      </c>
      <c r="D45" s="67" t="s">
        <v>17</v>
      </c>
      <c r="E45" s="67" t="s">
        <v>7</v>
      </c>
      <c r="F45" s="67" t="s">
        <v>347</v>
      </c>
      <c r="G45" s="67" t="s">
        <v>938</v>
      </c>
      <c r="H45" s="67" t="s">
        <v>287</v>
      </c>
      <c r="I45" s="67" t="s">
        <v>348</v>
      </c>
      <c r="J45" s="67" t="s">
        <v>289</v>
      </c>
      <c r="K45" s="67" t="s">
        <v>688</v>
      </c>
    </row>
    <row r="46" spans="1:11" x14ac:dyDescent="0.25">
      <c r="A46" s="67">
        <v>43</v>
      </c>
      <c r="B46" s="67" t="s">
        <v>355</v>
      </c>
      <c r="C46" s="67" t="s">
        <v>356</v>
      </c>
      <c r="D46" s="67" t="s">
        <v>0</v>
      </c>
      <c r="E46" s="67" t="s">
        <v>1</v>
      </c>
      <c r="F46" s="67" t="s">
        <v>357</v>
      </c>
      <c r="G46" s="67" t="s">
        <v>938</v>
      </c>
      <c r="H46" s="67" t="s">
        <v>294</v>
      </c>
      <c r="I46" s="67" t="s">
        <v>358</v>
      </c>
      <c r="J46" s="67" t="s">
        <v>289</v>
      </c>
      <c r="K46" s="67" t="s">
        <v>690</v>
      </c>
    </row>
    <row r="47" spans="1:11" x14ac:dyDescent="0.25">
      <c r="A47" s="67">
        <v>44</v>
      </c>
      <c r="B47" s="67" t="s">
        <v>238</v>
      </c>
      <c r="C47" s="67" t="s">
        <v>239</v>
      </c>
      <c r="D47" s="67" t="s">
        <v>0</v>
      </c>
      <c r="E47" s="67" t="s">
        <v>1</v>
      </c>
      <c r="F47" s="67" t="s">
        <v>240</v>
      </c>
      <c r="G47" s="67" t="s">
        <v>938</v>
      </c>
      <c r="H47" s="67" t="s">
        <v>3</v>
      </c>
      <c r="I47" s="67" t="s">
        <v>241</v>
      </c>
      <c r="J47" s="67" t="s">
        <v>53</v>
      </c>
      <c r="K47" s="67" t="s">
        <v>691</v>
      </c>
    </row>
    <row r="48" spans="1:11" x14ac:dyDescent="0.25">
      <c r="A48" s="67">
        <v>45</v>
      </c>
      <c r="B48" s="67" t="s">
        <v>366</v>
      </c>
      <c r="C48" s="67" t="s">
        <v>367</v>
      </c>
      <c r="D48" s="67" t="s">
        <v>368</v>
      </c>
      <c r="E48" s="67" t="s">
        <v>43</v>
      </c>
      <c r="F48" s="67" t="s">
        <v>369</v>
      </c>
      <c r="G48" s="67" t="s">
        <v>938</v>
      </c>
      <c r="H48" s="67" t="s">
        <v>294</v>
      </c>
      <c r="I48" s="67" t="s">
        <v>370</v>
      </c>
      <c r="J48" s="67" t="s">
        <v>289</v>
      </c>
      <c r="K48" s="67" t="s">
        <v>693</v>
      </c>
    </row>
    <row r="49" spans="1:11" x14ac:dyDescent="0.25">
      <c r="A49" s="67">
        <v>46</v>
      </c>
      <c r="B49" s="67" t="s">
        <v>372</v>
      </c>
      <c r="C49" s="67" t="s">
        <v>373</v>
      </c>
      <c r="D49" s="67" t="s">
        <v>42</v>
      </c>
      <c r="E49" s="67" t="s">
        <v>43</v>
      </c>
      <c r="F49" s="67" t="s">
        <v>374</v>
      </c>
      <c r="G49" s="67" t="s">
        <v>938</v>
      </c>
      <c r="H49" s="67" t="s">
        <v>294</v>
      </c>
      <c r="I49" s="67" t="s">
        <v>375</v>
      </c>
      <c r="J49" s="67" t="s">
        <v>289</v>
      </c>
      <c r="K49" s="67" t="s">
        <v>694</v>
      </c>
    </row>
    <row r="50" spans="1:11" x14ac:dyDescent="0.25">
      <c r="A50" s="67">
        <v>50</v>
      </c>
      <c r="B50" s="67" t="s">
        <v>137</v>
      </c>
      <c r="C50" s="67" t="s">
        <v>138</v>
      </c>
      <c r="D50" s="67" t="s">
        <v>0</v>
      </c>
      <c r="E50" s="67" t="s">
        <v>1</v>
      </c>
      <c r="F50" s="67" t="s">
        <v>139</v>
      </c>
      <c r="G50" s="67" t="s">
        <v>938</v>
      </c>
      <c r="H50" s="67" t="s">
        <v>3</v>
      </c>
      <c r="I50" s="67" t="s">
        <v>140</v>
      </c>
      <c r="J50" s="67" t="s">
        <v>53</v>
      </c>
      <c r="K50" s="67" t="s">
        <v>699</v>
      </c>
    </row>
    <row r="51" spans="1:11" x14ac:dyDescent="0.25">
      <c r="A51" s="67">
        <v>51</v>
      </c>
      <c r="B51" s="67" t="s">
        <v>262</v>
      </c>
      <c r="C51" s="67" t="s">
        <v>399</v>
      </c>
      <c r="D51" s="67" t="s">
        <v>0</v>
      </c>
      <c r="E51" s="67" t="s">
        <v>1</v>
      </c>
      <c r="F51" s="67" t="s">
        <v>400</v>
      </c>
      <c r="G51" s="67" t="s">
        <v>938</v>
      </c>
      <c r="H51" s="67" t="s">
        <v>294</v>
      </c>
      <c r="I51" s="67" t="s">
        <v>401</v>
      </c>
      <c r="J51" s="67" t="s">
        <v>289</v>
      </c>
      <c r="K51" s="67" t="s">
        <v>700</v>
      </c>
    </row>
    <row r="52" spans="1:11" x14ac:dyDescent="0.25">
      <c r="A52" s="67">
        <v>52</v>
      </c>
      <c r="B52" s="67" t="s">
        <v>403</v>
      </c>
      <c r="C52" s="67" t="s">
        <v>60</v>
      </c>
      <c r="D52" s="67" t="s">
        <v>27</v>
      </c>
      <c r="E52" s="67" t="s">
        <v>28</v>
      </c>
      <c r="F52" s="67" t="s">
        <v>404</v>
      </c>
      <c r="G52" s="67" t="s">
        <v>938</v>
      </c>
      <c r="H52" s="67" t="s">
        <v>287</v>
      </c>
      <c r="I52" s="67" t="s">
        <v>405</v>
      </c>
      <c r="J52" s="67" t="s">
        <v>289</v>
      </c>
      <c r="K52" s="67" t="s">
        <v>701</v>
      </c>
    </row>
    <row r="53" spans="1:11" x14ac:dyDescent="0.25">
      <c r="A53" s="67">
        <v>54</v>
      </c>
      <c r="B53" s="67" t="s">
        <v>431</v>
      </c>
      <c r="C53" s="67" t="s">
        <v>172</v>
      </c>
      <c r="D53" s="67" t="s">
        <v>432</v>
      </c>
      <c r="E53" s="67" t="s">
        <v>28</v>
      </c>
      <c r="F53" s="67" t="s">
        <v>433</v>
      </c>
      <c r="G53" s="67" t="s">
        <v>938</v>
      </c>
      <c r="H53" s="67" t="s">
        <v>294</v>
      </c>
      <c r="I53" s="67" t="s">
        <v>434</v>
      </c>
      <c r="J53" s="67" t="s">
        <v>289</v>
      </c>
      <c r="K53" s="67" t="s">
        <v>704</v>
      </c>
    </row>
    <row r="54" spans="1:11" x14ac:dyDescent="0.25">
      <c r="A54" s="67">
        <v>55</v>
      </c>
      <c r="B54" s="67" t="s">
        <v>15</v>
      </c>
      <c r="C54" s="67" t="s">
        <v>16</v>
      </c>
      <c r="D54" s="67" t="s">
        <v>17</v>
      </c>
      <c r="E54" s="67" t="s">
        <v>7</v>
      </c>
      <c r="F54" s="67" t="s">
        <v>77</v>
      </c>
      <c r="G54" s="67" t="s">
        <v>938</v>
      </c>
      <c r="H54" s="67" t="s">
        <v>30</v>
      </c>
      <c r="I54" s="67" t="s">
        <v>78</v>
      </c>
      <c r="J54" s="67" t="s">
        <v>32</v>
      </c>
      <c r="K54" s="67" t="s">
        <v>705</v>
      </c>
    </row>
    <row r="55" spans="1:11" x14ac:dyDescent="0.25">
      <c r="A55" s="67">
        <v>60</v>
      </c>
      <c r="B55" s="67" t="s">
        <v>460</v>
      </c>
      <c r="C55" s="67" t="s">
        <v>461</v>
      </c>
      <c r="D55" s="67" t="s">
        <v>462</v>
      </c>
      <c r="E55" s="67" t="s">
        <v>1</v>
      </c>
      <c r="F55" s="67" t="s">
        <v>463</v>
      </c>
      <c r="G55" s="67" t="s">
        <v>938</v>
      </c>
      <c r="H55" s="67" t="s">
        <v>30</v>
      </c>
      <c r="I55" s="67" t="s">
        <v>464</v>
      </c>
      <c r="J55" s="67" t="s">
        <v>32</v>
      </c>
      <c r="K55" s="67" t="s">
        <v>711</v>
      </c>
    </row>
    <row r="56" spans="1:11" x14ac:dyDescent="0.25">
      <c r="A56" s="67">
        <v>61</v>
      </c>
      <c r="B56" s="67" t="s">
        <v>165</v>
      </c>
      <c r="C56" s="67" t="s">
        <v>166</v>
      </c>
      <c r="D56" s="67" t="s">
        <v>27</v>
      </c>
      <c r="E56" s="67" t="s">
        <v>28</v>
      </c>
      <c r="F56" s="67" t="s">
        <v>167</v>
      </c>
      <c r="G56" s="67" t="s">
        <v>938</v>
      </c>
      <c r="H56" s="67" t="s">
        <v>30</v>
      </c>
      <c r="I56" s="67" t="s">
        <v>168</v>
      </c>
      <c r="J56" s="67" t="s">
        <v>32</v>
      </c>
      <c r="K56" s="67" t="s">
        <v>712</v>
      </c>
    </row>
    <row r="57" spans="1:11" x14ac:dyDescent="0.25">
      <c r="A57" s="67">
        <v>63</v>
      </c>
      <c r="B57" s="67" t="s">
        <v>25</v>
      </c>
      <c r="C57" s="67" t="s">
        <v>26</v>
      </c>
      <c r="D57" s="67" t="s">
        <v>27</v>
      </c>
      <c r="E57" s="67" t="s">
        <v>28</v>
      </c>
      <c r="F57" s="67" t="s">
        <v>29</v>
      </c>
      <c r="G57" s="67" t="s">
        <v>938</v>
      </c>
      <c r="H57" s="67" t="s">
        <v>30</v>
      </c>
      <c r="I57" s="67" t="s">
        <v>31</v>
      </c>
      <c r="J57" s="67" t="s">
        <v>32</v>
      </c>
      <c r="K57" s="67" t="s">
        <v>714</v>
      </c>
    </row>
    <row r="58" spans="1:11" x14ac:dyDescent="0.25">
      <c r="A58" s="67">
        <v>67</v>
      </c>
      <c r="B58" s="67" t="s">
        <v>110</v>
      </c>
      <c r="C58" s="67" t="s">
        <v>111</v>
      </c>
      <c r="D58" s="67" t="s">
        <v>112</v>
      </c>
      <c r="E58" s="67" t="s">
        <v>43</v>
      </c>
      <c r="F58" s="67" t="s">
        <v>113</v>
      </c>
      <c r="G58" s="67" t="s">
        <v>938</v>
      </c>
      <c r="H58" s="67" t="s">
        <v>3</v>
      </c>
      <c r="I58" s="67" t="s">
        <v>114</v>
      </c>
      <c r="J58" s="67" t="s">
        <v>53</v>
      </c>
      <c r="K58" s="67" t="s">
        <v>727</v>
      </c>
    </row>
    <row r="59" spans="1:11" x14ac:dyDescent="0.25">
      <c r="A59" s="67">
        <v>68</v>
      </c>
      <c r="B59" s="67" t="s">
        <v>120</v>
      </c>
      <c r="C59" s="67" t="s">
        <v>121</v>
      </c>
      <c r="D59" s="67" t="s">
        <v>122</v>
      </c>
      <c r="E59" s="67" t="s">
        <v>43</v>
      </c>
      <c r="F59" s="67" t="s">
        <v>123</v>
      </c>
      <c r="G59" s="67" t="s">
        <v>938</v>
      </c>
      <c r="H59" s="67" t="s">
        <v>3</v>
      </c>
      <c r="I59" s="67" t="s">
        <v>124</v>
      </c>
      <c r="J59" s="67" t="s">
        <v>125</v>
      </c>
      <c r="K59" s="67" t="s">
        <v>728</v>
      </c>
    </row>
    <row r="60" spans="1:11" x14ac:dyDescent="0.25">
      <c r="A60" s="67">
        <v>86</v>
      </c>
      <c r="B60" s="67" t="s">
        <v>467</v>
      </c>
      <c r="C60" s="67" t="s">
        <v>468</v>
      </c>
      <c r="D60" s="67" t="s">
        <v>0</v>
      </c>
      <c r="E60" s="67" t="s">
        <v>1</v>
      </c>
      <c r="F60" s="67" t="s">
        <v>477</v>
      </c>
      <c r="G60" s="67" t="s">
        <v>938</v>
      </c>
      <c r="H60" s="67" t="s">
        <v>30</v>
      </c>
      <c r="I60" s="67" t="s">
        <v>478</v>
      </c>
      <c r="J60" s="67" t="s">
        <v>32</v>
      </c>
      <c r="K60" s="67" t="s">
        <v>740</v>
      </c>
    </row>
    <row r="61" spans="1:11" x14ac:dyDescent="0.25">
      <c r="A61" s="67">
        <v>89</v>
      </c>
      <c r="B61" s="67" t="s">
        <v>206</v>
      </c>
      <c r="C61" s="67" t="s">
        <v>207</v>
      </c>
      <c r="D61" s="67" t="s">
        <v>173</v>
      </c>
      <c r="E61" s="67" t="s">
        <v>43</v>
      </c>
      <c r="F61" s="67" t="s">
        <v>208</v>
      </c>
      <c r="G61" s="67" t="s">
        <v>938</v>
      </c>
      <c r="H61" s="67" t="s">
        <v>3</v>
      </c>
      <c r="I61" s="67" t="s">
        <v>209</v>
      </c>
      <c r="J61" s="67" t="s">
        <v>53</v>
      </c>
      <c r="K61" s="67" t="s">
        <v>745</v>
      </c>
    </row>
    <row r="62" spans="1:11" x14ac:dyDescent="0.25">
      <c r="A62" s="67">
        <v>90</v>
      </c>
      <c r="B62" s="67" t="s">
        <v>224</v>
      </c>
      <c r="C62" s="67" t="s">
        <v>225</v>
      </c>
      <c r="D62" s="67" t="s">
        <v>0</v>
      </c>
      <c r="E62" s="67" t="s">
        <v>1</v>
      </c>
      <c r="F62" s="67" t="s">
        <v>226</v>
      </c>
      <c r="G62" s="67" t="s">
        <v>938</v>
      </c>
      <c r="H62" s="67" t="s">
        <v>3</v>
      </c>
      <c r="I62" s="67" t="s">
        <v>227</v>
      </c>
      <c r="J62" s="67" t="s">
        <v>53</v>
      </c>
      <c r="K62" s="67" t="s">
        <v>748</v>
      </c>
    </row>
    <row r="63" spans="1:11" x14ac:dyDescent="0.25">
      <c r="A63" s="67">
        <v>91</v>
      </c>
      <c r="B63" s="67" t="s">
        <v>54</v>
      </c>
      <c r="C63" s="67" t="s">
        <v>55</v>
      </c>
      <c r="D63" s="67" t="s">
        <v>0</v>
      </c>
      <c r="E63" s="67" t="s">
        <v>1</v>
      </c>
      <c r="F63" s="67" t="s">
        <v>229</v>
      </c>
      <c r="G63" s="67" t="s">
        <v>938</v>
      </c>
      <c r="H63" s="67" t="s">
        <v>3</v>
      </c>
      <c r="I63" s="67" t="s">
        <v>230</v>
      </c>
      <c r="J63" s="67" t="s">
        <v>53</v>
      </c>
      <c r="K63" s="67" t="s">
        <v>749</v>
      </c>
    </row>
    <row r="64" spans="1:11" x14ac:dyDescent="0.25">
      <c r="A64" s="67">
        <v>94</v>
      </c>
      <c r="B64" s="67" t="s">
        <v>268</v>
      </c>
      <c r="C64" s="67" t="s">
        <v>269</v>
      </c>
      <c r="D64" s="67" t="s">
        <v>66</v>
      </c>
      <c r="E64" s="67" t="s">
        <v>1</v>
      </c>
      <c r="F64" s="67" t="s">
        <v>270</v>
      </c>
      <c r="G64" s="67" t="s">
        <v>938</v>
      </c>
      <c r="H64" s="67" t="s">
        <v>3</v>
      </c>
      <c r="I64" s="67" t="s">
        <v>271</v>
      </c>
      <c r="J64" s="67" t="s">
        <v>53</v>
      </c>
      <c r="K64" s="67" t="s">
        <v>754</v>
      </c>
    </row>
    <row r="65" spans="1:11" x14ac:dyDescent="0.25">
      <c r="A65" s="67">
        <v>95</v>
      </c>
      <c r="B65" s="67" t="s">
        <v>278</v>
      </c>
      <c r="C65" s="67" t="s">
        <v>279</v>
      </c>
      <c r="D65" s="67" t="s">
        <v>66</v>
      </c>
      <c r="E65" s="67" t="s">
        <v>1</v>
      </c>
      <c r="F65" s="67" t="s">
        <v>280</v>
      </c>
      <c r="G65" s="67" t="s">
        <v>938</v>
      </c>
      <c r="H65" s="67" t="s">
        <v>3</v>
      </c>
      <c r="I65" s="67" t="s">
        <v>281</v>
      </c>
      <c r="J65" s="67" t="s">
        <v>53</v>
      </c>
      <c r="K65" s="67" t="s">
        <v>756</v>
      </c>
    </row>
    <row r="66" spans="1:11" x14ac:dyDescent="0.25">
      <c r="A66" s="67">
        <v>20</v>
      </c>
      <c r="B66" s="67" t="s">
        <v>1003</v>
      </c>
      <c r="C66" s="67" t="s">
        <v>1004</v>
      </c>
      <c r="D66" s="67" t="s">
        <v>0</v>
      </c>
      <c r="E66" s="67" t="s">
        <v>1</v>
      </c>
      <c r="F66" s="67" t="s">
        <v>773</v>
      </c>
      <c r="G66" s="67" t="s">
        <v>543</v>
      </c>
      <c r="H66" s="67" t="s">
        <v>473</v>
      </c>
      <c r="I66" s="67" t="s">
        <v>774</v>
      </c>
      <c r="J66" s="67" t="s">
        <v>475</v>
      </c>
      <c r="K66" s="67" t="s">
        <v>775</v>
      </c>
    </row>
    <row r="67" spans="1:11" x14ac:dyDescent="0.25">
      <c r="A67" s="67">
        <v>83</v>
      </c>
      <c r="B67" s="67" t="s">
        <v>174</v>
      </c>
      <c r="C67" s="67" t="s">
        <v>175</v>
      </c>
      <c r="D67" s="67" t="s">
        <v>0</v>
      </c>
      <c r="E67" s="67" t="s">
        <v>1</v>
      </c>
      <c r="F67" s="67" t="s">
        <v>472</v>
      </c>
      <c r="G67" s="67" t="s">
        <v>543</v>
      </c>
      <c r="H67" s="67" t="s">
        <v>473</v>
      </c>
      <c r="I67" s="67" t="s">
        <v>474</v>
      </c>
      <c r="J67" s="67" t="s">
        <v>475</v>
      </c>
      <c r="K67" s="67" t="s">
        <v>737</v>
      </c>
    </row>
    <row r="68" spans="1:11" x14ac:dyDescent="0.25">
      <c r="A68" s="67">
        <v>88</v>
      </c>
      <c r="B68" s="67" t="s">
        <v>54</v>
      </c>
      <c r="C68" s="67" t="s">
        <v>55</v>
      </c>
      <c r="D68" s="67" t="s">
        <v>0</v>
      </c>
      <c r="E68" s="67" t="s">
        <v>1</v>
      </c>
      <c r="F68" s="67" t="s">
        <v>480</v>
      </c>
      <c r="G68" s="67" t="s">
        <v>543</v>
      </c>
      <c r="H68" s="67" t="s">
        <v>473</v>
      </c>
      <c r="I68" s="67" t="s">
        <v>481</v>
      </c>
      <c r="J68" s="67" t="s">
        <v>475</v>
      </c>
      <c r="K68" s="67" t="s">
        <v>744</v>
      </c>
    </row>
    <row r="69" spans="1:11" x14ac:dyDescent="0.25">
      <c r="A69" s="67">
        <v>39</v>
      </c>
      <c r="B69" s="67" t="s">
        <v>15</v>
      </c>
      <c r="C69" s="67" t="s">
        <v>16</v>
      </c>
      <c r="D69" s="67" t="s">
        <v>17</v>
      </c>
      <c r="E69" s="67" t="s">
        <v>7</v>
      </c>
      <c r="F69" s="67" t="s">
        <v>18</v>
      </c>
      <c r="G69" s="67" t="s">
        <v>527</v>
      </c>
      <c r="H69" s="67" t="s">
        <v>5</v>
      </c>
      <c r="I69" s="67" t="s">
        <v>19</v>
      </c>
      <c r="J69" s="67" t="s">
        <v>6</v>
      </c>
      <c r="K69" s="67" t="s">
        <v>685</v>
      </c>
    </row>
    <row r="70" spans="1:11" x14ac:dyDescent="0.25">
      <c r="A70" s="67">
        <v>49</v>
      </c>
      <c r="B70" s="67" t="s">
        <v>366</v>
      </c>
      <c r="C70" s="67" t="s">
        <v>367</v>
      </c>
      <c r="D70" s="67" t="s">
        <v>368</v>
      </c>
      <c r="E70" s="67" t="s">
        <v>43</v>
      </c>
      <c r="F70" s="67" t="s">
        <v>395</v>
      </c>
      <c r="G70" s="67" t="s">
        <v>527</v>
      </c>
      <c r="H70" s="67" t="s">
        <v>5</v>
      </c>
      <c r="I70" s="67" t="s">
        <v>396</v>
      </c>
      <c r="J70" s="67" t="s">
        <v>6</v>
      </c>
      <c r="K70" s="67" t="s">
        <v>698</v>
      </c>
    </row>
    <row r="71" spans="1:11" x14ac:dyDescent="0.25">
      <c r="A71" s="67">
        <v>59</v>
      </c>
      <c r="B71" s="67" t="s">
        <v>448</v>
      </c>
      <c r="C71" s="67" t="s">
        <v>449</v>
      </c>
      <c r="D71" s="67" t="s">
        <v>205</v>
      </c>
      <c r="E71" s="67" t="s">
        <v>1</v>
      </c>
      <c r="F71" s="67" t="s">
        <v>450</v>
      </c>
      <c r="G71" s="67" t="s">
        <v>527</v>
      </c>
      <c r="H71" s="67" t="s">
        <v>5</v>
      </c>
      <c r="I71" s="67" t="s">
        <v>451</v>
      </c>
      <c r="J71" s="67" t="s">
        <v>6</v>
      </c>
      <c r="K71" s="67" t="s">
        <v>709</v>
      </c>
    </row>
    <row r="72" spans="1:11" x14ac:dyDescent="0.25">
      <c r="A72" s="67">
        <v>62</v>
      </c>
      <c r="B72" s="67" t="s">
        <v>20</v>
      </c>
      <c r="C72" s="67" t="s">
        <v>21</v>
      </c>
      <c r="D72" s="67" t="s">
        <v>0</v>
      </c>
      <c r="E72" s="67" t="s">
        <v>1</v>
      </c>
      <c r="F72" s="67" t="s">
        <v>22</v>
      </c>
      <c r="G72" s="67" t="s">
        <v>527</v>
      </c>
      <c r="H72" s="67" t="s">
        <v>5</v>
      </c>
      <c r="I72" s="67" t="s">
        <v>23</v>
      </c>
      <c r="J72" s="67" t="s">
        <v>6</v>
      </c>
      <c r="K72" s="67" t="s">
        <v>713</v>
      </c>
    </row>
    <row r="73" spans="1:11" x14ac:dyDescent="0.25">
      <c r="A73" s="67">
        <v>64</v>
      </c>
      <c r="B73" s="67" t="s">
        <v>40</v>
      </c>
      <c r="C73" s="67" t="s">
        <v>41</v>
      </c>
      <c r="D73" s="67" t="s">
        <v>42</v>
      </c>
      <c r="E73" s="67" t="s">
        <v>43</v>
      </c>
      <c r="F73" s="67" t="s">
        <v>44</v>
      </c>
      <c r="G73" s="67" t="s">
        <v>527</v>
      </c>
      <c r="H73" s="67" t="s">
        <v>5</v>
      </c>
      <c r="I73" s="67" t="s">
        <v>45</v>
      </c>
      <c r="J73" s="67" t="s">
        <v>6</v>
      </c>
      <c r="K73" s="67" t="s">
        <v>716</v>
      </c>
    </row>
    <row r="74" spans="1:11" x14ac:dyDescent="0.25">
      <c r="A74" s="67">
        <v>65</v>
      </c>
      <c r="B74" s="67" t="s">
        <v>54</v>
      </c>
      <c r="C74" s="67" t="s">
        <v>55</v>
      </c>
      <c r="D74" s="67" t="s">
        <v>0</v>
      </c>
      <c r="E74" s="67" t="s">
        <v>1</v>
      </c>
      <c r="F74" s="67" t="s">
        <v>56</v>
      </c>
      <c r="G74" s="67" t="s">
        <v>527</v>
      </c>
      <c r="H74" s="67" t="s">
        <v>5</v>
      </c>
      <c r="I74" s="67" t="s">
        <v>57</v>
      </c>
      <c r="J74" s="67" t="s">
        <v>6</v>
      </c>
      <c r="K74" s="67" t="s">
        <v>717</v>
      </c>
    </row>
    <row r="75" spans="1:11" x14ac:dyDescent="0.25">
      <c r="A75" s="67">
        <v>66</v>
      </c>
      <c r="B75" s="67" t="s">
        <v>467</v>
      </c>
      <c r="C75" s="67" t="s">
        <v>468</v>
      </c>
      <c r="D75" s="67" t="s">
        <v>0</v>
      </c>
      <c r="E75" s="67" t="s">
        <v>1</v>
      </c>
      <c r="F75" s="67" t="s">
        <v>469</v>
      </c>
      <c r="G75" s="67" t="s">
        <v>527</v>
      </c>
      <c r="H75" s="67" t="s">
        <v>5</v>
      </c>
      <c r="I75" s="67" t="s">
        <v>470</v>
      </c>
      <c r="J75" s="67" t="s">
        <v>6</v>
      </c>
      <c r="K75" s="67" t="s">
        <v>720</v>
      </c>
    </row>
    <row r="76" spans="1:11" x14ac:dyDescent="0.25">
      <c r="A76" s="67">
        <v>69</v>
      </c>
      <c r="B76" s="67" t="s">
        <v>127</v>
      </c>
      <c r="C76" s="67" t="s">
        <v>47</v>
      </c>
      <c r="D76" s="67" t="s">
        <v>0</v>
      </c>
      <c r="E76" s="67" t="s">
        <v>1</v>
      </c>
      <c r="F76" s="67" t="s">
        <v>128</v>
      </c>
      <c r="G76" s="67" t="s">
        <v>527</v>
      </c>
      <c r="H76" s="67" t="s">
        <v>8</v>
      </c>
      <c r="I76" s="67" t="s">
        <v>129</v>
      </c>
      <c r="J76" s="67" t="s">
        <v>9</v>
      </c>
      <c r="K76" s="67" t="s">
        <v>729</v>
      </c>
    </row>
    <row r="77" spans="1:11" x14ac:dyDescent="0.25">
      <c r="A77" s="67">
        <v>70</v>
      </c>
      <c r="B77" s="67" t="s">
        <v>641</v>
      </c>
      <c r="C77" s="67" t="s">
        <v>642</v>
      </c>
      <c r="D77" s="67" t="s">
        <v>106</v>
      </c>
      <c r="E77" s="67" t="s">
        <v>7</v>
      </c>
      <c r="F77" s="67" t="s">
        <v>643</v>
      </c>
      <c r="G77" s="67" t="s">
        <v>527</v>
      </c>
      <c r="H77" s="67" t="s">
        <v>8</v>
      </c>
      <c r="I77" s="67" t="s">
        <v>644</v>
      </c>
      <c r="J77" s="67" t="s">
        <v>9</v>
      </c>
      <c r="K77" s="67" t="s">
        <v>730</v>
      </c>
    </row>
    <row r="78" spans="1:11" x14ac:dyDescent="0.25">
      <c r="A78" s="67">
        <v>73</v>
      </c>
      <c r="B78" s="67" t="s">
        <v>811</v>
      </c>
      <c r="C78" s="67" t="s">
        <v>812</v>
      </c>
      <c r="D78" s="67" t="s">
        <v>813</v>
      </c>
      <c r="E78" s="67" t="s">
        <v>814</v>
      </c>
      <c r="F78" s="67" t="s">
        <v>815</v>
      </c>
      <c r="G78" s="67" t="s">
        <v>527</v>
      </c>
      <c r="H78" s="67" t="s">
        <v>8</v>
      </c>
      <c r="I78" s="67" t="s">
        <v>817</v>
      </c>
      <c r="J78" s="67" t="s">
        <v>9</v>
      </c>
      <c r="K78" s="67" t="s">
        <v>818</v>
      </c>
    </row>
    <row r="79" spans="1:11" x14ac:dyDescent="0.25">
      <c r="A79" s="67">
        <v>74</v>
      </c>
      <c r="B79" s="67" t="s">
        <v>869</v>
      </c>
      <c r="C79" s="67" t="s">
        <v>870</v>
      </c>
      <c r="D79" s="67" t="s">
        <v>871</v>
      </c>
      <c r="E79" s="67" t="s">
        <v>198</v>
      </c>
      <c r="F79" s="67" t="s">
        <v>872</v>
      </c>
      <c r="G79" s="67" t="s">
        <v>527</v>
      </c>
      <c r="H79" s="67" t="s">
        <v>8</v>
      </c>
      <c r="I79" s="67" t="s">
        <v>873</v>
      </c>
      <c r="J79" s="67" t="s">
        <v>9</v>
      </c>
      <c r="K79" s="67" t="s">
        <v>874</v>
      </c>
    </row>
    <row r="80" spans="1:11" x14ac:dyDescent="0.25">
      <c r="A80" s="67">
        <v>76</v>
      </c>
      <c r="B80" s="67" t="s">
        <v>819</v>
      </c>
      <c r="C80" s="67" t="s">
        <v>820</v>
      </c>
      <c r="D80" s="67" t="s">
        <v>821</v>
      </c>
      <c r="E80" s="67" t="s">
        <v>822</v>
      </c>
      <c r="F80" s="67" t="s">
        <v>823</v>
      </c>
      <c r="G80" s="67" t="s">
        <v>527</v>
      </c>
      <c r="H80" s="67" t="s">
        <v>8</v>
      </c>
      <c r="I80" s="67" t="s">
        <v>824</v>
      </c>
      <c r="J80" s="67" t="s">
        <v>9</v>
      </c>
      <c r="K80" s="67" t="s">
        <v>825</v>
      </c>
    </row>
    <row r="81" spans="1:11" x14ac:dyDescent="0.25">
      <c r="A81" s="67">
        <v>77</v>
      </c>
      <c r="B81" s="67" t="s">
        <v>875</v>
      </c>
      <c r="C81" s="67" t="s">
        <v>876</v>
      </c>
      <c r="D81" s="67" t="s">
        <v>877</v>
      </c>
      <c r="E81" s="67" t="s">
        <v>878</v>
      </c>
      <c r="F81" s="67" t="s">
        <v>879</v>
      </c>
      <c r="G81" s="67" t="s">
        <v>527</v>
      </c>
      <c r="H81" s="67" t="s">
        <v>8</v>
      </c>
      <c r="I81" s="67" t="s">
        <v>880</v>
      </c>
      <c r="J81" s="67" t="s">
        <v>9</v>
      </c>
      <c r="K81" s="67" t="s">
        <v>881</v>
      </c>
    </row>
    <row r="82" spans="1:11" x14ac:dyDescent="0.25">
      <c r="A82" s="67">
        <v>78</v>
      </c>
      <c r="B82" s="67" t="s">
        <v>797</v>
      </c>
      <c r="C82" s="67" t="s">
        <v>798</v>
      </c>
      <c r="D82" s="67" t="s">
        <v>799</v>
      </c>
      <c r="E82" s="67" t="s">
        <v>1</v>
      </c>
      <c r="F82" s="67" t="s">
        <v>800</v>
      </c>
      <c r="G82" s="67" t="s">
        <v>527</v>
      </c>
      <c r="H82" s="67" t="s">
        <v>8</v>
      </c>
      <c r="I82" s="67" t="s">
        <v>801</v>
      </c>
      <c r="J82" s="67" t="s">
        <v>9</v>
      </c>
      <c r="K82" s="67" t="s">
        <v>802</v>
      </c>
    </row>
    <row r="83" spans="1:11" x14ac:dyDescent="0.25">
      <c r="A83" s="67">
        <v>79</v>
      </c>
      <c r="B83" s="67" t="s">
        <v>101</v>
      </c>
      <c r="C83" s="67" t="s">
        <v>102</v>
      </c>
      <c r="D83" s="67" t="s">
        <v>103</v>
      </c>
      <c r="E83" s="67" t="s">
        <v>43</v>
      </c>
      <c r="F83" s="67" t="s">
        <v>169</v>
      </c>
      <c r="G83" s="67" t="s">
        <v>527</v>
      </c>
      <c r="H83" s="67" t="s">
        <v>8</v>
      </c>
      <c r="I83" s="67" t="s">
        <v>170</v>
      </c>
      <c r="J83" s="67" t="s">
        <v>9</v>
      </c>
      <c r="K83" s="67" t="s">
        <v>735</v>
      </c>
    </row>
    <row r="84" spans="1:11" x14ac:dyDescent="0.25">
      <c r="A84" s="67">
        <v>81</v>
      </c>
      <c r="B84" s="67" t="s">
        <v>882</v>
      </c>
      <c r="C84" s="67" t="s">
        <v>97</v>
      </c>
      <c r="D84" s="67" t="s">
        <v>173</v>
      </c>
      <c r="E84" s="67" t="s">
        <v>43</v>
      </c>
      <c r="F84" s="67" t="s">
        <v>883</v>
      </c>
      <c r="G84" s="67" t="s">
        <v>527</v>
      </c>
      <c r="H84" s="67" t="s">
        <v>8</v>
      </c>
      <c r="I84" s="67" t="s">
        <v>884</v>
      </c>
      <c r="J84" s="67" t="s">
        <v>9</v>
      </c>
      <c r="K84" s="67" t="s">
        <v>885</v>
      </c>
    </row>
    <row r="85" spans="1:11" x14ac:dyDescent="0.25">
      <c r="A85" s="67">
        <v>82</v>
      </c>
      <c r="B85" s="67" t="s">
        <v>174</v>
      </c>
      <c r="C85" s="67" t="s">
        <v>175</v>
      </c>
      <c r="D85" s="67" t="s">
        <v>0</v>
      </c>
      <c r="E85" s="67" t="s">
        <v>1</v>
      </c>
      <c r="F85" s="67" t="s">
        <v>176</v>
      </c>
      <c r="G85" s="67" t="s">
        <v>527</v>
      </c>
      <c r="H85" s="67" t="s">
        <v>8</v>
      </c>
      <c r="I85" s="67" t="s">
        <v>177</v>
      </c>
      <c r="J85" s="67" t="s">
        <v>9</v>
      </c>
      <c r="K85" s="67" t="s">
        <v>736</v>
      </c>
    </row>
    <row r="86" spans="1:11" x14ac:dyDescent="0.25">
      <c r="A86" s="67">
        <v>84</v>
      </c>
      <c r="B86" s="67" t="s">
        <v>179</v>
      </c>
      <c r="C86" s="67" t="s">
        <v>180</v>
      </c>
      <c r="D86" s="67" t="s">
        <v>181</v>
      </c>
      <c r="E86" s="67" t="s">
        <v>43</v>
      </c>
      <c r="F86" s="67" t="s">
        <v>182</v>
      </c>
      <c r="G86" s="67" t="s">
        <v>527</v>
      </c>
      <c r="H86" s="67" t="s">
        <v>8</v>
      </c>
      <c r="I86" s="67" t="s">
        <v>183</v>
      </c>
      <c r="J86" s="67" t="s">
        <v>9</v>
      </c>
      <c r="K86" s="67" t="s">
        <v>738</v>
      </c>
    </row>
    <row r="87" spans="1:11" x14ac:dyDescent="0.25">
      <c r="A87" s="67">
        <v>1</v>
      </c>
      <c r="B87" s="67" t="s">
        <v>803</v>
      </c>
      <c r="C87" s="67" t="s">
        <v>804</v>
      </c>
      <c r="D87" s="67" t="s">
        <v>17</v>
      </c>
      <c r="E87" s="67" t="s">
        <v>7</v>
      </c>
      <c r="F87" s="67" t="s">
        <v>805</v>
      </c>
      <c r="G87" s="67" t="s">
        <v>760</v>
      </c>
      <c r="H87" s="67" t="s">
        <v>5</v>
      </c>
      <c r="I87" s="67" t="s">
        <v>806</v>
      </c>
      <c r="J87" s="67" t="s">
        <v>6</v>
      </c>
      <c r="K87" s="67" t="s">
        <v>996</v>
      </c>
    </row>
    <row r="88" spans="1:11" x14ac:dyDescent="0.25">
      <c r="A88" s="67">
        <v>6</v>
      </c>
      <c r="B88" s="67" t="s">
        <v>104</v>
      </c>
      <c r="C88" s="67" t="s">
        <v>105</v>
      </c>
      <c r="D88" s="67" t="s">
        <v>106</v>
      </c>
      <c r="E88" s="67" t="s">
        <v>7</v>
      </c>
      <c r="F88" s="67" t="s">
        <v>107</v>
      </c>
      <c r="G88" s="67" t="s">
        <v>760</v>
      </c>
      <c r="H88" s="67" t="s">
        <v>5</v>
      </c>
      <c r="I88" s="67" t="s">
        <v>108</v>
      </c>
      <c r="J88" s="67" t="s">
        <v>6</v>
      </c>
      <c r="K88" s="67" t="s">
        <v>964</v>
      </c>
    </row>
    <row r="89" spans="1:11" x14ac:dyDescent="0.25">
      <c r="A89" s="67">
        <v>12</v>
      </c>
      <c r="B89" s="67" t="s">
        <v>49</v>
      </c>
      <c r="C89" s="67" t="s">
        <v>97</v>
      </c>
      <c r="D89" s="67" t="s">
        <v>66</v>
      </c>
      <c r="E89" s="67" t="s">
        <v>1</v>
      </c>
      <c r="F89" s="67" t="s">
        <v>98</v>
      </c>
      <c r="G89" s="67" t="s">
        <v>760</v>
      </c>
      <c r="H89" s="67" t="s">
        <v>5</v>
      </c>
      <c r="I89" s="67" t="s">
        <v>99</v>
      </c>
      <c r="J89" s="67" t="s">
        <v>6</v>
      </c>
      <c r="K89" s="67" t="s">
        <v>920</v>
      </c>
    </row>
    <row r="90" spans="1:11" x14ac:dyDescent="0.25">
      <c r="A90" s="67">
        <v>14</v>
      </c>
      <c r="B90" s="67" t="s">
        <v>902</v>
      </c>
      <c r="C90" s="67" t="s">
        <v>903</v>
      </c>
      <c r="D90" s="67" t="s">
        <v>17</v>
      </c>
      <c r="E90" s="67" t="s">
        <v>7</v>
      </c>
      <c r="F90" s="67" t="s">
        <v>904</v>
      </c>
      <c r="G90" s="67" t="s">
        <v>760</v>
      </c>
      <c r="H90" s="67" t="s">
        <v>8</v>
      </c>
      <c r="I90" s="67" t="s">
        <v>905</v>
      </c>
      <c r="J90" s="67" t="s">
        <v>9</v>
      </c>
      <c r="K90" s="67" t="s">
        <v>906</v>
      </c>
    </row>
    <row r="91" spans="1:11" x14ac:dyDescent="0.25">
      <c r="A91" s="67">
        <v>19</v>
      </c>
      <c r="B91" s="67" t="s">
        <v>766</v>
      </c>
      <c r="C91" s="67" t="s">
        <v>767</v>
      </c>
      <c r="D91" s="67" t="s">
        <v>577</v>
      </c>
      <c r="E91" s="67" t="s">
        <v>7</v>
      </c>
      <c r="F91" s="67" t="s">
        <v>768</v>
      </c>
      <c r="G91" s="67" t="s">
        <v>760</v>
      </c>
      <c r="H91" s="67" t="s">
        <v>8</v>
      </c>
      <c r="I91" s="67" t="s">
        <v>769</v>
      </c>
      <c r="J91" s="67" t="s">
        <v>9</v>
      </c>
      <c r="K91" s="67" t="s">
        <v>770</v>
      </c>
    </row>
    <row r="92" spans="1:11" x14ac:dyDescent="0.25">
      <c r="A92" s="67">
        <v>21</v>
      </c>
      <c r="B92" s="67" t="s">
        <v>544</v>
      </c>
      <c r="C92" s="67" t="s">
        <v>545</v>
      </c>
      <c r="D92" s="67" t="s">
        <v>546</v>
      </c>
      <c r="E92" s="67" t="s">
        <v>1</v>
      </c>
      <c r="F92" s="67" t="s">
        <v>547</v>
      </c>
      <c r="G92" s="67" t="s">
        <v>760</v>
      </c>
      <c r="H92" s="67" t="s">
        <v>8</v>
      </c>
      <c r="I92" s="67" t="s">
        <v>548</v>
      </c>
      <c r="J92" s="67" t="s">
        <v>9</v>
      </c>
      <c r="K92" s="67" t="s">
        <v>783</v>
      </c>
    </row>
    <row r="93" spans="1:11" x14ac:dyDescent="0.25">
      <c r="A93" s="67">
        <v>58</v>
      </c>
      <c r="B93" s="67" t="s">
        <v>786</v>
      </c>
      <c r="C93" s="67" t="s">
        <v>175</v>
      </c>
      <c r="D93" s="67" t="s">
        <v>256</v>
      </c>
      <c r="E93" s="67" t="s">
        <v>1</v>
      </c>
      <c r="F93" s="67" t="s">
        <v>787</v>
      </c>
      <c r="G93" s="67" t="s">
        <v>760</v>
      </c>
      <c r="H93" s="67" t="s">
        <v>5</v>
      </c>
      <c r="I93" s="67" t="s">
        <v>789</v>
      </c>
      <c r="J93" s="67" t="s">
        <v>6</v>
      </c>
      <c r="K93" s="67" t="s">
        <v>790</v>
      </c>
    </row>
    <row r="94" spans="1:11" x14ac:dyDescent="0.25">
      <c r="A94" s="67">
        <v>72</v>
      </c>
      <c r="B94" s="67" t="s">
        <v>925</v>
      </c>
      <c r="C94" s="67" t="s">
        <v>926</v>
      </c>
      <c r="D94" s="67" t="s">
        <v>821</v>
      </c>
      <c r="E94" s="67" t="s">
        <v>822</v>
      </c>
      <c r="F94" s="67" t="s">
        <v>927</v>
      </c>
      <c r="G94" s="67" t="s">
        <v>760</v>
      </c>
      <c r="H94" s="67" t="s">
        <v>8</v>
      </c>
      <c r="I94" s="67" t="s">
        <v>928</v>
      </c>
      <c r="J94" s="67" t="s">
        <v>9</v>
      </c>
      <c r="K94" s="67" t="s">
        <v>929</v>
      </c>
    </row>
    <row r="95" spans="1:11" x14ac:dyDescent="0.25">
      <c r="A95" s="67">
        <v>80</v>
      </c>
      <c r="B95" s="67" t="s">
        <v>968</v>
      </c>
      <c r="C95" s="67" t="s">
        <v>969</v>
      </c>
      <c r="D95" s="67" t="s">
        <v>970</v>
      </c>
      <c r="E95" s="67" t="s">
        <v>971</v>
      </c>
      <c r="F95" s="67" t="s">
        <v>972</v>
      </c>
      <c r="G95" s="67" t="s">
        <v>760</v>
      </c>
      <c r="H95" s="67" t="s">
        <v>8</v>
      </c>
      <c r="I95" s="67" t="s">
        <v>973</v>
      </c>
      <c r="J95" s="67" t="s">
        <v>9</v>
      </c>
      <c r="K95" s="67" t="s">
        <v>974</v>
      </c>
    </row>
    <row r="96" spans="1:11" x14ac:dyDescent="0.25">
      <c r="A96" s="67">
        <v>85</v>
      </c>
      <c r="B96" s="67" t="s">
        <v>975</v>
      </c>
      <c r="C96" s="67" t="s">
        <v>416</v>
      </c>
      <c r="D96" s="67" t="s">
        <v>976</v>
      </c>
      <c r="E96" s="67" t="s">
        <v>198</v>
      </c>
      <c r="F96" s="67" t="s">
        <v>977</v>
      </c>
      <c r="G96" s="67" t="s">
        <v>760</v>
      </c>
      <c r="H96" s="67" t="s">
        <v>8</v>
      </c>
      <c r="I96" s="67" t="s">
        <v>978</v>
      </c>
      <c r="J96" s="67" t="s">
        <v>9</v>
      </c>
      <c r="K96" s="67" t="s">
        <v>979</v>
      </c>
    </row>
  </sheetData>
  <sortState ref="A2:K96">
    <sortCondition ref="G2:G96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710937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65" t="s">
        <v>612</v>
      </c>
      <c r="C2" s="65" t="s">
        <v>613</v>
      </c>
      <c r="D2" s="65" t="s">
        <v>0</v>
      </c>
      <c r="E2" s="65" t="s">
        <v>1</v>
      </c>
      <c r="F2" s="65" t="s">
        <v>526</v>
      </c>
      <c r="G2" s="65" t="s">
        <v>997</v>
      </c>
      <c r="H2" s="65" t="s">
        <v>5</v>
      </c>
      <c r="I2" s="65" t="s">
        <v>528</v>
      </c>
      <c r="J2" s="65" t="s">
        <v>6</v>
      </c>
      <c r="K2" s="65" t="s">
        <v>998</v>
      </c>
    </row>
    <row r="3" spans="1:11" x14ac:dyDescent="0.25">
      <c r="A3">
        <v>3</v>
      </c>
      <c r="B3" s="65" t="s">
        <v>262</v>
      </c>
      <c r="C3" s="65" t="s">
        <v>421</v>
      </c>
      <c r="D3" s="65" t="s">
        <v>0</v>
      </c>
      <c r="E3" s="65" t="s">
        <v>1</v>
      </c>
      <c r="F3" s="65" t="s">
        <v>999</v>
      </c>
      <c r="G3" s="65" t="s">
        <v>997</v>
      </c>
      <c r="H3" s="65" t="s">
        <v>552</v>
      </c>
      <c r="I3" s="65" t="s">
        <v>1000</v>
      </c>
      <c r="J3" s="65" t="s">
        <v>554</v>
      </c>
      <c r="K3" s="65" t="s">
        <v>1001</v>
      </c>
    </row>
    <row r="4" spans="1:11" x14ac:dyDescent="0.25">
      <c r="A4">
        <v>5</v>
      </c>
      <c r="B4" s="65" t="s">
        <v>1003</v>
      </c>
      <c r="C4" s="65" t="s">
        <v>1004</v>
      </c>
      <c r="D4" s="65" t="s">
        <v>0</v>
      </c>
      <c r="E4" s="65" t="s">
        <v>1</v>
      </c>
      <c r="F4" s="65" t="s">
        <v>1005</v>
      </c>
      <c r="G4" s="65" t="s">
        <v>997</v>
      </c>
      <c r="H4" s="65" t="s">
        <v>1006</v>
      </c>
      <c r="I4" s="65" t="s">
        <v>1007</v>
      </c>
      <c r="J4" s="65" t="s">
        <v>1008</v>
      </c>
      <c r="K4" s="65" t="s">
        <v>1009</v>
      </c>
    </row>
    <row r="5" spans="1:11" x14ac:dyDescent="0.25">
      <c r="A5" s="57">
        <v>12</v>
      </c>
      <c r="B5" s="57" t="s">
        <v>15</v>
      </c>
      <c r="C5" s="57" t="s">
        <v>16</v>
      </c>
      <c r="D5" s="57" t="s">
        <v>17</v>
      </c>
      <c r="E5" s="57" t="s">
        <v>7</v>
      </c>
      <c r="F5" s="57" t="s">
        <v>948</v>
      </c>
      <c r="G5" s="57" t="s">
        <v>516</v>
      </c>
      <c r="H5" s="57" t="s">
        <v>30</v>
      </c>
      <c r="I5" s="57" t="s">
        <v>949</v>
      </c>
      <c r="J5" s="57" t="s">
        <v>32</v>
      </c>
      <c r="K5" s="57" t="s">
        <v>950</v>
      </c>
    </row>
    <row r="6" spans="1:11" x14ac:dyDescent="0.25">
      <c r="A6" s="65">
        <v>6</v>
      </c>
      <c r="B6" s="65" t="s">
        <v>830</v>
      </c>
      <c r="C6" s="65" t="s">
        <v>624</v>
      </c>
      <c r="D6" s="65" t="s">
        <v>625</v>
      </c>
      <c r="E6" s="65" t="s">
        <v>48</v>
      </c>
      <c r="F6" s="65" t="s">
        <v>626</v>
      </c>
      <c r="G6" s="65" t="s">
        <v>666</v>
      </c>
      <c r="H6" s="65" t="s">
        <v>294</v>
      </c>
      <c r="I6" s="65" t="s">
        <v>627</v>
      </c>
      <c r="J6" s="65" t="s">
        <v>289</v>
      </c>
      <c r="K6" s="65" t="s">
        <v>987</v>
      </c>
    </row>
    <row r="7" spans="1:11" x14ac:dyDescent="0.25">
      <c r="A7" s="65">
        <v>13</v>
      </c>
      <c r="B7" s="65" t="s">
        <v>567</v>
      </c>
      <c r="C7" s="65" t="s">
        <v>561</v>
      </c>
      <c r="D7" s="65" t="s">
        <v>0</v>
      </c>
      <c r="E7" s="65" t="s">
        <v>1</v>
      </c>
      <c r="F7" s="65" t="s">
        <v>61</v>
      </c>
      <c r="G7" s="65" t="s">
        <v>666</v>
      </c>
      <c r="H7" s="65" t="s">
        <v>3</v>
      </c>
      <c r="I7" s="65" t="s">
        <v>62</v>
      </c>
      <c r="J7" s="65" t="s">
        <v>53</v>
      </c>
      <c r="K7" s="65" t="s">
        <v>919</v>
      </c>
    </row>
    <row r="8" spans="1:11" x14ac:dyDescent="0.25">
      <c r="A8" s="65">
        <v>19</v>
      </c>
      <c r="B8" s="65" t="s">
        <v>832</v>
      </c>
      <c r="C8" s="65" t="s">
        <v>833</v>
      </c>
      <c r="D8" s="65" t="s">
        <v>173</v>
      </c>
      <c r="E8" s="65" t="s">
        <v>43</v>
      </c>
      <c r="F8" s="65" t="s">
        <v>834</v>
      </c>
      <c r="G8" s="65" t="s">
        <v>666</v>
      </c>
      <c r="H8" s="65" t="s">
        <v>294</v>
      </c>
      <c r="I8" s="65" t="s">
        <v>835</v>
      </c>
      <c r="J8" s="65" t="s">
        <v>289</v>
      </c>
      <c r="K8" s="65" t="s">
        <v>836</v>
      </c>
    </row>
    <row r="9" spans="1:11" x14ac:dyDescent="0.25">
      <c r="A9" s="65">
        <v>24</v>
      </c>
      <c r="B9" s="65" t="s">
        <v>453</v>
      </c>
      <c r="C9" s="65" t="s">
        <v>454</v>
      </c>
      <c r="D9" s="65" t="s">
        <v>455</v>
      </c>
      <c r="E9" s="65" t="s">
        <v>456</v>
      </c>
      <c r="F9" s="65" t="s">
        <v>457</v>
      </c>
      <c r="G9" s="65" t="s">
        <v>666</v>
      </c>
      <c r="H9" s="65" t="s">
        <v>30</v>
      </c>
      <c r="I9" s="65" t="s">
        <v>458</v>
      </c>
      <c r="J9" s="65" t="s">
        <v>32</v>
      </c>
      <c r="K9" s="65" t="s">
        <v>763</v>
      </c>
    </row>
    <row r="10" spans="1:11" x14ac:dyDescent="0.25">
      <c r="A10" s="65">
        <v>28</v>
      </c>
      <c r="B10" s="65" t="s">
        <v>407</v>
      </c>
      <c r="C10" s="65" t="s">
        <v>408</v>
      </c>
      <c r="D10" s="65" t="s">
        <v>618</v>
      </c>
      <c r="E10" s="65" t="s">
        <v>619</v>
      </c>
      <c r="F10" s="65" t="s">
        <v>620</v>
      </c>
      <c r="G10" s="65" t="s">
        <v>666</v>
      </c>
      <c r="H10" s="65" t="s">
        <v>294</v>
      </c>
      <c r="I10" s="65" t="s">
        <v>621</v>
      </c>
      <c r="J10" s="65" t="s">
        <v>289</v>
      </c>
      <c r="K10" s="65" t="s">
        <v>658</v>
      </c>
    </row>
    <row r="11" spans="1:11" x14ac:dyDescent="0.25">
      <c r="A11" s="65">
        <v>33</v>
      </c>
      <c r="B11" s="65" t="s">
        <v>590</v>
      </c>
      <c r="C11" s="65" t="s">
        <v>591</v>
      </c>
      <c r="D11" s="65" t="s">
        <v>592</v>
      </c>
      <c r="E11" s="65" t="s">
        <v>43</v>
      </c>
      <c r="F11" s="65" t="s">
        <v>593</v>
      </c>
      <c r="G11" s="65" t="s">
        <v>666</v>
      </c>
      <c r="H11" s="65" t="s">
        <v>30</v>
      </c>
      <c r="I11" s="65" t="s">
        <v>594</v>
      </c>
      <c r="J11" s="65" t="s">
        <v>32</v>
      </c>
      <c r="K11" s="65" t="s">
        <v>669</v>
      </c>
    </row>
    <row r="12" spans="1:11" x14ac:dyDescent="0.25">
      <c r="A12" s="65">
        <v>43</v>
      </c>
      <c r="B12" s="65" t="s">
        <v>333</v>
      </c>
      <c r="C12" s="65" t="s">
        <v>334</v>
      </c>
      <c r="D12" s="65" t="s">
        <v>335</v>
      </c>
      <c r="E12" s="65" t="s">
        <v>48</v>
      </c>
      <c r="F12" s="65" t="s">
        <v>336</v>
      </c>
      <c r="G12" s="65" t="s">
        <v>666</v>
      </c>
      <c r="H12" s="65" t="s">
        <v>287</v>
      </c>
      <c r="I12" s="65" t="s">
        <v>337</v>
      </c>
      <c r="J12" s="65" t="s">
        <v>289</v>
      </c>
      <c r="K12" s="65" t="s">
        <v>686</v>
      </c>
    </row>
    <row r="13" spans="1:11" x14ac:dyDescent="0.25">
      <c r="A13" s="65">
        <v>45</v>
      </c>
      <c r="B13" s="65" t="s">
        <v>350</v>
      </c>
      <c r="C13" s="65" t="s">
        <v>340</v>
      </c>
      <c r="D13" s="65" t="s">
        <v>351</v>
      </c>
      <c r="E13" s="65" t="s">
        <v>48</v>
      </c>
      <c r="F13" s="65" t="s">
        <v>352</v>
      </c>
      <c r="G13" s="65" t="s">
        <v>666</v>
      </c>
      <c r="H13" s="65" t="s">
        <v>287</v>
      </c>
      <c r="I13" s="65" t="s">
        <v>353</v>
      </c>
      <c r="J13" s="65" t="s">
        <v>289</v>
      </c>
      <c r="K13" s="65" t="s">
        <v>689</v>
      </c>
    </row>
    <row r="14" spans="1:11" x14ac:dyDescent="0.25">
      <c r="A14" s="65">
        <v>50</v>
      </c>
      <c r="B14" s="65" t="s">
        <v>377</v>
      </c>
      <c r="C14" s="65" t="s">
        <v>378</v>
      </c>
      <c r="D14" s="65" t="s">
        <v>256</v>
      </c>
      <c r="E14" s="65" t="s">
        <v>1</v>
      </c>
      <c r="F14" s="65" t="s">
        <v>379</v>
      </c>
      <c r="G14" s="65" t="s">
        <v>666</v>
      </c>
      <c r="H14" s="65" t="s">
        <v>294</v>
      </c>
      <c r="I14" s="65" t="s">
        <v>380</v>
      </c>
      <c r="J14" s="65" t="s">
        <v>289</v>
      </c>
      <c r="K14" s="65" t="s">
        <v>695</v>
      </c>
    </row>
    <row r="15" spans="1:11" x14ac:dyDescent="0.25">
      <c r="A15" s="65">
        <v>51</v>
      </c>
      <c r="B15" s="65" t="s">
        <v>387</v>
      </c>
      <c r="C15" s="65" t="s">
        <v>279</v>
      </c>
      <c r="D15" s="65" t="s">
        <v>351</v>
      </c>
      <c r="E15" s="65" t="s">
        <v>48</v>
      </c>
      <c r="F15" s="65" t="s">
        <v>388</v>
      </c>
      <c r="G15" s="65" t="s">
        <v>666</v>
      </c>
      <c r="H15" s="65" t="s">
        <v>287</v>
      </c>
      <c r="I15" s="65" t="s">
        <v>389</v>
      </c>
      <c r="J15" s="65" t="s">
        <v>289</v>
      </c>
      <c r="K15" s="65" t="s">
        <v>696</v>
      </c>
    </row>
    <row r="16" spans="1:11" x14ac:dyDescent="0.25">
      <c r="A16" s="65">
        <v>56</v>
      </c>
      <c r="B16" s="65" t="s">
        <v>407</v>
      </c>
      <c r="C16" s="65" t="s">
        <v>408</v>
      </c>
      <c r="D16" s="65" t="s">
        <v>618</v>
      </c>
      <c r="E16" s="65" t="s">
        <v>619</v>
      </c>
      <c r="F16" s="65" t="s">
        <v>412</v>
      </c>
      <c r="G16" s="65" t="s">
        <v>666</v>
      </c>
      <c r="H16" s="65" t="s">
        <v>294</v>
      </c>
      <c r="I16" s="65" t="s">
        <v>413</v>
      </c>
      <c r="J16" s="65" t="s">
        <v>289</v>
      </c>
      <c r="K16" s="65" t="s">
        <v>702</v>
      </c>
    </row>
    <row r="17" spans="1:11" x14ac:dyDescent="0.25">
      <c r="A17" s="65">
        <v>59</v>
      </c>
      <c r="B17" s="65" t="s">
        <v>407</v>
      </c>
      <c r="C17" s="65" t="s">
        <v>408</v>
      </c>
      <c r="D17" s="65" t="s">
        <v>618</v>
      </c>
      <c r="E17" s="65" t="s">
        <v>619</v>
      </c>
      <c r="F17" s="65" t="s">
        <v>437</v>
      </c>
      <c r="G17" s="65" t="s">
        <v>666</v>
      </c>
      <c r="H17" s="65" t="s">
        <v>30</v>
      </c>
      <c r="I17" s="65" t="s">
        <v>438</v>
      </c>
      <c r="J17" s="65" t="s">
        <v>32</v>
      </c>
      <c r="K17" s="65" t="s">
        <v>706</v>
      </c>
    </row>
    <row r="18" spans="1:11" x14ac:dyDescent="0.25">
      <c r="A18" s="65">
        <v>60</v>
      </c>
      <c r="B18" s="65" t="s">
        <v>407</v>
      </c>
      <c r="C18" s="65" t="s">
        <v>408</v>
      </c>
      <c r="D18" s="65" t="s">
        <v>618</v>
      </c>
      <c r="E18" s="65" t="s">
        <v>619</v>
      </c>
      <c r="F18" s="65" t="s">
        <v>440</v>
      </c>
      <c r="G18" s="65" t="s">
        <v>666</v>
      </c>
      <c r="H18" s="65" t="s">
        <v>30</v>
      </c>
      <c r="I18" s="65" t="s">
        <v>441</v>
      </c>
      <c r="J18" s="65" t="s">
        <v>32</v>
      </c>
      <c r="K18" s="65" t="s">
        <v>707</v>
      </c>
    </row>
    <row r="19" spans="1:11" x14ac:dyDescent="0.25">
      <c r="A19" s="65">
        <v>74</v>
      </c>
      <c r="B19" s="65" t="s">
        <v>131</v>
      </c>
      <c r="C19" s="65" t="s">
        <v>132</v>
      </c>
      <c r="D19" s="65" t="s">
        <v>133</v>
      </c>
      <c r="E19" s="65" t="s">
        <v>28</v>
      </c>
      <c r="F19" s="65" t="s">
        <v>134</v>
      </c>
      <c r="G19" s="65" t="s">
        <v>666</v>
      </c>
      <c r="H19" s="65" t="s">
        <v>30</v>
      </c>
      <c r="I19" s="65" t="s">
        <v>135</v>
      </c>
      <c r="J19" s="65" t="s">
        <v>32</v>
      </c>
      <c r="K19" s="65" t="s">
        <v>731</v>
      </c>
    </row>
    <row r="20" spans="1:11" x14ac:dyDescent="0.25">
      <c r="A20" s="65">
        <v>78</v>
      </c>
      <c r="B20" s="65" t="s">
        <v>54</v>
      </c>
      <c r="C20" s="65" t="s">
        <v>55</v>
      </c>
      <c r="D20" s="65" t="s">
        <v>0</v>
      </c>
      <c r="E20" s="65" t="s">
        <v>1</v>
      </c>
      <c r="F20" s="65" t="s">
        <v>156</v>
      </c>
      <c r="G20" s="65" t="s">
        <v>666</v>
      </c>
      <c r="H20" s="65" t="s">
        <v>157</v>
      </c>
      <c r="I20" s="65" t="s">
        <v>158</v>
      </c>
      <c r="J20" s="65" t="s">
        <v>159</v>
      </c>
      <c r="K20" s="65" t="s">
        <v>734</v>
      </c>
    </row>
    <row r="21" spans="1:11" x14ac:dyDescent="0.25">
      <c r="A21" s="65">
        <v>91</v>
      </c>
      <c r="B21" s="65" t="s">
        <v>101</v>
      </c>
      <c r="C21" s="65" t="s">
        <v>102</v>
      </c>
      <c r="D21" s="65" t="s">
        <v>103</v>
      </c>
      <c r="E21" s="65" t="s">
        <v>43</v>
      </c>
      <c r="F21" s="65" t="s">
        <v>202</v>
      </c>
      <c r="G21" s="65" t="s">
        <v>666</v>
      </c>
      <c r="H21" s="65" t="s">
        <v>30</v>
      </c>
      <c r="I21" s="65" t="s">
        <v>203</v>
      </c>
      <c r="J21" s="65" t="s">
        <v>32</v>
      </c>
      <c r="K21" s="65" t="s">
        <v>743</v>
      </c>
    </row>
    <row r="22" spans="1:11" x14ac:dyDescent="0.25">
      <c r="A22" s="65">
        <v>96</v>
      </c>
      <c r="B22" s="65" t="s">
        <v>232</v>
      </c>
      <c r="C22" s="65" t="s">
        <v>233</v>
      </c>
      <c r="D22" s="65" t="s">
        <v>234</v>
      </c>
      <c r="E22" s="65" t="s">
        <v>1</v>
      </c>
      <c r="F22" s="65" t="s">
        <v>235</v>
      </c>
      <c r="G22" s="65" t="s">
        <v>666</v>
      </c>
      <c r="H22" s="65" t="s">
        <v>3</v>
      </c>
      <c r="I22" s="65" t="s">
        <v>236</v>
      </c>
      <c r="J22" s="65" t="s">
        <v>53</v>
      </c>
      <c r="K22" s="65" t="s">
        <v>750</v>
      </c>
    </row>
    <row r="23" spans="1:11" x14ac:dyDescent="0.25">
      <c r="A23" s="65">
        <v>97</v>
      </c>
      <c r="B23" s="65" t="s">
        <v>50</v>
      </c>
      <c r="C23" s="65" t="s">
        <v>51</v>
      </c>
      <c r="D23" s="65" t="s">
        <v>52</v>
      </c>
      <c r="E23" s="65" t="s">
        <v>43</v>
      </c>
      <c r="F23" s="65" t="s">
        <v>246</v>
      </c>
      <c r="G23" s="65" t="s">
        <v>666</v>
      </c>
      <c r="H23" s="65" t="s">
        <v>3</v>
      </c>
      <c r="I23" s="65" t="s">
        <v>247</v>
      </c>
      <c r="J23" s="65" t="s">
        <v>125</v>
      </c>
      <c r="K23" s="65" t="s">
        <v>751</v>
      </c>
    </row>
    <row r="24" spans="1:11" x14ac:dyDescent="0.25">
      <c r="A24" s="65">
        <v>4</v>
      </c>
      <c r="B24" s="65" t="s">
        <v>612</v>
      </c>
      <c r="C24" s="65" t="s">
        <v>613</v>
      </c>
      <c r="D24" s="65" t="s">
        <v>0</v>
      </c>
      <c r="E24" s="65" t="s">
        <v>1</v>
      </c>
      <c r="F24" s="65" t="s">
        <v>937</v>
      </c>
      <c r="G24" s="65" t="s">
        <v>938</v>
      </c>
      <c r="H24" s="65" t="s">
        <v>3</v>
      </c>
      <c r="I24" s="65" t="s">
        <v>939</v>
      </c>
      <c r="J24" s="65" t="s">
        <v>940</v>
      </c>
      <c r="K24" s="65" t="s">
        <v>1002</v>
      </c>
    </row>
    <row r="25" spans="1:11" x14ac:dyDescent="0.25">
      <c r="A25" s="65">
        <v>7</v>
      </c>
      <c r="B25" s="65" t="s">
        <v>982</v>
      </c>
      <c r="C25" s="65" t="s">
        <v>292</v>
      </c>
      <c r="D25" s="65" t="s">
        <v>462</v>
      </c>
      <c r="E25" s="65" t="s">
        <v>1</v>
      </c>
      <c r="F25" s="65" t="s">
        <v>422</v>
      </c>
      <c r="G25" s="65" t="s">
        <v>938</v>
      </c>
      <c r="H25" s="65" t="s">
        <v>3</v>
      </c>
      <c r="I25" s="65" t="s">
        <v>423</v>
      </c>
      <c r="J25" s="65" t="s">
        <v>2</v>
      </c>
      <c r="K25" s="65" t="s">
        <v>983</v>
      </c>
    </row>
    <row r="26" spans="1:11" x14ac:dyDescent="0.25">
      <c r="A26" s="65">
        <v>9</v>
      </c>
      <c r="B26" s="65" t="s">
        <v>64</v>
      </c>
      <c r="C26" s="65" t="s">
        <v>65</v>
      </c>
      <c r="D26" s="65" t="s">
        <v>66</v>
      </c>
      <c r="E26" s="65" t="s">
        <v>1</v>
      </c>
      <c r="F26" s="65" t="s">
        <v>67</v>
      </c>
      <c r="G26" s="65" t="s">
        <v>938</v>
      </c>
      <c r="H26" s="65" t="s">
        <v>30</v>
      </c>
      <c r="I26" s="65" t="s">
        <v>68</v>
      </c>
      <c r="J26" s="65" t="s">
        <v>32</v>
      </c>
      <c r="K26" s="65" t="s">
        <v>959</v>
      </c>
    </row>
    <row r="27" spans="1:11" x14ac:dyDescent="0.25">
      <c r="A27" s="65">
        <v>10</v>
      </c>
      <c r="B27" s="65" t="s">
        <v>242</v>
      </c>
      <c r="C27" s="65" t="s">
        <v>243</v>
      </c>
      <c r="D27" s="65" t="s">
        <v>957</v>
      </c>
      <c r="E27" s="65" t="s">
        <v>43</v>
      </c>
      <c r="F27" s="65" t="s">
        <v>244</v>
      </c>
      <c r="G27" s="65" t="s">
        <v>938</v>
      </c>
      <c r="H27" s="65" t="s">
        <v>3</v>
      </c>
      <c r="I27" s="65" t="s">
        <v>245</v>
      </c>
      <c r="J27" s="65" t="s">
        <v>125</v>
      </c>
      <c r="K27" s="65" t="s">
        <v>958</v>
      </c>
    </row>
    <row r="28" spans="1:11" x14ac:dyDescent="0.25">
      <c r="A28" s="65">
        <v>11</v>
      </c>
      <c r="B28" s="65" t="s">
        <v>322</v>
      </c>
      <c r="C28" s="65" t="s">
        <v>323</v>
      </c>
      <c r="D28" s="65" t="s">
        <v>66</v>
      </c>
      <c r="E28" s="65" t="s">
        <v>1</v>
      </c>
      <c r="F28" s="65" t="s">
        <v>324</v>
      </c>
      <c r="G28" s="65" t="s">
        <v>938</v>
      </c>
      <c r="H28" s="65" t="s">
        <v>287</v>
      </c>
      <c r="I28" s="65" t="s">
        <v>325</v>
      </c>
      <c r="J28" s="65" t="s">
        <v>289</v>
      </c>
      <c r="K28" s="65" t="s">
        <v>956</v>
      </c>
    </row>
    <row r="29" spans="1:11" x14ac:dyDescent="0.25">
      <c r="A29" s="65">
        <v>15</v>
      </c>
      <c r="B29" s="65" t="s">
        <v>49</v>
      </c>
      <c r="C29" s="65" t="s">
        <v>97</v>
      </c>
      <c r="D29" s="65" t="s">
        <v>66</v>
      </c>
      <c r="E29" s="65" t="s">
        <v>1</v>
      </c>
      <c r="F29" s="65" t="s">
        <v>391</v>
      </c>
      <c r="G29" s="65" t="s">
        <v>938</v>
      </c>
      <c r="H29" s="65" t="s">
        <v>294</v>
      </c>
      <c r="I29" s="65" t="s">
        <v>392</v>
      </c>
      <c r="J29" s="65" t="s">
        <v>289</v>
      </c>
      <c r="K29" s="65" t="s">
        <v>921</v>
      </c>
    </row>
    <row r="30" spans="1:11" x14ac:dyDescent="0.25">
      <c r="A30" s="65">
        <v>17</v>
      </c>
      <c r="B30" s="65" t="s">
        <v>262</v>
      </c>
      <c r="C30" s="65" t="s">
        <v>421</v>
      </c>
      <c r="D30" s="65" t="s">
        <v>0</v>
      </c>
      <c r="E30" s="65" t="s">
        <v>1</v>
      </c>
      <c r="F30" s="65" t="s">
        <v>855</v>
      </c>
      <c r="G30" s="65" t="s">
        <v>938</v>
      </c>
      <c r="H30" s="65" t="s">
        <v>828</v>
      </c>
      <c r="I30" s="65" t="s">
        <v>856</v>
      </c>
      <c r="J30" s="65" t="s">
        <v>827</v>
      </c>
      <c r="K30" s="65" t="s">
        <v>895</v>
      </c>
    </row>
    <row r="31" spans="1:11" x14ac:dyDescent="0.25">
      <c r="A31" s="65">
        <v>18</v>
      </c>
      <c r="B31" s="65" t="s">
        <v>361</v>
      </c>
      <c r="C31" s="65" t="s">
        <v>362</v>
      </c>
      <c r="D31" s="65" t="s">
        <v>0</v>
      </c>
      <c r="E31" s="65" t="s">
        <v>1</v>
      </c>
      <c r="F31" s="65" t="s">
        <v>886</v>
      </c>
      <c r="G31" s="65" t="s">
        <v>938</v>
      </c>
      <c r="H31" s="65" t="s">
        <v>3</v>
      </c>
      <c r="I31" s="65" t="s">
        <v>861</v>
      </c>
      <c r="J31" s="65" t="s">
        <v>516</v>
      </c>
      <c r="K31" s="65" t="s">
        <v>896</v>
      </c>
    </row>
    <row r="32" spans="1:11" x14ac:dyDescent="0.25">
      <c r="A32" s="65">
        <v>20</v>
      </c>
      <c r="B32" s="65" t="s">
        <v>845</v>
      </c>
      <c r="C32" s="65" t="s">
        <v>846</v>
      </c>
      <c r="D32" s="65" t="s">
        <v>27</v>
      </c>
      <c r="E32" s="65" t="s">
        <v>28</v>
      </c>
      <c r="F32" s="65" t="s">
        <v>847</v>
      </c>
      <c r="G32" s="65" t="s">
        <v>938</v>
      </c>
      <c r="H32" s="65" t="s">
        <v>294</v>
      </c>
      <c r="I32" s="65" t="s">
        <v>848</v>
      </c>
      <c r="J32" s="65" t="s">
        <v>289</v>
      </c>
      <c r="K32" s="65" t="s">
        <v>849</v>
      </c>
    </row>
    <row r="33" spans="1:11" x14ac:dyDescent="0.25">
      <c r="A33" s="65">
        <v>25</v>
      </c>
      <c r="B33" s="65" t="s">
        <v>530</v>
      </c>
      <c r="C33" s="65" t="s">
        <v>531</v>
      </c>
      <c r="D33" s="65" t="s">
        <v>36</v>
      </c>
      <c r="E33" s="65" t="s">
        <v>1</v>
      </c>
      <c r="F33" s="65" t="s">
        <v>532</v>
      </c>
      <c r="G33" s="65" t="s">
        <v>938</v>
      </c>
      <c r="H33" s="65" t="s">
        <v>294</v>
      </c>
      <c r="I33" s="65" t="s">
        <v>533</v>
      </c>
      <c r="J33" s="65" t="s">
        <v>516</v>
      </c>
      <c r="K33" s="65" t="s">
        <v>764</v>
      </c>
    </row>
    <row r="34" spans="1:11" x14ac:dyDescent="0.25">
      <c r="A34" s="65">
        <v>26</v>
      </c>
      <c r="B34" s="65" t="s">
        <v>116</v>
      </c>
      <c r="C34" s="65" t="s">
        <v>117</v>
      </c>
      <c r="D34" s="65" t="s">
        <v>648</v>
      </c>
      <c r="E34" s="65" t="s">
        <v>1</v>
      </c>
      <c r="F34" s="65" t="s">
        <v>118</v>
      </c>
      <c r="G34" s="65" t="s">
        <v>938</v>
      </c>
      <c r="H34" s="65" t="s">
        <v>3</v>
      </c>
      <c r="I34" s="65" t="s">
        <v>119</v>
      </c>
      <c r="J34" s="65" t="s">
        <v>53</v>
      </c>
      <c r="K34" s="65" t="s">
        <v>649</v>
      </c>
    </row>
    <row r="35" spans="1:11" x14ac:dyDescent="0.25">
      <c r="A35" s="65">
        <v>27</v>
      </c>
      <c r="B35" s="65" t="s">
        <v>651</v>
      </c>
      <c r="C35" s="65" t="s">
        <v>652</v>
      </c>
      <c r="D35" s="65" t="s">
        <v>653</v>
      </c>
      <c r="E35" s="65" t="s">
        <v>1</v>
      </c>
      <c r="F35" s="65" t="s">
        <v>654</v>
      </c>
      <c r="G35" s="65" t="s">
        <v>938</v>
      </c>
      <c r="H35" s="65" t="s">
        <v>294</v>
      </c>
      <c r="I35" s="65" t="s">
        <v>655</v>
      </c>
      <c r="J35" s="65" t="s">
        <v>289</v>
      </c>
      <c r="K35" s="65" t="s">
        <v>656</v>
      </c>
    </row>
    <row r="36" spans="1:11" x14ac:dyDescent="0.25">
      <c r="A36" s="65">
        <v>29</v>
      </c>
      <c r="B36" s="65" t="s">
        <v>425</v>
      </c>
      <c r="C36" s="65" t="s">
        <v>426</v>
      </c>
      <c r="D36" s="65" t="s">
        <v>427</v>
      </c>
      <c r="E36" s="65" t="s">
        <v>28</v>
      </c>
      <c r="F36" s="65" t="s">
        <v>428</v>
      </c>
      <c r="G36" s="65" t="s">
        <v>938</v>
      </c>
      <c r="H36" s="65" t="s">
        <v>287</v>
      </c>
      <c r="I36" s="65" t="s">
        <v>429</v>
      </c>
      <c r="J36" s="65" t="s">
        <v>289</v>
      </c>
      <c r="K36" s="65" t="s">
        <v>659</v>
      </c>
    </row>
    <row r="37" spans="1:11" x14ac:dyDescent="0.25">
      <c r="A37" s="65">
        <v>30</v>
      </c>
      <c r="B37" s="65" t="s">
        <v>102</v>
      </c>
      <c r="C37" s="65" t="s">
        <v>141</v>
      </c>
      <c r="D37" s="65" t="s">
        <v>42</v>
      </c>
      <c r="E37" s="65" t="s">
        <v>43</v>
      </c>
      <c r="F37" s="65" t="s">
        <v>142</v>
      </c>
      <c r="G37" s="65" t="s">
        <v>938</v>
      </c>
      <c r="H37" s="65" t="s">
        <v>3</v>
      </c>
      <c r="I37" s="65" t="s">
        <v>143</v>
      </c>
      <c r="J37" s="65" t="s">
        <v>53</v>
      </c>
      <c r="K37" s="65" t="s">
        <v>662</v>
      </c>
    </row>
    <row r="38" spans="1:11" x14ac:dyDescent="0.25">
      <c r="A38" s="65">
        <v>31</v>
      </c>
      <c r="B38" s="65" t="s">
        <v>608</v>
      </c>
      <c r="C38" s="65" t="s">
        <v>378</v>
      </c>
      <c r="D38" s="65" t="s">
        <v>27</v>
      </c>
      <c r="E38" s="65" t="s">
        <v>28</v>
      </c>
      <c r="F38" s="65" t="s">
        <v>609</v>
      </c>
      <c r="G38" s="65" t="s">
        <v>938</v>
      </c>
      <c r="H38" s="65" t="s">
        <v>294</v>
      </c>
      <c r="I38" s="65" t="s">
        <v>610</v>
      </c>
      <c r="J38" s="65" t="s">
        <v>289</v>
      </c>
      <c r="K38" s="65" t="s">
        <v>663</v>
      </c>
    </row>
    <row r="39" spans="1:11" x14ac:dyDescent="0.25">
      <c r="A39" s="65">
        <v>32</v>
      </c>
      <c r="B39" s="65"/>
      <c r="C39" s="65"/>
      <c r="D39" s="65"/>
      <c r="E39" s="65"/>
      <c r="F39" s="65" t="s">
        <v>572</v>
      </c>
      <c r="G39" s="65" t="s">
        <v>938</v>
      </c>
      <c r="H39" s="65" t="s">
        <v>287</v>
      </c>
      <c r="I39" s="65" t="s">
        <v>573</v>
      </c>
      <c r="J39" s="65" t="s">
        <v>289</v>
      </c>
      <c r="K39" s="65" t="s">
        <v>665</v>
      </c>
    </row>
    <row r="40" spans="1:11" x14ac:dyDescent="0.25">
      <c r="A40" s="65">
        <v>34</v>
      </c>
      <c r="B40" s="65" t="s">
        <v>257</v>
      </c>
      <c r="C40" s="65" t="s">
        <v>258</v>
      </c>
      <c r="D40" s="65" t="s">
        <v>36</v>
      </c>
      <c r="E40" s="65" t="s">
        <v>1</v>
      </c>
      <c r="F40" s="65" t="s">
        <v>259</v>
      </c>
      <c r="G40" s="65" t="s">
        <v>938</v>
      </c>
      <c r="H40" s="65" t="s">
        <v>3</v>
      </c>
      <c r="I40" s="65" t="s">
        <v>260</v>
      </c>
      <c r="J40" s="65" t="s">
        <v>53</v>
      </c>
      <c r="K40" s="65" t="s">
        <v>670</v>
      </c>
    </row>
    <row r="41" spans="1:11" x14ac:dyDescent="0.25">
      <c r="A41" s="65">
        <v>35</v>
      </c>
      <c r="B41" s="65" t="s">
        <v>566</v>
      </c>
      <c r="C41" s="65" t="s">
        <v>556</v>
      </c>
      <c r="D41" s="65" t="s">
        <v>0</v>
      </c>
      <c r="E41" s="65" t="s">
        <v>1</v>
      </c>
      <c r="F41" s="65" t="s">
        <v>557</v>
      </c>
      <c r="G41" s="65" t="s">
        <v>938</v>
      </c>
      <c r="H41" s="65" t="s">
        <v>287</v>
      </c>
      <c r="I41" s="65" t="s">
        <v>558</v>
      </c>
      <c r="J41" s="65" t="s">
        <v>289</v>
      </c>
      <c r="K41" s="65" t="s">
        <v>673</v>
      </c>
    </row>
    <row r="42" spans="1:11" x14ac:dyDescent="0.25">
      <c r="A42" s="65">
        <v>36</v>
      </c>
      <c r="B42" s="65" t="s">
        <v>161</v>
      </c>
      <c r="C42" s="65" t="s">
        <v>162</v>
      </c>
      <c r="D42" s="65" t="s">
        <v>394</v>
      </c>
      <c r="E42" s="65" t="s">
        <v>1</v>
      </c>
      <c r="F42" s="65" t="s">
        <v>163</v>
      </c>
      <c r="G42" s="65" t="s">
        <v>938</v>
      </c>
      <c r="H42" s="65" t="s">
        <v>30</v>
      </c>
      <c r="I42" s="65" t="s">
        <v>164</v>
      </c>
      <c r="J42" s="65" t="s">
        <v>32</v>
      </c>
      <c r="K42" s="65" t="s">
        <v>675</v>
      </c>
    </row>
    <row r="43" spans="1:11" x14ac:dyDescent="0.25">
      <c r="A43" s="65">
        <v>37</v>
      </c>
      <c r="B43" s="65"/>
      <c r="C43" s="65"/>
      <c r="D43" s="65"/>
      <c r="E43" s="65"/>
      <c r="F43" s="65" t="s">
        <v>540</v>
      </c>
      <c r="G43" s="65" t="s">
        <v>938</v>
      </c>
      <c r="H43" s="65" t="s">
        <v>294</v>
      </c>
      <c r="I43" s="65" t="s">
        <v>541</v>
      </c>
      <c r="J43" s="65" t="s">
        <v>289</v>
      </c>
      <c r="K43" s="65" t="s">
        <v>677</v>
      </c>
    </row>
    <row r="44" spans="1:11" x14ac:dyDescent="0.25">
      <c r="A44" s="65">
        <v>38</v>
      </c>
      <c r="B44" s="65" t="s">
        <v>291</v>
      </c>
      <c r="C44" s="65" t="s">
        <v>292</v>
      </c>
      <c r="D44" s="65" t="s">
        <v>0</v>
      </c>
      <c r="E44" s="65" t="s">
        <v>1</v>
      </c>
      <c r="F44" s="65" t="s">
        <v>293</v>
      </c>
      <c r="G44" s="65" t="s">
        <v>938</v>
      </c>
      <c r="H44" s="65" t="s">
        <v>294</v>
      </c>
      <c r="I44" s="65" t="s">
        <v>295</v>
      </c>
      <c r="J44" s="65" t="s">
        <v>289</v>
      </c>
      <c r="K44" s="65" t="s">
        <v>679</v>
      </c>
    </row>
    <row r="45" spans="1:11" x14ac:dyDescent="0.25">
      <c r="A45" s="65">
        <v>39</v>
      </c>
      <c r="B45" s="65" t="s">
        <v>297</v>
      </c>
      <c r="C45" s="65" t="s">
        <v>255</v>
      </c>
      <c r="D45" s="65" t="s">
        <v>0</v>
      </c>
      <c r="E45" s="65" t="s">
        <v>1</v>
      </c>
      <c r="F45" s="65" t="s">
        <v>298</v>
      </c>
      <c r="G45" s="65" t="s">
        <v>938</v>
      </c>
      <c r="H45" s="65" t="s">
        <v>294</v>
      </c>
      <c r="I45" s="65" t="s">
        <v>299</v>
      </c>
      <c r="J45" s="65" t="s">
        <v>289</v>
      </c>
      <c r="K45" s="65" t="s">
        <v>680</v>
      </c>
    </row>
    <row r="46" spans="1:11" x14ac:dyDescent="0.25">
      <c r="A46" s="65">
        <v>40</v>
      </c>
      <c r="B46" s="65" t="s">
        <v>311</v>
      </c>
      <c r="C46" s="65" t="s">
        <v>312</v>
      </c>
      <c r="D46" s="65" t="s">
        <v>313</v>
      </c>
      <c r="E46" s="65" t="s">
        <v>43</v>
      </c>
      <c r="F46" s="65" t="s">
        <v>314</v>
      </c>
      <c r="G46" s="65" t="s">
        <v>938</v>
      </c>
      <c r="H46" s="65" t="s">
        <v>294</v>
      </c>
      <c r="I46" s="65" t="s">
        <v>315</v>
      </c>
      <c r="J46" s="65" t="s">
        <v>289</v>
      </c>
      <c r="K46" s="65" t="s">
        <v>683</v>
      </c>
    </row>
    <row r="47" spans="1:11" x14ac:dyDescent="0.25">
      <c r="A47" s="65">
        <v>41</v>
      </c>
      <c r="B47" s="65" t="s">
        <v>317</v>
      </c>
      <c r="C47" s="65" t="s">
        <v>279</v>
      </c>
      <c r="D47" s="65" t="s">
        <v>318</v>
      </c>
      <c r="E47" s="65" t="s">
        <v>28</v>
      </c>
      <c r="F47" s="65" t="s">
        <v>319</v>
      </c>
      <c r="G47" s="65" t="s">
        <v>938</v>
      </c>
      <c r="H47" s="65" t="s">
        <v>287</v>
      </c>
      <c r="I47" s="65" t="s">
        <v>320</v>
      </c>
      <c r="J47" s="65" t="s">
        <v>289</v>
      </c>
      <c r="K47" s="65" t="s">
        <v>758</v>
      </c>
    </row>
    <row r="48" spans="1:11" x14ac:dyDescent="0.25">
      <c r="A48" s="65">
        <v>44</v>
      </c>
      <c r="B48" s="65" t="s">
        <v>345</v>
      </c>
      <c r="C48" s="65" t="s">
        <v>346</v>
      </c>
      <c r="D48" s="65" t="s">
        <v>17</v>
      </c>
      <c r="E48" s="65" t="s">
        <v>7</v>
      </c>
      <c r="F48" s="65" t="s">
        <v>347</v>
      </c>
      <c r="G48" s="65" t="s">
        <v>938</v>
      </c>
      <c r="H48" s="65" t="s">
        <v>287</v>
      </c>
      <c r="I48" s="65" t="s">
        <v>348</v>
      </c>
      <c r="J48" s="65" t="s">
        <v>289</v>
      </c>
      <c r="K48" s="65" t="s">
        <v>688</v>
      </c>
    </row>
    <row r="49" spans="1:11" x14ac:dyDescent="0.25">
      <c r="A49" s="65">
        <v>46</v>
      </c>
      <c r="B49" s="65" t="s">
        <v>355</v>
      </c>
      <c r="C49" s="65" t="s">
        <v>356</v>
      </c>
      <c r="D49" s="65" t="s">
        <v>0</v>
      </c>
      <c r="E49" s="65" t="s">
        <v>1</v>
      </c>
      <c r="F49" s="65" t="s">
        <v>357</v>
      </c>
      <c r="G49" s="65" t="s">
        <v>938</v>
      </c>
      <c r="H49" s="65" t="s">
        <v>294</v>
      </c>
      <c r="I49" s="65" t="s">
        <v>358</v>
      </c>
      <c r="J49" s="65" t="s">
        <v>289</v>
      </c>
      <c r="K49" s="65" t="s">
        <v>690</v>
      </c>
    </row>
    <row r="50" spans="1:11" x14ac:dyDescent="0.25">
      <c r="A50" s="65">
        <v>47</v>
      </c>
      <c r="B50" s="65" t="s">
        <v>238</v>
      </c>
      <c r="C50" s="65" t="s">
        <v>239</v>
      </c>
      <c r="D50" s="65" t="s">
        <v>0</v>
      </c>
      <c r="E50" s="65" t="s">
        <v>1</v>
      </c>
      <c r="F50" s="65" t="s">
        <v>240</v>
      </c>
      <c r="G50" s="65" t="s">
        <v>938</v>
      </c>
      <c r="H50" s="65" t="s">
        <v>3</v>
      </c>
      <c r="I50" s="65" t="s">
        <v>241</v>
      </c>
      <c r="J50" s="65" t="s">
        <v>53</v>
      </c>
      <c r="K50" s="65" t="s">
        <v>691</v>
      </c>
    </row>
    <row r="51" spans="1:11" x14ac:dyDescent="0.25">
      <c r="A51" s="65">
        <v>48</v>
      </c>
      <c r="B51" s="65" t="s">
        <v>366</v>
      </c>
      <c r="C51" s="65" t="s">
        <v>367</v>
      </c>
      <c r="D51" s="65" t="s">
        <v>368</v>
      </c>
      <c r="E51" s="65" t="s">
        <v>43</v>
      </c>
      <c r="F51" s="65" t="s">
        <v>369</v>
      </c>
      <c r="G51" s="65" t="s">
        <v>938</v>
      </c>
      <c r="H51" s="65" t="s">
        <v>294</v>
      </c>
      <c r="I51" s="65" t="s">
        <v>370</v>
      </c>
      <c r="J51" s="65" t="s">
        <v>289</v>
      </c>
      <c r="K51" s="65" t="s">
        <v>693</v>
      </c>
    </row>
    <row r="52" spans="1:11" x14ac:dyDescent="0.25">
      <c r="A52" s="65">
        <v>49</v>
      </c>
      <c r="B52" s="65" t="s">
        <v>372</v>
      </c>
      <c r="C52" s="65" t="s">
        <v>373</v>
      </c>
      <c r="D52" s="65" t="s">
        <v>42</v>
      </c>
      <c r="E52" s="65" t="s">
        <v>43</v>
      </c>
      <c r="F52" s="65" t="s">
        <v>374</v>
      </c>
      <c r="G52" s="65" t="s">
        <v>938</v>
      </c>
      <c r="H52" s="65" t="s">
        <v>294</v>
      </c>
      <c r="I52" s="65" t="s">
        <v>375</v>
      </c>
      <c r="J52" s="65" t="s">
        <v>289</v>
      </c>
      <c r="K52" s="65" t="s">
        <v>694</v>
      </c>
    </row>
    <row r="53" spans="1:11" x14ac:dyDescent="0.25">
      <c r="A53" s="65">
        <v>53</v>
      </c>
      <c r="B53" s="65" t="s">
        <v>137</v>
      </c>
      <c r="C53" s="65" t="s">
        <v>138</v>
      </c>
      <c r="D53" s="65" t="s">
        <v>0</v>
      </c>
      <c r="E53" s="65" t="s">
        <v>1</v>
      </c>
      <c r="F53" s="65" t="s">
        <v>139</v>
      </c>
      <c r="G53" s="65" t="s">
        <v>938</v>
      </c>
      <c r="H53" s="65" t="s">
        <v>3</v>
      </c>
      <c r="I53" s="65" t="s">
        <v>140</v>
      </c>
      <c r="J53" s="65" t="s">
        <v>53</v>
      </c>
      <c r="K53" s="65" t="s">
        <v>699</v>
      </c>
    </row>
    <row r="54" spans="1:11" x14ac:dyDescent="0.25">
      <c r="A54" s="65">
        <v>54</v>
      </c>
      <c r="B54" s="65" t="s">
        <v>262</v>
      </c>
      <c r="C54" s="65" t="s">
        <v>399</v>
      </c>
      <c r="D54" s="65" t="s">
        <v>0</v>
      </c>
      <c r="E54" s="65" t="s">
        <v>1</v>
      </c>
      <c r="F54" s="65" t="s">
        <v>400</v>
      </c>
      <c r="G54" s="65" t="s">
        <v>938</v>
      </c>
      <c r="H54" s="65" t="s">
        <v>294</v>
      </c>
      <c r="I54" s="65" t="s">
        <v>401</v>
      </c>
      <c r="J54" s="65" t="s">
        <v>289</v>
      </c>
      <c r="K54" s="65" t="s">
        <v>700</v>
      </c>
    </row>
    <row r="55" spans="1:11" x14ac:dyDescent="0.25">
      <c r="A55" s="65">
        <v>55</v>
      </c>
      <c r="B55" s="65" t="s">
        <v>403</v>
      </c>
      <c r="C55" s="65" t="s">
        <v>60</v>
      </c>
      <c r="D55" s="65" t="s">
        <v>27</v>
      </c>
      <c r="E55" s="65" t="s">
        <v>28</v>
      </c>
      <c r="F55" s="65" t="s">
        <v>404</v>
      </c>
      <c r="G55" s="65" t="s">
        <v>938</v>
      </c>
      <c r="H55" s="65" t="s">
        <v>287</v>
      </c>
      <c r="I55" s="65" t="s">
        <v>405</v>
      </c>
      <c r="J55" s="65" t="s">
        <v>289</v>
      </c>
      <c r="K55" s="65" t="s">
        <v>701</v>
      </c>
    </row>
    <row r="56" spans="1:11" x14ac:dyDescent="0.25">
      <c r="A56" s="65">
        <v>57</v>
      </c>
      <c r="B56" s="65" t="s">
        <v>431</v>
      </c>
      <c r="C56" s="65" t="s">
        <v>172</v>
      </c>
      <c r="D56" s="65" t="s">
        <v>432</v>
      </c>
      <c r="E56" s="65" t="s">
        <v>28</v>
      </c>
      <c r="F56" s="65" t="s">
        <v>433</v>
      </c>
      <c r="G56" s="65" t="s">
        <v>938</v>
      </c>
      <c r="H56" s="65" t="s">
        <v>294</v>
      </c>
      <c r="I56" s="65" t="s">
        <v>434</v>
      </c>
      <c r="J56" s="65" t="s">
        <v>289</v>
      </c>
      <c r="K56" s="65" t="s">
        <v>704</v>
      </c>
    </row>
    <row r="57" spans="1:11" x14ac:dyDescent="0.25">
      <c r="A57" s="65">
        <v>58</v>
      </c>
      <c r="B57" s="65" t="s">
        <v>15</v>
      </c>
      <c r="C57" s="65" t="s">
        <v>16</v>
      </c>
      <c r="D57" s="65" t="s">
        <v>17</v>
      </c>
      <c r="E57" s="65" t="s">
        <v>7</v>
      </c>
      <c r="F57" s="65" t="s">
        <v>77</v>
      </c>
      <c r="G57" s="65" t="s">
        <v>938</v>
      </c>
      <c r="H57" s="65" t="s">
        <v>30</v>
      </c>
      <c r="I57" s="65" t="s">
        <v>78</v>
      </c>
      <c r="J57" s="65" t="s">
        <v>32</v>
      </c>
      <c r="K57" s="65" t="s">
        <v>705</v>
      </c>
    </row>
    <row r="58" spans="1:11" x14ac:dyDescent="0.25">
      <c r="A58" s="65">
        <v>63</v>
      </c>
      <c r="B58" s="65" t="s">
        <v>460</v>
      </c>
      <c r="C58" s="65" t="s">
        <v>461</v>
      </c>
      <c r="D58" s="65" t="s">
        <v>462</v>
      </c>
      <c r="E58" s="65" t="s">
        <v>1</v>
      </c>
      <c r="F58" s="65" t="s">
        <v>463</v>
      </c>
      <c r="G58" s="65" t="s">
        <v>938</v>
      </c>
      <c r="H58" s="65" t="s">
        <v>30</v>
      </c>
      <c r="I58" s="65" t="s">
        <v>464</v>
      </c>
      <c r="J58" s="65" t="s">
        <v>32</v>
      </c>
      <c r="K58" s="65" t="s">
        <v>711</v>
      </c>
    </row>
    <row r="59" spans="1:11" x14ac:dyDescent="0.25">
      <c r="A59" s="65">
        <v>64</v>
      </c>
      <c r="B59" s="65" t="s">
        <v>165</v>
      </c>
      <c r="C59" s="65" t="s">
        <v>166</v>
      </c>
      <c r="D59" s="65" t="s">
        <v>27</v>
      </c>
      <c r="E59" s="65" t="s">
        <v>28</v>
      </c>
      <c r="F59" s="65" t="s">
        <v>167</v>
      </c>
      <c r="G59" s="65" t="s">
        <v>938</v>
      </c>
      <c r="H59" s="65" t="s">
        <v>30</v>
      </c>
      <c r="I59" s="65" t="s">
        <v>168</v>
      </c>
      <c r="J59" s="65" t="s">
        <v>32</v>
      </c>
      <c r="K59" s="65" t="s">
        <v>712</v>
      </c>
    </row>
    <row r="60" spans="1:11" x14ac:dyDescent="0.25">
      <c r="A60" s="65">
        <v>66</v>
      </c>
      <c r="B60" s="65" t="s">
        <v>25</v>
      </c>
      <c r="C60" s="65" t="s">
        <v>26</v>
      </c>
      <c r="D60" s="65" t="s">
        <v>27</v>
      </c>
      <c r="E60" s="65" t="s">
        <v>28</v>
      </c>
      <c r="F60" s="65" t="s">
        <v>29</v>
      </c>
      <c r="G60" s="65" t="s">
        <v>938</v>
      </c>
      <c r="H60" s="65" t="s">
        <v>30</v>
      </c>
      <c r="I60" s="65" t="s">
        <v>31</v>
      </c>
      <c r="J60" s="65" t="s">
        <v>32</v>
      </c>
      <c r="K60" s="65" t="s">
        <v>714</v>
      </c>
    </row>
    <row r="61" spans="1:11" x14ac:dyDescent="0.25">
      <c r="A61" s="65">
        <v>70</v>
      </c>
      <c r="B61" s="65" t="s">
        <v>110</v>
      </c>
      <c r="C61" s="65" t="s">
        <v>111</v>
      </c>
      <c r="D61" s="65" t="s">
        <v>112</v>
      </c>
      <c r="E61" s="65" t="s">
        <v>43</v>
      </c>
      <c r="F61" s="65" t="s">
        <v>113</v>
      </c>
      <c r="G61" s="65" t="s">
        <v>938</v>
      </c>
      <c r="H61" s="65" t="s">
        <v>3</v>
      </c>
      <c r="I61" s="65" t="s">
        <v>114</v>
      </c>
      <c r="J61" s="65" t="s">
        <v>53</v>
      </c>
      <c r="K61" s="65" t="s">
        <v>727</v>
      </c>
    </row>
    <row r="62" spans="1:11" x14ac:dyDescent="0.25">
      <c r="A62" s="65">
        <v>71</v>
      </c>
      <c r="B62" s="65" t="s">
        <v>120</v>
      </c>
      <c r="C62" s="65" t="s">
        <v>121</v>
      </c>
      <c r="D62" s="65" t="s">
        <v>122</v>
      </c>
      <c r="E62" s="65" t="s">
        <v>43</v>
      </c>
      <c r="F62" s="65" t="s">
        <v>123</v>
      </c>
      <c r="G62" s="65" t="s">
        <v>938</v>
      </c>
      <c r="H62" s="65" t="s">
        <v>3</v>
      </c>
      <c r="I62" s="65" t="s">
        <v>124</v>
      </c>
      <c r="J62" s="65" t="s">
        <v>125</v>
      </c>
      <c r="K62" s="65" t="s">
        <v>728</v>
      </c>
    </row>
    <row r="63" spans="1:11" x14ac:dyDescent="0.25">
      <c r="A63" s="65">
        <v>90</v>
      </c>
      <c r="B63" s="65" t="s">
        <v>467</v>
      </c>
      <c r="C63" s="65" t="s">
        <v>468</v>
      </c>
      <c r="D63" s="65" t="s">
        <v>0</v>
      </c>
      <c r="E63" s="65" t="s">
        <v>1</v>
      </c>
      <c r="F63" s="65" t="s">
        <v>477</v>
      </c>
      <c r="G63" s="65" t="s">
        <v>938</v>
      </c>
      <c r="H63" s="65" t="s">
        <v>30</v>
      </c>
      <c r="I63" s="65" t="s">
        <v>478</v>
      </c>
      <c r="J63" s="65" t="s">
        <v>32</v>
      </c>
      <c r="K63" s="65" t="s">
        <v>740</v>
      </c>
    </row>
    <row r="64" spans="1:11" x14ac:dyDescent="0.25">
      <c r="A64" s="65">
        <v>93</v>
      </c>
      <c r="B64" s="65" t="s">
        <v>206</v>
      </c>
      <c r="C64" s="65" t="s">
        <v>207</v>
      </c>
      <c r="D64" s="65" t="s">
        <v>173</v>
      </c>
      <c r="E64" s="65" t="s">
        <v>43</v>
      </c>
      <c r="F64" s="65" t="s">
        <v>208</v>
      </c>
      <c r="G64" s="65" t="s">
        <v>938</v>
      </c>
      <c r="H64" s="65" t="s">
        <v>3</v>
      </c>
      <c r="I64" s="65" t="s">
        <v>209</v>
      </c>
      <c r="J64" s="65" t="s">
        <v>53</v>
      </c>
      <c r="K64" s="65" t="s">
        <v>745</v>
      </c>
    </row>
    <row r="65" spans="1:11" x14ac:dyDescent="0.25">
      <c r="A65" s="65">
        <v>94</v>
      </c>
      <c r="B65" s="65" t="s">
        <v>224</v>
      </c>
      <c r="C65" s="65" t="s">
        <v>225</v>
      </c>
      <c r="D65" s="65" t="s">
        <v>0</v>
      </c>
      <c r="E65" s="65" t="s">
        <v>1</v>
      </c>
      <c r="F65" s="65" t="s">
        <v>226</v>
      </c>
      <c r="G65" s="65" t="s">
        <v>938</v>
      </c>
      <c r="H65" s="65" t="s">
        <v>3</v>
      </c>
      <c r="I65" s="65" t="s">
        <v>227</v>
      </c>
      <c r="J65" s="65" t="s">
        <v>53</v>
      </c>
      <c r="K65" s="65" t="s">
        <v>748</v>
      </c>
    </row>
    <row r="66" spans="1:11" x14ac:dyDescent="0.25">
      <c r="A66" s="65">
        <v>95</v>
      </c>
      <c r="B66" s="65" t="s">
        <v>54</v>
      </c>
      <c r="C66" s="65" t="s">
        <v>55</v>
      </c>
      <c r="D66" s="65" t="s">
        <v>0</v>
      </c>
      <c r="E66" s="65" t="s">
        <v>1</v>
      </c>
      <c r="F66" s="65" t="s">
        <v>229</v>
      </c>
      <c r="G66" s="65" t="s">
        <v>938</v>
      </c>
      <c r="H66" s="65" t="s">
        <v>3</v>
      </c>
      <c r="I66" s="65" t="s">
        <v>230</v>
      </c>
      <c r="J66" s="65" t="s">
        <v>53</v>
      </c>
      <c r="K66" s="65" t="s">
        <v>749</v>
      </c>
    </row>
    <row r="67" spans="1:11" x14ac:dyDescent="0.25">
      <c r="A67" s="65">
        <v>98</v>
      </c>
      <c r="B67" s="65" t="s">
        <v>268</v>
      </c>
      <c r="C67" s="65" t="s">
        <v>269</v>
      </c>
      <c r="D67" s="65" t="s">
        <v>66</v>
      </c>
      <c r="E67" s="65" t="s">
        <v>1</v>
      </c>
      <c r="F67" s="65" t="s">
        <v>270</v>
      </c>
      <c r="G67" s="65" t="s">
        <v>938</v>
      </c>
      <c r="H67" s="65" t="s">
        <v>3</v>
      </c>
      <c r="I67" s="65" t="s">
        <v>271</v>
      </c>
      <c r="J67" s="65" t="s">
        <v>53</v>
      </c>
      <c r="K67" s="65" t="s">
        <v>754</v>
      </c>
    </row>
    <row r="68" spans="1:11" x14ac:dyDescent="0.25">
      <c r="A68" s="65">
        <v>99</v>
      </c>
      <c r="B68" s="65" t="s">
        <v>278</v>
      </c>
      <c r="C68" s="65" t="s">
        <v>279</v>
      </c>
      <c r="D68" s="65" t="s">
        <v>66</v>
      </c>
      <c r="E68" s="65" t="s">
        <v>1</v>
      </c>
      <c r="F68" s="65" t="s">
        <v>280</v>
      </c>
      <c r="G68" s="65" t="s">
        <v>938</v>
      </c>
      <c r="H68" s="65" t="s">
        <v>3</v>
      </c>
      <c r="I68" s="65" t="s">
        <v>281</v>
      </c>
      <c r="J68" s="65" t="s">
        <v>53</v>
      </c>
      <c r="K68" s="65" t="s">
        <v>756</v>
      </c>
    </row>
    <row r="69" spans="1:11" x14ac:dyDescent="0.25">
      <c r="A69" s="65">
        <v>22</v>
      </c>
      <c r="B69" s="65" t="s">
        <v>1003</v>
      </c>
      <c r="C69" s="65" t="s">
        <v>1004</v>
      </c>
      <c r="D69" s="65" t="s">
        <v>0</v>
      </c>
      <c r="E69" s="65" t="s">
        <v>1</v>
      </c>
      <c r="F69" s="65" t="s">
        <v>773</v>
      </c>
      <c r="G69" s="65" t="s">
        <v>543</v>
      </c>
      <c r="H69" s="65" t="s">
        <v>473</v>
      </c>
      <c r="I69" s="65" t="s">
        <v>774</v>
      </c>
      <c r="J69" s="65" t="s">
        <v>475</v>
      </c>
      <c r="K69" s="65" t="s">
        <v>775</v>
      </c>
    </row>
    <row r="70" spans="1:11" x14ac:dyDescent="0.25">
      <c r="A70" s="65">
        <v>87</v>
      </c>
      <c r="B70" s="65" t="s">
        <v>174</v>
      </c>
      <c r="C70" s="65" t="s">
        <v>175</v>
      </c>
      <c r="D70" s="65" t="s">
        <v>0</v>
      </c>
      <c r="E70" s="65" t="s">
        <v>1</v>
      </c>
      <c r="F70" s="65" t="s">
        <v>472</v>
      </c>
      <c r="G70" s="65" t="s">
        <v>543</v>
      </c>
      <c r="H70" s="65" t="s">
        <v>473</v>
      </c>
      <c r="I70" s="65" t="s">
        <v>474</v>
      </c>
      <c r="J70" s="65" t="s">
        <v>475</v>
      </c>
      <c r="K70" s="65" t="s">
        <v>737</v>
      </c>
    </row>
    <row r="71" spans="1:11" x14ac:dyDescent="0.25">
      <c r="A71" s="65">
        <v>92</v>
      </c>
      <c r="B71" s="65" t="s">
        <v>54</v>
      </c>
      <c r="C71" s="65" t="s">
        <v>55</v>
      </c>
      <c r="D71" s="65" t="s">
        <v>0</v>
      </c>
      <c r="E71" s="65" t="s">
        <v>1</v>
      </c>
      <c r="F71" s="65" t="s">
        <v>480</v>
      </c>
      <c r="G71" s="65" t="s">
        <v>543</v>
      </c>
      <c r="H71" s="65" t="s">
        <v>473</v>
      </c>
      <c r="I71" s="65" t="s">
        <v>481</v>
      </c>
      <c r="J71" s="65" t="s">
        <v>475</v>
      </c>
      <c r="K71" s="65" t="s">
        <v>744</v>
      </c>
    </row>
    <row r="72" spans="1:11" x14ac:dyDescent="0.25">
      <c r="A72" s="57">
        <v>82</v>
      </c>
      <c r="B72" s="57" t="s">
        <v>989</v>
      </c>
      <c r="C72" s="57" t="s">
        <v>624</v>
      </c>
      <c r="D72" s="57" t="s">
        <v>990</v>
      </c>
      <c r="E72" s="57" t="s">
        <v>991</v>
      </c>
      <c r="F72" s="57" t="s">
        <v>992</v>
      </c>
      <c r="G72" s="57" t="s">
        <v>993</v>
      </c>
      <c r="H72" s="57" t="s">
        <v>8</v>
      </c>
      <c r="I72" s="57" t="s">
        <v>994</v>
      </c>
      <c r="J72" s="57" t="s">
        <v>9</v>
      </c>
      <c r="K72" s="57" t="s">
        <v>995</v>
      </c>
    </row>
    <row r="73" spans="1:11" x14ac:dyDescent="0.25">
      <c r="A73" s="65">
        <v>42</v>
      </c>
      <c r="B73" s="65" t="s">
        <v>15</v>
      </c>
      <c r="C73" s="65" t="s">
        <v>16</v>
      </c>
      <c r="D73" s="65" t="s">
        <v>17</v>
      </c>
      <c r="E73" s="65" t="s">
        <v>7</v>
      </c>
      <c r="F73" s="65" t="s">
        <v>18</v>
      </c>
      <c r="G73" s="65" t="s">
        <v>527</v>
      </c>
      <c r="H73" s="65" t="s">
        <v>5</v>
      </c>
      <c r="I73" s="65" t="s">
        <v>19</v>
      </c>
      <c r="J73" s="65" t="s">
        <v>6</v>
      </c>
      <c r="K73" s="65" t="s">
        <v>685</v>
      </c>
    </row>
    <row r="74" spans="1:11" x14ac:dyDescent="0.25">
      <c r="A74" s="65">
        <v>52</v>
      </c>
      <c r="B74" s="65" t="s">
        <v>366</v>
      </c>
      <c r="C74" s="65" t="s">
        <v>367</v>
      </c>
      <c r="D74" s="65" t="s">
        <v>368</v>
      </c>
      <c r="E74" s="65" t="s">
        <v>43</v>
      </c>
      <c r="F74" s="65" t="s">
        <v>395</v>
      </c>
      <c r="G74" s="65" t="s">
        <v>527</v>
      </c>
      <c r="H74" s="65" t="s">
        <v>5</v>
      </c>
      <c r="I74" s="65" t="s">
        <v>396</v>
      </c>
      <c r="J74" s="65" t="s">
        <v>6</v>
      </c>
      <c r="K74" s="65" t="s">
        <v>698</v>
      </c>
    </row>
    <row r="75" spans="1:11" x14ac:dyDescent="0.25">
      <c r="A75" s="65">
        <v>62</v>
      </c>
      <c r="B75" s="65" t="s">
        <v>448</v>
      </c>
      <c r="C75" s="65" t="s">
        <v>449</v>
      </c>
      <c r="D75" s="65" t="s">
        <v>205</v>
      </c>
      <c r="E75" s="65" t="s">
        <v>1</v>
      </c>
      <c r="F75" s="65" t="s">
        <v>450</v>
      </c>
      <c r="G75" s="65" t="s">
        <v>527</v>
      </c>
      <c r="H75" s="65" t="s">
        <v>5</v>
      </c>
      <c r="I75" s="65" t="s">
        <v>451</v>
      </c>
      <c r="J75" s="65" t="s">
        <v>6</v>
      </c>
      <c r="K75" s="65" t="s">
        <v>709</v>
      </c>
    </row>
    <row r="76" spans="1:11" x14ac:dyDescent="0.25">
      <c r="A76" s="65">
        <v>65</v>
      </c>
      <c r="B76" s="65" t="s">
        <v>20</v>
      </c>
      <c r="C76" s="65" t="s">
        <v>21</v>
      </c>
      <c r="D76" s="65" t="s">
        <v>0</v>
      </c>
      <c r="E76" s="65" t="s">
        <v>1</v>
      </c>
      <c r="F76" s="65" t="s">
        <v>22</v>
      </c>
      <c r="G76" s="65" t="s">
        <v>527</v>
      </c>
      <c r="H76" s="65" t="s">
        <v>5</v>
      </c>
      <c r="I76" s="65" t="s">
        <v>23</v>
      </c>
      <c r="J76" s="65" t="s">
        <v>6</v>
      </c>
      <c r="K76" s="65" t="s">
        <v>713</v>
      </c>
    </row>
    <row r="77" spans="1:11" x14ac:dyDescent="0.25">
      <c r="A77" s="65">
        <v>67</v>
      </c>
      <c r="B77" s="65" t="s">
        <v>40</v>
      </c>
      <c r="C77" s="65" t="s">
        <v>41</v>
      </c>
      <c r="D77" s="65" t="s">
        <v>42</v>
      </c>
      <c r="E77" s="65" t="s">
        <v>43</v>
      </c>
      <c r="F77" s="65" t="s">
        <v>44</v>
      </c>
      <c r="G77" s="65" t="s">
        <v>527</v>
      </c>
      <c r="H77" s="65" t="s">
        <v>5</v>
      </c>
      <c r="I77" s="65" t="s">
        <v>45</v>
      </c>
      <c r="J77" s="65" t="s">
        <v>6</v>
      </c>
      <c r="K77" s="65" t="s">
        <v>716</v>
      </c>
    </row>
    <row r="78" spans="1:11" x14ac:dyDescent="0.25">
      <c r="A78" s="65">
        <v>68</v>
      </c>
      <c r="B78" s="65" t="s">
        <v>54</v>
      </c>
      <c r="C78" s="65" t="s">
        <v>55</v>
      </c>
      <c r="D78" s="65" t="s">
        <v>0</v>
      </c>
      <c r="E78" s="65" t="s">
        <v>1</v>
      </c>
      <c r="F78" s="65" t="s">
        <v>56</v>
      </c>
      <c r="G78" s="65" t="s">
        <v>527</v>
      </c>
      <c r="H78" s="65" t="s">
        <v>5</v>
      </c>
      <c r="I78" s="65" t="s">
        <v>57</v>
      </c>
      <c r="J78" s="65" t="s">
        <v>6</v>
      </c>
      <c r="K78" s="65" t="s">
        <v>717</v>
      </c>
    </row>
    <row r="79" spans="1:11" x14ac:dyDescent="0.25">
      <c r="A79" s="65">
        <v>69</v>
      </c>
      <c r="B79" s="65" t="s">
        <v>467</v>
      </c>
      <c r="C79" s="65" t="s">
        <v>468</v>
      </c>
      <c r="D79" s="65" t="s">
        <v>0</v>
      </c>
      <c r="E79" s="65" t="s">
        <v>1</v>
      </c>
      <c r="F79" s="65" t="s">
        <v>469</v>
      </c>
      <c r="G79" s="65" t="s">
        <v>527</v>
      </c>
      <c r="H79" s="65" t="s">
        <v>5</v>
      </c>
      <c r="I79" s="65" t="s">
        <v>470</v>
      </c>
      <c r="J79" s="65" t="s">
        <v>6</v>
      </c>
      <c r="K79" s="65" t="s">
        <v>720</v>
      </c>
    </row>
    <row r="80" spans="1:11" x14ac:dyDescent="0.25">
      <c r="A80" s="65">
        <v>72</v>
      </c>
      <c r="B80" s="65" t="s">
        <v>127</v>
      </c>
      <c r="C80" s="65" t="s">
        <v>47</v>
      </c>
      <c r="D80" s="65" t="s">
        <v>0</v>
      </c>
      <c r="E80" s="65" t="s">
        <v>1</v>
      </c>
      <c r="F80" s="65" t="s">
        <v>128</v>
      </c>
      <c r="G80" s="65" t="s">
        <v>527</v>
      </c>
      <c r="H80" s="65" t="s">
        <v>8</v>
      </c>
      <c r="I80" s="65" t="s">
        <v>129</v>
      </c>
      <c r="J80" s="65" t="s">
        <v>9</v>
      </c>
      <c r="K80" s="65" t="s">
        <v>729</v>
      </c>
    </row>
    <row r="81" spans="1:11" x14ac:dyDescent="0.25">
      <c r="A81" s="65">
        <v>73</v>
      </c>
      <c r="B81" s="65" t="s">
        <v>641</v>
      </c>
      <c r="C81" s="65" t="s">
        <v>642</v>
      </c>
      <c r="D81" s="65" t="s">
        <v>106</v>
      </c>
      <c r="E81" s="65" t="s">
        <v>7</v>
      </c>
      <c r="F81" s="65" t="s">
        <v>643</v>
      </c>
      <c r="G81" s="65" t="s">
        <v>527</v>
      </c>
      <c r="H81" s="65" t="s">
        <v>8</v>
      </c>
      <c r="I81" s="65" t="s">
        <v>644</v>
      </c>
      <c r="J81" s="65" t="s">
        <v>9</v>
      </c>
      <c r="K81" s="65" t="s">
        <v>730</v>
      </c>
    </row>
    <row r="82" spans="1:11" x14ac:dyDescent="0.25">
      <c r="A82" s="65">
        <v>76</v>
      </c>
      <c r="B82" s="65" t="s">
        <v>811</v>
      </c>
      <c r="C82" s="65" t="s">
        <v>812</v>
      </c>
      <c r="D82" s="65" t="s">
        <v>813</v>
      </c>
      <c r="E82" s="65" t="s">
        <v>814</v>
      </c>
      <c r="F82" s="65" t="s">
        <v>815</v>
      </c>
      <c r="G82" s="65" t="s">
        <v>527</v>
      </c>
      <c r="H82" s="65" t="s">
        <v>8</v>
      </c>
      <c r="I82" s="65" t="s">
        <v>817</v>
      </c>
      <c r="J82" s="65" t="s">
        <v>9</v>
      </c>
      <c r="K82" s="65" t="s">
        <v>818</v>
      </c>
    </row>
    <row r="83" spans="1:11" x14ac:dyDescent="0.25">
      <c r="A83" s="65">
        <v>77</v>
      </c>
      <c r="B83" s="65" t="s">
        <v>869</v>
      </c>
      <c r="C83" s="65" t="s">
        <v>870</v>
      </c>
      <c r="D83" s="65" t="s">
        <v>871</v>
      </c>
      <c r="E83" s="65" t="s">
        <v>198</v>
      </c>
      <c r="F83" s="65" t="s">
        <v>872</v>
      </c>
      <c r="G83" s="65" t="s">
        <v>527</v>
      </c>
      <c r="H83" s="65" t="s">
        <v>8</v>
      </c>
      <c r="I83" s="65" t="s">
        <v>873</v>
      </c>
      <c r="J83" s="65" t="s">
        <v>9</v>
      </c>
      <c r="K83" s="65" t="s">
        <v>874</v>
      </c>
    </row>
    <row r="84" spans="1:11" x14ac:dyDescent="0.25">
      <c r="A84" s="65">
        <v>79</v>
      </c>
      <c r="B84" s="65" t="s">
        <v>819</v>
      </c>
      <c r="C84" s="65" t="s">
        <v>820</v>
      </c>
      <c r="D84" s="65" t="s">
        <v>821</v>
      </c>
      <c r="E84" s="65" t="s">
        <v>822</v>
      </c>
      <c r="F84" s="65" t="s">
        <v>823</v>
      </c>
      <c r="G84" s="65" t="s">
        <v>527</v>
      </c>
      <c r="H84" s="65" t="s">
        <v>8</v>
      </c>
      <c r="I84" s="65" t="s">
        <v>824</v>
      </c>
      <c r="J84" s="65" t="s">
        <v>9</v>
      </c>
      <c r="K84" s="65" t="s">
        <v>825</v>
      </c>
    </row>
    <row r="85" spans="1:11" x14ac:dyDescent="0.25">
      <c r="A85" s="65">
        <v>80</v>
      </c>
      <c r="B85" s="65" t="s">
        <v>875</v>
      </c>
      <c r="C85" s="65" t="s">
        <v>876</v>
      </c>
      <c r="D85" s="65" t="s">
        <v>877</v>
      </c>
      <c r="E85" s="65" t="s">
        <v>878</v>
      </c>
      <c r="F85" s="65" t="s">
        <v>879</v>
      </c>
      <c r="G85" s="65" t="s">
        <v>527</v>
      </c>
      <c r="H85" s="65" t="s">
        <v>8</v>
      </c>
      <c r="I85" s="65" t="s">
        <v>880</v>
      </c>
      <c r="J85" s="65" t="s">
        <v>9</v>
      </c>
      <c r="K85" s="65" t="s">
        <v>881</v>
      </c>
    </row>
    <row r="86" spans="1:11" x14ac:dyDescent="0.25">
      <c r="A86" s="65">
        <v>81</v>
      </c>
      <c r="B86" s="65" t="s">
        <v>797</v>
      </c>
      <c r="C86" s="65" t="s">
        <v>798</v>
      </c>
      <c r="D86" s="65" t="s">
        <v>799</v>
      </c>
      <c r="E86" s="65" t="s">
        <v>1</v>
      </c>
      <c r="F86" s="65" t="s">
        <v>800</v>
      </c>
      <c r="G86" s="65" t="s">
        <v>527</v>
      </c>
      <c r="H86" s="65" t="s">
        <v>8</v>
      </c>
      <c r="I86" s="65" t="s">
        <v>801</v>
      </c>
      <c r="J86" s="65" t="s">
        <v>9</v>
      </c>
      <c r="K86" s="65" t="s">
        <v>802</v>
      </c>
    </row>
    <row r="87" spans="1:11" x14ac:dyDescent="0.25">
      <c r="A87" s="65">
        <v>83</v>
      </c>
      <c r="B87" s="65" t="s">
        <v>101</v>
      </c>
      <c r="C87" s="65" t="s">
        <v>102</v>
      </c>
      <c r="D87" s="65" t="s">
        <v>103</v>
      </c>
      <c r="E87" s="65" t="s">
        <v>43</v>
      </c>
      <c r="F87" s="65" t="s">
        <v>169</v>
      </c>
      <c r="G87" s="65" t="s">
        <v>527</v>
      </c>
      <c r="H87" s="65" t="s">
        <v>8</v>
      </c>
      <c r="I87" s="65" t="s">
        <v>170</v>
      </c>
      <c r="J87" s="65" t="s">
        <v>9</v>
      </c>
      <c r="K87" s="65" t="s">
        <v>735</v>
      </c>
    </row>
    <row r="88" spans="1:11" x14ac:dyDescent="0.25">
      <c r="A88" s="65">
        <v>85</v>
      </c>
      <c r="B88" s="65" t="s">
        <v>882</v>
      </c>
      <c r="C88" s="65" t="s">
        <v>97</v>
      </c>
      <c r="D88" s="65" t="s">
        <v>173</v>
      </c>
      <c r="E88" s="65" t="s">
        <v>43</v>
      </c>
      <c r="F88" s="65" t="s">
        <v>883</v>
      </c>
      <c r="G88" s="65" t="s">
        <v>527</v>
      </c>
      <c r="H88" s="65" t="s">
        <v>8</v>
      </c>
      <c r="I88" s="65" t="s">
        <v>884</v>
      </c>
      <c r="J88" s="65" t="s">
        <v>9</v>
      </c>
      <c r="K88" s="65" t="s">
        <v>885</v>
      </c>
    </row>
    <row r="89" spans="1:11" x14ac:dyDescent="0.25">
      <c r="A89" s="65">
        <v>86</v>
      </c>
      <c r="B89" s="65" t="s">
        <v>174</v>
      </c>
      <c r="C89" s="65" t="s">
        <v>175</v>
      </c>
      <c r="D89" s="65" t="s">
        <v>0</v>
      </c>
      <c r="E89" s="65" t="s">
        <v>1</v>
      </c>
      <c r="F89" s="65" t="s">
        <v>176</v>
      </c>
      <c r="G89" s="65" t="s">
        <v>527</v>
      </c>
      <c r="H89" s="65" t="s">
        <v>8</v>
      </c>
      <c r="I89" s="65" t="s">
        <v>177</v>
      </c>
      <c r="J89" s="65" t="s">
        <v>9</v>
      </c>
      <c r="K89" s="65" t="s">
        <v>736</v>
      </c>
    </row>
    <row r="90" spans="1:11" x14ac:dyDescent="0.25">
      <c r="A90" s="65">
        <v>88</v>
      </c>
      <c r="B90" s="65" t="s">
        <v>179</v>
      </c>
      <c r="C90" s="65" t="s">
        <v>180</v>
      </c>
      <c r="D90" s="65" t="s">
        <v>181</v>
      </c>
      <c r="E90" s="65" t="s">
        <v>43</v>
      </c>
      <c r="F90" s="65" t="s">
        <v>182</v>
      </c>
      <c r="G90" s="65" t="s">
        <v>527</v>
      </c>
      <c r="H90" s="65" t="s">
        <v>8</v>
      </c>
      <c r="I90" s="65" t="s">
        <v>183</v>
      </c>
      <c r="J90" s="65" t="s">
        <v>9</v>
      </c>
      <c r="K90" s="65" t="s">
        <v>738</v>
      </c>
    </row>
    <row r="91" spans="1:11" x14ac:dyDescent="0.25">
      <c r="A91" s="65">
        <v>1</v>
      </c>
      <c r="B91" s="65" t="s">
        <v>803</v>
      </c>
      <c r="C91" s="65" t="s">
        <v>804</v>
      </c>
      <c r="D91" s="65" t="s">
        <v>17</v>
      </c>
      <c r="E91" s="65" t="s">
        <v>7</v>
      </c>
      <c r="F91" s="65" t="s">
        <v>805</v>
      </c>
      <c r="G91" s="65" t="s">
        <v>760</v>
      </c>
      <c r="H91" s="65" t="s">
        <v>5</v>
      </c>
      <c r="I91" s="65" t="s">
        <v>806</v>
      </c>
      <c r="J91" s="65" t="s">
        <v>6</v>
      </c>
      <c r="K91" s="65" t="s">
        <v>996</v>
      </c>
    </row>
    <row r="92" spans="1:11" x14ac:dyDescent="0.25">
      <c r="A92" s="65">
        <v>8</v>
      </c>
      <c r="B92" s="65" t="s">
        <v>104</v>
      </c>
      <c r="C92" s="65" t="s">
        <v>105</v>
      </c>
      <c r="D92" s="65" t="s">
        <v>106</v>
      </c>
      <c r="E92" s="65" t="s">
        <v>7</v>
      </c>
      <c r="F92" s="65" t="s">
        <v>107</v>
      </c>
      <c r="G92" s="65" t="s">
        <v>760</v>
      </c>
      <c r="H92" s="65" t="s">
        <v>5</v>
      </c>
      <c r="I92" s="65" t="s">
        <v>108</v>
      </c>
      <c r="J92" s="65" t="s">
        <v>6</v>
      </c>
      <c r="K92" s="65" t="s">
        <v>964</v>
      </c>
    </row>
    <row r="93" spans="1:11" x14ac:dyDescent="0.25">
      <c r="A93" s="65">
        <v>14</v>
      </c>
      <c r="B93" s="65" t="s">
        <v>49</v>
      </c>
      <c r="C93" s="65" t="s">
        <v>97</v>
      </c>
      <c r="D93" s="65" t="s">
        <v>66</v>
      </c>
      <c r="E93" s="65" t="s">
        <v>1</v>
      </c>
      <c r="F93" s="65" t="s">
        <v>98</v>
      </c>
      <c r="G93" s="65" t="s">
        <v>760</v>
      </c>
      <c r="H93" s="65" t="s">
        <v>5</v>
      </c>
      <c r="I93" s="65" t="s">
        <v>99</v>
      </c>
      <c r="J93" s="65" t="s">
        <v>6</v>
      </c>
      <c r="K93" s="65" t="s">
        <v>920</v>
      </c>
    </row>
    <row r="94" spans="1:11" x14ac:dyDescent="0.25">
      <c r="A94" s="65">
        <v>16</v>
      </c>
      <c r="B94" s="65" t="s">
        <v>902</v>
      </c>
      <c r="C94" s="65" t="s">
        <v>903</v>
      </c>
      <c r="D94" s="65" t="s">
        <v>17</v>
      </c>
      <c r="E94" s="65" t="s">
        <v>7</v>
      </c>
      <c r="F94" s="65" t="s">
        <v>904</v>
      </c>
      <c r="G94" s="65" t="s">
        <v>760</v>
      </c>
      <c r="H94" s="65" t="s">
        <v>8</v>
      </c>
      <c r="I94" s="65" t="s">
        <v>905</v>
      </c>
      <c r="J94" s="65" t="s">
        <v>9</v>
      </c>
      <c r="K94" s="65" t="s">
        <v>906</v>
      </c>
    </row>
    <row r="95" spans="1:11" x14ac:dyDescent="0.25">
      <c r="A95" s="65">
        <v>21</v>
      </c>
      <c r="B95" s="65" t="s">
        <v>766</v>
      </c>
      <c r="C95" s="65" t="s">
        <v>767</v>
      </c>
      <c r="D95" s="65" t="s">
        <v>577</v>
      </c>
      <c r="E95" s="65" t="s">
        <v>7</v>
      </c>
      <c r="F95" s="65" t="s">
        <v>768</v>
      </c>
      <c r="G95" s="65" t="s">
        <v>760</v>
      </c>
      <c r="H95" s="65" t="s">
        <v>8</v>
      </c>
      <c r="I95" s="65" t="s">
        <v>769</v>
      </c>
      <c r="J95" s="65" t="s">
        <v>9</v>
      </c>
      <c r="K95" s="65" t="s">
        <v>770</v>
      </c>
    </row>
    <row r="96" spans="1:11" x14ac:dyDescent="0.25">
      <c r="A96" s="65">
        <v>23</v>
      </c>
      <c r="B96" s="65" t="s">
        <v>544</v>
      </c>
      <c r="C96" s="65" t="s">
        <v>545</v>
      </c>
      <c r="D96" s="65" t="s">
        <v>546</v>
      </c>
      <c r="E96" s="65" t="s">
        <v>1</v>
      </c>
      <c r="F96" s="65" t="s">
        <v>547</v>
      </c>
      <c r="G96" s="65" t="s">
        <v>760</v>
      </c>
      <c r="H96" s="65" t="s">
        <v>8</v>
      </c>
      <c r="I96" s="65" t="s">
        <v>548</v>
      </c>
      <c r="J96" s="65" t="s">
        <v>9</v>
      </c>
      <c r="K96" s="65" t="s">
        <v>783</v>
      </c>
    </row>
    <row r="97" spans="1:11" x14ac:dyDescent="0.25">
      <c r="A97" s="65">
        <v>61</v>
      </c>
      <c r="B97" s="65" t="s">
        <v>786</v>
      </c>
      <c r="C97" s="65" t="s">
        <v>175</v>
      </c>
      <c r="D97" s="65" t="s">
        <v>256</v>
      </c>
      <c r="E97" s="65" t="s">
        <v>1</v>
      </c>
      <c r="F97" s="65" t="s">
        <v>787</v>
      </c>
      <c r="G97" s="65" t="s">
        <v>760</v>
      </c>
      <c r="H97" s="65" t="s">
        <v>5</v>
      </c>
      <c r="I97" s="65" t="s">
        <v>789</v>
      </c>
      <c r="J97" s="65" t="s">
        <v>6</v>
      </c>
      <c r="K97" s="65" t="s">
        <v>790</v>
      </c>
    </row>
    <row r="98" spans="1:11" x14ac:dyDescent="0.25">
      <c r="A98" s="65">
        <v>75</v>
      </c>
      <c r="B98" s="65" t="s">
        <v>925</v>
      </c>
      <c r="C98" s="65" t="s">
        <v>926</v>
      </c>
      <c r="D98" s="65" t="s">
        <v>821</v>
      </c>
      <c r="E98" s="65" t="s">
        <v>822</v>
      </c>
      <c r="F98" s="65" t="s">
        <v>927</v>
      </c>
      <c r="G98" s="65" t="s">
        <v>760</v>
      </c>
      <c r="H98" s="65" t="s">
        <v>8</v>
      </c>
      <c r="I98" s="65" t="s">
        <v>928</v>
      </c>
      <c r="J98" s="65" t="s">
        <v>9</v>
      </c>
      <c r="K98" s="65" t="s">
        <v>929</v>
      </c>
    </row>
    <row r="99" spans="1:11" x14ac:dyDescent="0.25">
      <c r="A99" s="65">
        <v>84</v>
      </c>
      <c r="B99" s="65" t="s">
        <v>968</v>
      </c>
      <c r="C99" s="65" t="s">
        <v>969</v>
      </c>
      <c r="D99" s="65" t="s">
        <v>970</v>
      </c>
      <c r="E99" s="65" t="s">
        <v>971</v>
      </c>
      <c r="F99" s="65" t="s">
        <v>972</v>
      </c>
      <c r="G99" s="65" t="s">
        <v>760</v>
      </c>
      <c r="H99" s="65" t="s">
        <v>8</v>
      </c>
      <c r="I99" s="65" t="s">
        <v>973</v>
      </c>
      <c r="J99" s="65" t="s">
        <v>9</v>
      </c>
      <c r="K99" s="65" t="s">
        <v>974</v>
      </c>
    </row>
    <row r="100" spans="1:11" x14ac:dyDescent="0.25">
      <c r="A100" s="65">
        <v>89</v>
      </c>
      <c r="B100" s="65" t="s">
        <v>975</v>
      </c>
      <c r="C100" s="65" t="s">
        <v>416</v>
      </c>
      <c r="D100" s="65" t="s">
        <v>976</v>
      </c>
      <c r="E100" s="65" t="s">
        <v>198</v>
      </c>
      <c r="F100" s="65" t="s">
        <v>977</v>
      </c>
      <c r="G100" s="65" t="s">
        <v>760</v>
      </c>
      <c r="H100" s="65" t="s">
        <v>8</v>
      </c>
      <c r="I100" s="65" t="s">
        <v>978</v>
      </c>
      <c r="J100" s="65" t="s">
        <v>9</v>
      </c>
      <c r="K100" s="65" t="s">
        <v>979</v>
      </c>
    </row>
  </sheetData>
  <sortState ref="A2:K100">
    <sortCondition ref="G2:G100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57" workbookViewId="0">
      <selection activeCell="D69" sqref="D69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4</v>
      </c>
      <c r="B2" s="57" t="s">
        <v>982</v>
      </c>
      <c r="C2" s="57" t="s">
        <v>292</v>
      </c>
      <c r="D2" s="57" t="s">
        <v>462</v>
      </c>
      <c r="E2" s="57" t="s">
        <v>1</v>
      </c>
      <c r="F2" s="57" t="s">
        <v>422</v>
      </c>
      <c r="G2" s="57" t="s">
        <v>516</v>
      </c>
      <c r="H2" s="57" t="s">
        <v>3</v>
      </c>
      <c r="I2" s="57" t="s">
        <v>423</v>
      </c>
      <c r="J2" s="57" t="s">
        <v>2</v>
      </c>
      <c r="K2" s="57" t="s">
        <v>983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2</v>
      </c>
      <c r="B4" s="64" t="s">
        <v>830</v>
      </c>
      <c r="C4" s="64" t="s">
        <v>624</v>
      </c>
      <c r="D4" s="64" t="s">
        <v>625</v>
      </c>
      <c r="E4" s="64" t="s">
        <v>48</v>
      </c>
      <c r="F4" s="64" t="s">
        <v>626</v>
      </c>
      <c r="G4" s="64" t="s">
        <v>666</v>
      </c>
      <c r="H4" s="64" t="s">
        <v>294</v>
      </c>
      <c r="I4" s="64" t="s">
        <v>627</v>
      </c>
      <c r="J4" s="64" t="s">
        <v>289</v>
      </c>
      <c r="K4" s="64" t="s">
        <v>987</v>
      </c>
    </row>
    <row r="5" spans="1:11" x14ac:dyDescent="0.25">
      <c r="A5" s="64">
        <v>11</v>
      </c>
      <c r="B5" s="64" t="s">
        <v>567</v>
      </c>
      <c r="C5" s="64" t="s">
        <v>561</v>
      </c>
      <c r="D5" s="64" t="s">
        <v>0</v>
      </c>
      <c r="E5" s="64" t="s">
        <v>1</v>
      </c>
      <c r="F5" s="64" t="s">
        <v>61</v>
      </c>
      <c r="G5" s="64" t="s">
        <v>666</v>
      </c>
      <c r="H5" s="64" t="s">
        <v>3</v>
      </c>
      <c r="I5" s="64" t="s">
        <v>62</v>
      </c>
      <c r="J5" s="64" t="s">
        <v>53</v>
      </c>
      <c r="K5" s="64" t="s">
        <v>919</v>
      </c>
    </row>
    <row r="6" spans="1:11" x14ac:dyDescent="0.25">
      <c r="A6" s="64">
        <v>17</v>
      </c>
      <c r="B6" s="64" t="s">
        <v>863</v>
      </c>
      <c r="C6" s="64" t="s">
        <v>864</v>
      </c>
      <c r="D6" s="64" t="s">
        <v>865</v>
      </c>
      <c r="E6" s="64" t="s">
        <v>70</v>
      </c>
      <c r="F6" s="64" t="s">
        <v>866</v>
      </c>
      <c r="G6" s="64" t="s">
        <v>666</v>
      </c>
      <c r="H6" s="64" t="s">
        <v>287</v>
      </c>
      <c r="I6" s="64" t="s">
        <v>867</v>
      </c>
      <c r="J6" s="64" t="s">
        <v>289</v>
      </c>
      <c r="K6" s="64" t="s">
        <v>868</v>
      </c>
    </row>
    <row r="7" spans="1:11" x14ac:dyDescent="0.25">
      <c r="A7" s="64">
        <v>18</v>
      </c>
      <c r="B7" s="64" t="s">
        <v>832</v>
      </c>
      <c r="C7" s="64" t="s">
        <v>833</v>
      </c>
      <c r="D7" s="64" t="s">
        <v>173</v>
      </c>
      <c r="E7" s="64" t="s">
        <v>43</v>
      </c>
      <c r="F7" s="64" t="s">
        <v>834</v>
      </c>
      <c r="G7" s="64" t="s">
        <v>666</v>
      </c>
      <c r="H7" s="64" t="s">
        <v>294</v>
      </c>
      <c r="I7" s="64" t="s">
        <v>835</v>
      </c>
      <c r="J7" s="64" t="s">
        <v>289</v>
      </c>
      <c r="K7" s="64" t="s">
        <v>836</v>
      </c>
    </row>
    <row r="8" spans="1:11" x14ac:dyDescent="0.25">
      <c r="A8" s="64">
        <v>23</v>
      </c>
      <c r="B8" s="64" t="s">
        <v>453</v>
      </c>
      <c r="C8" s="64" t="s">
        <v>454</v>
      </c>
      <c r="D8" s="64" t="s">
        <v>455</v>
      </c>
      <c r="E8" s="64" t="s">
        <v>456</v>
      </c>
      <c r="F8" s="64" t="s">
        <v>457</v>
      </c>
      <c r="G8" s="64" t="s">
        <v>666</v>
      </c>
      <c r="H8" s="64" t="s">
        <v>30</v>
      </c>
      <c r="I8" s="64" t="s">
        <v>458</v>
      </c>
      <c r="J8" s="64" t="s">
        <v>32</v>
      </c>
      <c r="K8" s="64" t="s">
        <v>763</v>
      </c>
    </row>
    <row r="9" spans="1:11" x14ac:dyDescent="0.25">
      <c r="A9" s="64">
        <v>27</v>
      </c>
      <c r="B9" s="64" t="s">
        <v>407</v>
      </c>
      <c r="C9" s="64" t="s">
        <v>408</v>
      </c>
      <c r="D9" s="64" t="s">
        <v>618</v>
      </c>
      <c r="E9" s="64" t="s">
        <v>619</v>
      </c>
      <c r="F9" s="64" t="s">
        <v>620</v>
      </c>
      <c r="G9" s="64" t="s">
        <v>666</v>
      </c>
      <c r="H9" s="64" t="s">
        <v>294</v>
      </c>
      <c r="I9" s="64" t="s">
        <v>621</v>
      </c>
      <c r="J9" s="64" t="s">
        <v>289</v>
      </c>
      <c r="K9" s="64" t="s">
        <v>658</v>
      </c>
    </row>
    <row r="10" spans="1:11" x14ac:dyDescent="0.25">
      <c r="A10" s="64">
        <v>32</v>
      </c>
      <c r="B10" s="64" t="s">
        <v>590</v>
      </c>
      <c r="C10" s="64" t="s">
        <v>591</v>
      </c>
      <c r="D10" s="64" t="s">
        <v>592</v>
      </c>
      <c r="E10" s="64" t="s">
        <v>43</v>
      </c>
      <c r="F10" s="64" t="s">
        <v>593</v>
      </c>
      <c r="G10" s="64" t="s">
        <v>666</v>
      </c>
      <c r="H10" s="64" t="s">
        <v>30</v>
      </c>
      <c r="I10" s="64" t="s">
        <v>594</v>
      </c>
      <c r="J10" s="64" t="s">
        <v>32</v>
      </c>
      <c r="K10" s="64" t="s">
        <v>669</v>
      </c>
    </row>
    <row r="11" spans="1:11" x14ac:dyDescent="0.25">
      <c r="A11" s="64">
        <v>42</v>
      </c>
      <c r="B11" s="64" t="s">
        <v>333</v>
      </c>
      <c r="C11" s="64" t="s">
        <v>334</v>
      </c>
      <c r="D11" s="64" t="s">
        <v>335</v>
      </c>
      <c r="E11" s="64" t="s">
        <v>48</v>
      </c>
      <c r="F11" s="64" t="s">
        <v>336</v>
      </c>
      <c r="G11" s="64" t="s">
        <v>666</v>
      </c>
      <c r="H11" s="64" t="s">
        <v>287</v>
      </c>
      <c r="I11" s="64" t="s">
        <v>337</v>
      </c>
      <c r="J11" s="64" t="s">
        <v>289</v>
      </c>
      <c r="K11" s="64" t="s">
        <v>686</v>
      </c>
    </row>
    <row r="12" spans="1:11" x14ac:dyDescent="0.25">
      <c r="A12" s="64">
        <v>44</v>
      </c>
      <c r="B12" s="64" t="s">
        <v>350</v>
      </c>
      <c r="C12" s="64" t="s">
        <v>340</v>
      </c>
      <c r="D12" s="64" t="s">
        <v>351</v>
      </c>
      <c r="E12" s="64" t="s">
        <v>48</v>
      </c>
      <c r="F12" s="64" t="s">
        <v>352</v>
      </c>
      <c r="G12" s="64" t="s">
        <v>666</v>
      </c>
      <c r="H12" s="64" t="s">
        <v>287</v>
      </c>
      <c r="I12" s="64" t="s">
        <v>353</v>
      </c>
      <c r="J12" s="64" t="s">
        <v>289</v>
      </c>
      <c r="K12" s="64" t="s">
        <v>689</v>
      </c>
    </row>
    <row r="13" spans="1:11" x14ac:dyDescent="0.25">
      <c r="A13" s="64">
        <v>49</v>
      </c>
      <c r="B13" s="64" t="s">
        <v>377</v>
      </c>
      <c r="C13" s="64" t="s">
        <v>378</v>
      </c>
      <c r="D13" s="64" t="s">
        <v>256</v>
      </c>
      <c r="E13" s="64" t="s">
        <v>1</v>
      </c>
      <c r="F13" s="64" t="s">
        <v>379</v>
      </c>
      <c r="G13" s="64" t="s">
        <v>666</v>
      </c>
      <c r="H13" s="64" t="s">
        <v>294</v>
      </c>
      <c r="I13" s="64" t="s">
        <v>380</v>
      </c>
      <c r="J13" s="64" t="s">
        <v>289</v>
      </c>
      <c r="K13" s="64" t="s">
        <v>695</v>
      </c>
    </row>
    <row r="14" spans="1:11" x14ac:dyDescent="0.25">
      <c r="A14" s="64">
        <v>50</v>
      </c>
      <c r="B14" s="64" t="s">
        <v>387</v>
      </c>
      <c r="C14" s="64" t="s">
        <v>279</v>
      </c>
      <c r="D14" s="64" t="s">
        <v>351</v>
      </c>
      <c r="E14" s="64" t="s">
        <v>48</v>
      </c>
      <c r="F14" s="64" t="s">
        <v>388</v>
      </c>
      <c r="G14" s="64" t="s">
        <v>666</v>
      </c>
      <c r="H14" s="64" t="s">
        <v>287</v>
      </c>
      <c r="I14" s="64" t="s">
        <v>389</v>
      </c>
      <c r="J14" s="64" t="s">
        <v>289</v>
      </c>
      <c r="K14" s="64" t="s">
        <v>696</v>
      </c>
    </row>
    <row r="15" spans="1:11" x14ac:dyDescent="0.25">
      <c r="A15" s="64">
        <v>55</v>
      </c>
      <c r="B15" s="64" t="s">
        <v>407</v>
      </c>
      <c r="C15" s="64" t="s">
        <v>408</v>
      </c>
      <c r="D15" s="64" t="s">
        <v>618</v>
      </c>
      <c r="E15" s="64" t="s">
        <v>619</v>
      </c>
      <c r="F15" s="64" t="s">
        <v>412</v>
      </c>
      <c r="G15" s="64" t="s">
        <v>666</v>
      </c>
      <c r="H15" s="64" t="s">
        <v>294</v>
      </c>
      <c r="I15" s="64" t="s">
        <v>413</v>
      </c>
      <c r="J15" s="64" t="s">
        <v>289</v>
      </c>
      <c r="K15" s="64" t="s">
        <v>702</v>
      </c>
    </row>
    <row r="16" spans="1:11" x14ac:dyDescent="0.25">
      <c r="A16" s="64">
        <v>58</v>
      </c>
      <c r="B16" s="64" t="s">
        <v>407</v>
      </c>
      <c r="C16" s="64" t="s">
        <v>408</v>
      </c>
      <c r="D16" s="64" t="s">
        <v>618</v>
      </c>
      <c r="E16" s="64" t="s">
        <v>619</v>
      </c>
      <c r="F16" s="64" t="s">
        <v>437</v>
      </c>
      <c r="G16" s="64" t="s">
        <v>666</v>
      </c>
      <c r="H16" s="64" t="s">
        <v>30</v>
      </c>
      <c r="I16" s="64" t="s">
        <v>438</v>
      </c>
      <c r="J16" s="64" t="s">
        <v>32</v>
      </c>
      <c r="K16" s="64" t="s">
        <v>706</v>
      </c>
    </row>
    <row r="17" spans="1:11" x14ac:dyDescent="0.25">
      <c r="A17" s="64">
        <v>59</v>
      </c>
      <c r="B17" s="64" t="s">
        <v>407</v>
      </c>
      <c r="C17" s="64" t="s">
        <v>408</v>
      </c>
      <c r="D17" s="64" t="s">
        <v>618</v>
      </c>
      <c r="E17" s="64" t="s">
        <v>619</v>
      </c>
      <c r="F17" s="64" t="s">
        <v>440</v>
      </c>
      <c r="G17" s="64" t="s">
        <v>666</v>
      </c>
      <c r="H17" s="64" t="s">
        <v>30</v>
      </c>
      <c r="I17" s="64" t="s">
        <v>441</v>
      </c>
      <c r="J17" s="64" t="s">
        <v>32</v>
      </c>
      <c r="K17" s="64" t="s">
        <v>707</v>
      </c>
    </row>
    <row r="18" spans="1:11" x14ac:dyDescent="0.25">
      <c r="A18" s="64">
        <v>73</v>
      </c>
      <c r="B18" s="64" t="s">
        <v>131</v>
      </c>
      <c r="C18" s="64" t="s">
        <v>132</v>
      </c>
      <c r="D18" s="64" t="s">
        <v>133</v>
      </c>
      <c r="E18" s="64" t="s">
        <v>28</v>
      </c>
      <c r="F18" s="64" t="s">
        <v>134</v>
      </c>
      <c r="G18" s="64" t="s">
        <v>666</v>
      </c>
      <c r="H18" s="64" t="s">
        <v>30</v>
      </c>
      <c r="I18" s="64" t="s">
        <v>135</v>
      </c>
      <c r="J18" s="64" t="s">
        <v>32</v>
      </c>
      <c r="K18" s="64" t="s">
        <v>731</v>
      </c>
    </row>
    <row r="19" spans="1:11" x14ac:dyDescent="0.25">
      <c r="A19" s="64">
        <v>77</v>
      </c>
      <c r="B19" s="64" t="s">
        <v>54</v>
      </c>
      <c r="C19" s="64" t="s">
        <v>55</v>
      </c>
      <c r="D19" s="64" t="s">
        <v>0</v>
      </c>
      <c r="E19" s="64" t="s">
        <v>1</v>
      </c>
      <c r="F19" s="64" t="s">
        <v>156</v>
      </c>
      <c r="G19" s="64" t="s">
        <v>666</v>
      </c>
      <c r="H19" s="64" t="s">
        <v>157</v>
      </c>
      <c r="I19" s="64" t="s">
        <v>158</v>
      </c>
      <c r="J19" s="64" t="s">
        <v>159</v>
      </c>
      <c r="K19" s="64" t="s">
        <v>734</v>
      </c>
    </row>
    <row r="20" spans="1:11" x14ac:dyDescent="0.25">
      <c r="A20" s="64">
        <v>89</v>
      </c>
      <c r="B20" s="64" t="s">
        <v>467</v>
      </c>
      <c r="C20" s="64" t="s">
        <v>468</v>
      </c>
      <c r="D20" s="64" t="s">
        <v>0</v>
      </c>
      <c r="E20" s="64" t="s">
        <v>1</v>
      </c>
      <c r="F20" s="64" t="s">
        <v>477</v>
      </c>
      <c r="G20" s="64" t="s">
        <v>666</v>
      </c>
      <c r="H20" s="64" t="s">
        <v>30</v>
      </c>
      <c r="I20" s="64" t="s">
        <v>478</v>
      </c>
      <c r="J20" s="64" t="s">
        <v>32</v>
      </c>
      <c r="K20" s="64" t="s">
        <v>740</v>
      </c>
    </row>
    <row r="21" spans="1:11" x14ac:dyDescent="0.25">
      <c r="A21" s="64">
        <v>90</v>
      </c>
      <c r="B21" s="64" t="s">
        <v>101</v>
      </c>
      <c r="C21" s="64" t="s">
        <v>102</v>
      </c>
      <c r="D21" s="64" t="s">
        <v>103</v>
      </c>
      <c r="E21" s="64" t="s">
        <v>43</v>
      </c>
      <c r="F21" s="64" t="s">
        <v>202</v>
      </c>
      <c r="G21" s="64" t="s">
        <v>666</v>
      </c>
      <c r="H21" s="64" t="s">
        <v>30</v>
      </c>
      <c r="I21" s="64" t="s">
        <v>203</v>
      </c>
      <c r="J21" s="64" t="s">
        <v>32</v>
      </c>
      <c r="K21" s="64" t="s">
        <v>743</v>
      </c>
    </row>
    <row r="22" spans="1:11" x14ac:dyDescent="0.25">
      <c r="A22" s="64">
        <v>95</v>
      </c>
      <c r="B22" s="64" t="s">
        <v>232</v>
      </c>
      <c r="C22" s="64" t="s">
        <v>233</v>
      </c>
      <c r="D22" s="64" t="s">
        <v>234</v>
      </c>
      <c r="E22" s="64" t="s">
        <v>1</v>
      </c>
      <c r="F22" s="64" t="s">
        <v>235</v>
      </c>
      <c r="G22" s="64" t="s">
        <v>666</v>
      </c>
      <c r="H22" s="64" t="s">
        <v>3</v>
      </c>
      <c r="I22" s="64" t="s">
        <v>236</v>
      </c>
      <c r="J22" s="64" t="s">
        <v>53</v>
      </c>
      <c r="K22" s="64" t="s">
        <v>750</v>
      </c>
    </row>
    <row r="23" spans="1:11" x14ac:dyDescent="0.25">
      <c r="A23" s="64">
        <v>96</v>
      </c>
      <c r="B23" s="64" t="s">
        <v>50</v>
      </c>
      <c r="C23" s="64" t="s">
        <v>51</v>
      </c>
      <c r="D23" s="64" t="s">
        <v>52</v>
      </c>
      <c r="E23" s="64" t="s">
        <v>43</v>
      </c>
      <c r="F23" s="64" t="s">
        <v>246</v>
      </c>
      <c r="G23" s="64" t="s">
        <v>666</v>
      </c>
      <c r="H23" s="64" t="s">
        <v>3</v>
      </c>
      <c r="I23" s="64" t="s">
        <v>247</v>
      </c>
      <c r="J23" s="64" t="s">
        <v>125</v>
      </c>
      <c r="K23" s="64" t="s">
        <v>751</v>
      </c>
    </row>
    <row r="24" spans="1:11" x14ac:dyDescent="0.25">
      <c r="A24" s="64">
        <v>99</v>
      </c>
      <c r="B24" s="64" t="s">
        <v>273</v>
      </c>
      <c r="C24" s="64" t="s">
        <v>274</v>
      </c>
      <c r="D24" s="64" t="s">
        <v>0</v>
      </c>
      <c r="E24" s="64" t="s">
        <v>1</v>
      </c>
      <c r="F24" s="64" t="s">
        <v>275</v>
      </c>
      <c r="G24" s="64" t="s">
        <v>666</v>
      </c>
      <c r="H24" s="64" t="s">
        <v>3</v>
      </c>
      <c r="I24" s="64" t="s">
        <v>276</v>
      </c>
      <c r="J24" s="64" t="s">
        <v>53</v>
      </c>
      <c r="K24" s="64" t="s">
        <v>755</v>
      </c>
    </row>
    <row r="25" spans="1:11" x14ac:dyDescent="0.25">
      <c r="A25" s="64">
        <v>3</v>
      </c>
      <c r="B25" s="64" t="s">
        <v>262</v>
      </c>
      <c r="C25" s="64" t="s">
        <v>421</v>
      </c>
      <c r="D25" s="64" t="s">
        <v>0</v>
      </c>
      <c r="E25" s="64" t="s">
        <v>1</v>
      </c>
      <c r="F25" s="64" t="s">
        <v>937</v>
      </c>
      <c r="G25" s="64" t="s">
        <v>938</v>
      </c>
      <c r="H25" s="64" t="s">
        <v>3</v>
      </c>
      <c r="I25" s="64" t="s">
        <v>939</v>
      </c>
      <c r="J25" s="64" t="s">
        <v>940</v>
      </c>
      <c r="K25" s="64" t="s">
        <v>981</v>
      </c>
    </row>
    <row r="26" spans="1:11" x14ac:dyDescent="0.25">
      <c r="A26" s="64">
        <v>7</v>
      </c>
      <c r="B26" s="64" t="s">
        <v>64</v>
      </c>
      <c r="C26" s="64" t="s">
        <v>65</v>
      </c>
      <c r="D26" s="64" t="s">
        <v>66</v>
      </c>
      <c r="E26" s="64" t="s">
        <v>1</v>
      </c>
      <c r="F26" s="64" t="s">
        <v>67</v>
      </c>
      <c r="G26" s="64" t="s">
        <v>938</v>
      </c>
      <c r="H26" s="64" t="s">
        <v>30</v>
      </c>
      <c r="I26" s="64" t="s">
        <v>68</v>
      </c>
      <c r="J26" s="64" t="s">
        <v>32</v>
      </c>
      <c r="K26" s="64" t="s">
        <v>959</v>
      </c>
    </row>
    <row r="27" spans="1:11" x14ac:dyDescent="0.25">
      <c r="A27" s="64">
        <v>8</v>
      </c>
      <c r="B27" s="64" t="s">
        <v>242</v>
      </c>
      <c r="C27" s="64" t="s">
        <v>243</v>
      </c>
      <c r="D27" s="64" t="s">
        <v>957</v>
      </c>
      <c r="E27" s="64" t="s">
        <v>43</v>
      </c>
      <c r="F27" s="64" t="s">
        <v>244</v>
      </c>
      <c r="G27" s="64" t="s">
        <v>938</v>
      </c>
      <c r="H27" s="64" t="s">
        <v>3</v>
      </c>
      <c r="I27" s="64" t="s">
        <v>245</v>
      </c>
      <c r="J27" s="64" t="s">
        <v>125</v>
      </c>
      <c r="K27" s="64" t="s">
        <v>958</v>
      </c>
    </row>
    <row r="28" spans="1:11" x14ac:dyDescent="0.25">
      <c r="A28" s="64">
        <v>9</v>
      </c>
      <c r="B28" s="64" t="s">
        <v>322</v>
      </c>
      <c r="C28" s="64" t="s">
        <v>323</v>
      </c>
      <c r="D28" s="64" t="s">
        <v>66</v>
      </c>
      <c r="E28" s="64" t="s">
        <v>1</v>
      </c>
      <c r="F28" s="64" t="s">
        <v>324</v>
      </c>
      <c r="G28" s="64" t="s">
        <v>938</v>
      </c>
      <c r="H28" s="64" t="s">
        <v>287</v>
      </c>
      <c r="I28" s="64" t="s">
        <v>325</v>
      </c>
      <c r="J28" s="64" t="s">
        <v>289</v>
      </c>
      <c r="K28" s="64" t="s">
        <v>956</v>
      </c>
    </row>
    <row r="29" spans="1:11" x14ac:dyDescent="0.25">
      <c r="A29" s="64">
        <v>13</v>
      </c>
      <c r="B29" s="64" t="s">
        <v>49</v>
      </c>
      <c r="C29" s="64" t="s">
        <v>97</v>
      </c>
      <c r="D29" s="64" t="s">
        <v>66</v>
      </c>
      <c r="E29" s="64" t="s">
        <v>1</v>
      </c>
      <c r="F29" s="64" t="s">
        <v>391</v>
      </c>
      <c r="G29" s="64" t="s">
        <v>938</v>
      </c>
      <c r="H29" s="64" t="s">
        <v>294</v>
      </c>
      <c r="I29" s="64" t="s">
        <v>392</v>
      </c>
      <c r="J29" s="64" t="s">
        <v>289</v>
      </c>
      <c r="K29" s="64" t="s">
        <v>921</v>
      </c>
    </row>
    <row r="30" spans="1:11" x14ac:dyDescent="0.25">
      <c r="A30" s="64">
        <v>15</v>
      </c>
      <c r="B30" s="64" t="s">
        <v>262</v>
      </c>
      <c r="C30" s="64" t="s">
        <v>421</v>
      </c>
      <c r="D30" s="64" t="s">
        <v>0</v>
      </c>
      <c r="E30" s="64" t="s">
        <v>1</v>
      </c>
      <c r="F30" s="64" t="s">
        <v>855</v>
      </c>
      <c r="G30" s="64" t="s">
        <v>938</v>
      </c>
      <c r="H30" s="64" t="s">
        <v>828</v>
      </c>
      <c r="I30" s="64" t="s">
        <v>856</v>
      </c>
      <c r="J30" s="64" t="s">
        <v>827</v>
      </c>
      <c r="K30" s="64" t="s">
        <v>895</v>
      </c>
    </row>
    <row r="31" spans="1:11" x14ac:dyDescent="0.25">
      <c r="A31" s="64">
        <v>16</v>
      </c>
      <c r="B31" s="64" t="s">
        <v>361</v>
      </c>
      <c r="C31" s="64" t="s">
        <v>362</v>
      </c>
      <c r="D31" s="64" t="s">
        <v>0</v>
      </c>
      <c r="E31" s="64" t="s">
        <v>1</v>
      </c>
      <c r="F31" s="64" t="s">
        <v>886</v>
      </c>
      <c r="G31" s="64" t="s">
        <v>938</v>
      </c>
      <c r="H31" s="64" t="s">
        <v>3</v>
      </c>
      <c r="I31" s="64" t="s">
        <v>861</v>
      </c>
      <c r="J31" s="64" t="s">
        <v>516</v>
      </c>
      <c r="K31" s="64" t="s">
        <v>896</v>
      </c>
    </row>
    <row r="32" spans="1:11" x14ac:dyDescent="0.25">
      <c r="A32" s="64">
        <v>19</v>
      </c>
      <c r="B32" s="64" t="s">
        <v>845</v>
      </c>
      <c r="C32" s="64" t="s">
        <v>846</v>
      </c>
      <c r="D32" s="64" t="s">
        <v>27</v>
      </c>
      <c r="E32" s="64" t="s">
        <v>28</v>
      </c>
      <c r="F32" s="64" t="s">
        <v>847</v>
      </c>
      <c r="G32" s="64" t="s">
        <v>938</v>
      </c>
      <c r="H32" s="64" t="s">
        <v>294</v>
      </c>
      <c r="I32" s="64" t="s">
        <v>848</v>
      </c>
      <c r="J32" s="64" t="s">
        <v>289</v>
      </c>
      <c r="K32" s="64" t="s">
        <v>849</v>
      </c>
    </row>
    <row r="33" spans="1:11" x14ac:dyDescent="0.25">
      <c r="A33" s="64">
        <v>24</v>
      </c>
      <c r="B33" s="64" t="s">
        <v>530</v>
      </c>
      <c r="C33" s="64" t="s">
        <v>531</v>
      </c>
      <c r="D33" s="64" t="s">
        <v>36</v>
      </c>
      <c r="E33" s="64" t="s">
        <v>1</v>
      </c>
      <c r="F33" s="64" t="s">
        <v>532</v>
      </c>
      <c r="G33" s="64" t="s">
        <v>938</v>
      </c>
      <c r="H33" s="64" t="s">
        <v>294</v>
      </c>
      <c r="I33" s="64" t="s">
        <v>533</v>
      </c>
      <c r="J33" s="64" t="s">
        <v>516</v>
      </c>
      <c r="K33" s="64" t="s">
        <v>764</v>
      </c>
    </row>
    <row r="34" spans="1:11" x14ac:dyDescent="0.25">
      <c r="A34" s="64">
        <v>25</v>
      </c>
      <c r="B34" s="64" t="s">
        <v>116</v>
      </c>
      <c r="C34" s="64" t="s">
        <v>117</v>
      </c>
      <c r="D34" s="64" t="s">
        <v>648</v>
      </c>
      <c r="E34" s="64" t="s">
        <v>1</v>
      </c>
      <c r="F34" s="64" t="s">
        <v>118</v>
      </c>
      <c r="G34" s="64" t="s">
        <v>938</v>
      </c>
      <c r="H34" s="64" t="s">
        <v>3</v>
      </c>
      <c r="I34" s="64" t="s">
        <v>119</v>
      </c>
      <c r="J34" s="64" t="s">
        <v>53</v>
      </c>
      <c r="K34" s="64" t="s">
        <v>649</v>
      </c>
    </row>
    <row r="35" spans="1:11" x14ac:dyDescent="0.25">
      <c r="A35" s="64">
        <v>26</v>
      </c>
      <c r="B35" s="64" t="s">
        <v>651</v>
      </c>
      <c r="C35" s="64" t="s">
        <v>652</v>
      </c>
      <c r="D35" s="64" t="s">
        <v>653</v>
      </c>
      <c r="E35" s="64" t="s">
        <v>1</v>
      </c>
      <c r="F35" s="64" t="s">
        <v>654</v>
      </c>
      <c r="G35" s="64" t="s">
        <v>938</v>
      </c>
      <c r="H35" s="64" t="s">
        <v>294</v>
      </c>
      <c r="I35" s="64" t="s">
        <v>655</v>
      </c>
      <c r="J35" s="64" t="s">
        <v>289</v>
      </c>
      <c r="K35" s="64" t="s">
        <v>656</v>
      </c>
    </row>
    <row r="36" spans="1:11" x14ac:dyDescent="0.25">
      <c r="A36" s="64">
        <v>28</v>
      </c>
      <c r="B36" s="64" t="s">
        <v>425</v>
      </c>
      <c r="C36" s="64" t="s">
        <v>426</v>
      </c>
      <c r="D36" s="64" t="s">
        <v>427</v>
      </c>
      <c r="E36" s="64" t="s">
        <v>28</v>
      </c>
      <c r="F36" s="64" t="s">
        <v>428</v>
      </c>
      <c r="G36" s="64" t="s">
        <v>938</v>
      </c>
      <c r="H36" s="64" t="s">
        <v>287</v>
      </c>
      <c r="I36" s="64" t="s">
        <v>429</v>
      </c>
      <c r="J36" s="64" t="s">
        <v>289</v>
      </c>
      <c r="K36" s="64" t="s">
        <v>659</v>
      </c>
    </row>
    <row r="37" spans="1:11" x14ac:dyDescent="0.25">
      <c r="A37" s="64">
        <v>29</v>
      </c>
      <c r="B37" s="64" t="s">
        <v>102</v>
      </c>
      <c r="C37" s="64" t="s">
        <v>141</v>
      </c>
      <c r="D37" s="64" t="s">
        <v>42</v>
      </c>
      <c r="E37" s="64" t="s">
        <v>43</v>
      </c>
      <c r="F37" s="64" t="s">
        <v>142</v>
      </c>
      <c r="G37" s="64" t="s">
        <v>938</v>
      </c>
      <c r="H37" s="64" t="s">
        <v>3</v>
      </c>
      <c r="I37" s="64" t="s">
        <v>143</v>
      </c>
      <c r="J37" s="64" t="s">
        <v>53</v>
      </c>
      <c r="K37" s="64" t="s">
        <v>662</v>
      </c>
    </row>
    <row r="38" spans="1:11" x14ac:dyDescent="0.25">
      <c r="A38" s="64">
        <v>30</v>
      </c>
      <c r="B38" s="64" t="s">
        <v>608</v>
      </c>
      <c r="C38" s="64" t="s">
        <v>378</v>
      </c>
      <c r="D38" s="64" t="s">
        <v>27</v>
      </c>
      <c r="E38" s="64" t="s">
        <v>28</v>
      </c>
      <c r="F38" s="64" t="s">
        <v>609</v>
      </c>
      <c r="G38" s="64" t="s">
        <v>938</v>
      </c>
      <c r="H38" s="64" t="s">
        <v>294</v>
      </c>
      <c r="I38" s="64" t="s">
        <v>610</v>
      </c>
      <c r="J38" s="64" t="s">
        <v>289</v>
      </c>
      <c r="K38" s="64" t="s">
        <v>663</v>
      </c>
    </row>
    <row r="39" spans="1:11" x14ac:dyDescent="0.25">
      <c r="A39" s="64">
        <v>31</v>
      </c>
      <c r="B39" s="64"/>
      <c r="C39" s="64"/>
      <c r="D39" s="64"/>
      <c r="E39" s="64"/>
      <c r="F39" s="64" t="s">
        <v>572</v>
      </c>
      <c r="G39" s="64" t="s">
        <v>938</v>
      </c>
      <c r="H39" s="64" t="s">
        <v>287</v>
      </c>
      <c r="I39" s="64" t="s">
        <v>573</v>
      </c>
      <c r="J39" s="64" t="s">
        <v>289</v>
      </c>
      <c r="K39" s="64" t="s">
        <v>665</v>
      </c>
    </row>
    <row r="40" spans="1:11" x14ac:dyDescent="0.25">
      <c r="A40" s="64">
        <v>33</v>
      </c>
      <c r="B40" s="64" t="s">
        <v>257</v>
      </c>
      <c r="C40" s="64" t="s">
        <v>258</v>
      </c>
      <c r="D40" s="64" t="s">
        <v>36</v>
      </c>
      <c r="E40" s="64" t="s">
        <v>1</v>
      </c>
      <c r="F40" s="64" t="s">
        <v>259</v>
      </c>
      <c r="G40" s="64" t="s">
        <v>938</v>
      </c>
      <c r="H40" s="64" t="s">
        <v>3</v>
      </c>
      <c r="I40" s="64" t="s">
        <v>260</v>
      </c>
      <c r="J40" s="64" t="s">
        <v>53</v>
      </c>
      <c r="K40" s="64" t="s">
        <v>670</v>
      </c>
    </row>
    <row r="41" spans="1:11" x14ac:dyDescent="0.25">
      <c r="A41" s="64">
        <v>34</v>
      </c>
      <c r="B41" s="64" t="s">
        <v>566</v>
      </c>
      <c r="C41" s="64" t="s">
        <v>556</v>
      </c>
      <c r="D41" s="64" t="s">
        <v>0</v>
      </c>
      <c r="E41" s="64" t="s">
        <v>1</v>
      </c>
      <c r="F41" s="64" t="s">
        <v>557</v>
      </c>
      <c r="G41" s="64" t="s">
        <v>938</v>
      </c>
      <c r="H41" s="64" t="s">
        <v>287</v>
      </c>
      <c r="I41" s="64" t="s">
        <v>558</v>
      </c>
      <c r="J41" s="64" t="s">
        <v>289</v>
      </c>
      <c r="K41" s="64" t="s">
        <v>673</v>
      </c>
    </row>
    <row r="42" spans="1:11" x14ac:dyDescent="0.25">
      <c r="A42" s="64">
        <v>35</v>
      </c>
      <c r="B42" s="64" t="s">
        <v>161</v>
      </c>
      <c r="C42" s="64" t="s">
        <v>162</v>
      </c>
      <c r="D42" s="64" t="s">
        <v>394</v>
      </c>
      <c r="E42" s="64" t="s">
        <v>1</v>
      </c>
      <c r="F42" s="64" t="s">
        <v>163</v>
      </c>
      <c r="G42" s="64" t="s">
        <v>938</v>
      </c>
      <c r="H42" s="64" t="s">
        <v>30</v>
      </c>
      <c r="I42" s="64" t="s">
        <v>164</v>
      </c>
      <c r="J42" s="64" t="s">
        <v>32</v>
      </c>
      <c r="K42" s="64" t="s">
        <v>675</v>
      </c>
    </row>
    <row r="43" spans="1:11" x14ac:dyDescent="0.25">
      <c r="A43" s="64">
        <v>36</v>
      </c>
      <c r="B43" s="64"/>
      <c r="C43" s="64"/>
      <c r="D43" s="64"/>
      <c r="E43" s="64"/>
      <c r="F43" s="64" t="s">
        <v>540</v>
      </c>
      <c r="G43" s="64" t="s">
        <v>938</v>
      </c>
      <c r="H43" s="64" t="s">
        <v>294</v>
      </c>
      <c r="I43" s="64" t="s">
        <v>541</v>
      </c>
      <c r="J43" s="64" t="s">
        <v>289</v>
      </c>
      <c r="K43" s="64" t="s">
        <v>677</v>
      </c>
    </row>
    <row r="44" spans="1:11" x14ac:dyDescent="0.25">
      <c r="A44" s="64">
        <v>37</v>
      </c>
      <c r="B44" s="64" t="s">
        <v>291</v>
      </c>
      <c r="C44" s="64" t="s">
        <v>292</v>
      </c>
      <c r="D44" s="64" t="s">
        <v>0</v>
      </c>
      <c r="E44" s="64" t="s">
        <v>1</v>
      </c>
      <c r="F44" s="64" t="s">
        <v>293</v>
      </c>
      <c r="G44" s="64" t="s">
        <v>938</v>
      </c>
      <c r="H44" s="64" t="s">
        <v>294</v>
      </c>
      <c r="I44" s="64" t="s">
        <v>295</v>
      </c>
      <c r="J44" s="64" t="s">
        <v>289</v>
      </c>
      <c r="K44" s="64" t="s">
        <v>679</v>
      </c>
    </row>
    <row r="45" spans="1:11" x14ac:dyDescent="0.25">
      <c r="A45" s="64">
        <v>38</v>
      </c>
      <c r="B45" s="64" t="s">
        <v>297</v>
      </c>
      <c r="C45" s="64" t="s">
        <v>255</v>
      </c>
      <c r="D45" s="64" t="s">
        <v>0</v>
      </c>
      <c r="E45" s="64" t="s">
        <v>1</v>
      </c>
      <c r="F45" s="64" t="s">
        <v>298</v>
      </c>
      <c r="G45" s="64" t="s">
        <v>938</v>
      </c>
      <c r="H45" s="64" t="s">
        <v>294</v>
      </c>
      <c r="I45" s="64" t="s">
        <v>299</v>
      </c>
      <c r="J45" s="64" t="s">
        <v>289</v>
      </c>
      <c r="K45" s="64" t="s">
        <v>680</v>
      </c>
    </row>
    <row r="46" spans="1:11" x14ac:dyDescent="0.25">
      <c r="A46" s="64">
        <v>39</v>
      </c>
      <c r="B46" s="64" t="s">
        <v>311</v>
      </c>
      <c r="C46" s="64" t="s">
        <v>312</v>
      </c>
      <c r="D46" s="64" t="s">
        <v>313</v>
      </c>
      <c r="E46" s="64" t="s">
        <v>43</v>
      </c>
      <c r="F46" s="64" t="s">
        <v>314</v>
      </c>
      <c r="G46" s="64" t="s">
        <v>938</v>
      </c>
      <c r="H46" s="64" t="s">
        <v>294</v>
      </c>
      <c r="I46" s="64" t="s">
        <v>315</v>
      </c>
      <c r="J46" s="64" t="s">
        <v>289</v>
      </c>
      <c r="K46" s="64" t="s">
        <v>683</v>
      </c>
    </row>
    <row r="47" spans="1:11" x14ac:dyDescent="0.25">
      <c r="A47" s="64">
        <v>40</v>
      </c>
      <c r="B47" s="64" t="s">
        <v>317</v>
      </c>
      <c r="C47" s="64" t="s">
        <v>279</v>
      </c>
      <c r="D47" s="64" t="s">
        <v>318</v>
      </c>
      <c r="E47" s="64" t="s">
        <v>28</v>
      </c>
      <c r="F47" s="64" t="s">
        <v>319</v>
      </c>
      <c r="G47" s="64" t="s">
        <v>938</v>
      </c>
      <c r="H47" s="64" t="s">
        <v>287</v>
      </c>
      <c r="I47" s="64" t="s">
        <v>320</v>
      </c>
      <c r="J47" s="64" t="s">
        <v>289</v>
      </c>
      <c r="K47" s="64" t="s">
        <v>758</v>
      </c>
    </row>
    <row r="48" spans="1:11" x14ac:dyDescent="0.25">
      <c r="A48" s="64">
        <v>43</v>
      </c>
      <c r="B48" s="64" t="s">
        <v>345</v>
      </c>
      <c r="C48" s="64" t="s">
        <v>346</v>
      </c>
      <c r="D48" s="64" t="s">
        <v>17</v>
      </c>
      <c r="E48" s="64" t="s">
        <v>7</v>
      </c>
      <c r="F48" s="64" t="s">
        <v>347</v>
      </c>
      <c r="G48" s="64" t="s">
        <v>938</v>
      </c>
      <c r="H48" s="64" t="s">
        <v>287</v>
      </c>
      <c r="I48" s="64" t="s">
        <v>348</v>
      </c>
      <c r="J48" s="64" t="s">
        <v>289</v>
      </c>
      <c r="K48" s="64" t="s">
        <v>688</v>
      </c>
    </row>
    <row r="49" spans="1:11" x14ac:dyDescent="0.25">
      <c r="A49" s="64">
        <v>45</v>
      </c>
      <c r="B49" s="64" t="s">
        <v>355</v>
      </c>
      <c r="C49" s="64" t="s">
        <v>356</v>
      </c>
      <c r="D49" s="64" t="s">
        <v>0</v>
      </c>
      <c r="E49" s="64" t="s">
        <v>1</v>
      </c>
      <c r="F49" s="64" t="s">
        <v>357</v>
      </c>
      <c r="G49" s="64" t="s">
        <v>938</v>
      </c>
      <c r="H49" s="64" t="s">
        <v>294</v>
      </c>
      <c r="I49" s="64" t="s">
        <v>358</v>
      </c>
      <c r="J49" s="64" t="s">
        <v>289</v>
      </c>
      <c r="K49" s="64" t="s">
        <v>690</v>
      </c>
    </row>
    <row r="50" spans="1:11" x14ac:dyDescent="0.25">
      <c r="A50" s="64">
        <v>46</v>
      </c>
      <c r="B50" s="64" t="s">
        <v>238</v>
      </c>
      <c r="C50" s="64" t="s">
        <v>239</v>
      </c>
      <c r="D50" s="64" t="s">
        <v>0</v>
      </c>
      <c r="E50" s="64" t="s">
        <v>1</v>
      </c>
      <c r="F50" s="64" t="s">
        <v>240</v>
      </c>
      <c r="G50" s="64" t="s">
        <v>938</v>
      </c>
      <c r="H50" s="64" t="s">
        <v>3</v>
      </c>
      <c r="I50" s="64" t="s">
        <v>241</v>
      </c>
      <c r="J50" s="64" t="s">
        <v>53</v>
      </c>
      <c r="K50" s="64" t="s">
        <v>691</v>
      </c>
    </row>
    <row r="51" spans="1:11" x14ac:dyDescent="0.25">
      <c r="A51" s="64">
        <v>47</v>
      </c>
      <c r="B51" s="64" t="s">
        <v>366</v>
      </c>
      <c r="C51" s="64" t="s">
        <v>367</v>
      </c>
      <c r="D51" s="64" t="s">
        <v>368</v>
      </c>
      <c r="E51" s="64" t="s">
        <v>43</v>
      </c>
      <c r="F51" s="64" t="s">
        <v>369</v>
      </c>
      <c r="G51" s="64" t="s">
        <v>938</v>
      </c>
      <c r="H51" s="64" t="s">
        <v>294</v>
      </c>
      <c r="I51" s="64" t="s">
        <v>370</v>
      </c>
      <c r="J51" s="64" t="s">
        <v>289</v>
      </c>
      <c r="K51" s="64" t="s">
        <v>693</v>
      </c>
    </row>
    <row r="52" spans="1:11" x14ac:dyDescent="0.25">
      <c r="A52" s="64">
        <v>48</v>
      </c>
      <c r="B52" s="64" t="s">
        <v>372</v>
      </c>
      <c r="C52" s="64" t="s">
        <v>373</v>
      </c>
      <c r="D52" s="64" t="s">
        <v>42</v>
      </c>
      <c r="E52" s="64" t="s">
        <v>43</v>
      </c>
      <c r="F52" s="64" t="s">
        <v>374</v>
      </c>
      <c r="G52" s="64" t="s">
        <v>938</v>
      </c>
      <c r="H52" s="64" t="s">
        <v>294</v>
      </c>
      <c r="I52" s="64" t="s">
        <v>375</v>
      </c>
      <c r="J52" s="64" t="s">
        <v>289</v>
      </c>
      <c r="K52" s="64" t="s">
        <v>694</v>
      </c>
    </row>
    <row r="53" spans="1:11" x14ac:dyDescent="0.25">
      <c r="A53" s="64">
        <v>52</v>
      </c>
      <c r="B53" s="64" t="s">
        <v>137</v>
      </c>
      <c r="C53" s="64" t="s">
        <v>138</v>
      </c>
      <c r="D53" s="64" t="s">
        <v>0</v>
      </c>
      <c r="E53" s="64" t="s">
        <v>1</v>
      </c>
      <c r="F53" s="64" t="s">
        <v>139</v>
      </c>
      <c r="G53" s="64" t="s">
        <v>938</v>
      </c>
      <c r="H53" s="64" t="s">
        <v>3</v>
      </c>
      <c r="I53" s="64" t="s">
        <v>140</v>
      </c>
      <c r="J53" s="64" t="s">
        <v>53</v>
      </c>
      <c r="K53" s="64" t="s">
        <v>699</v>
      </c>
    </row>
    <row r="54" spans="1:11" x14ac:dyDescent="0.25">
      <c r="A54" s="64">
        <v>53</v>
      </c>
      <c r="B54" s="64" t="s">
        <v>262</v>
      </c>
      <c r="C54" s="64" t="s">
        <v>399</v>
      </c>
      <c r="D54" s="64" t="s">
        <v>0</v>
      </c>
      <c r="E54" s="64" t="s">
        <v>1</v>
      </c>
      <c r="F54" s="64" t="s">
        <v>400</v>
      </c>
      <c r="G54" s="64" t="s">
        <v>938</v>
      </c>
      <c r="H54" s="64" t="s">
        <v>294</v>
      </c>
      <c r="I54" s="64" t="s">
        <v>401</v>
      </c>
      <c r="J54" s="64" t="s">
        <v>289</v>
      </c>
      <c r="K54" s="64" t="s">
        <v>700</v>
      </c>
    </row>
    <row r="55" spans="1:11" x14ac:dyDescent="0.25">
      <c r="A55" s="64">
        <v>54</v>
      </c>
      <c r="B55" s="64" t="s">
        <v>403</v>
      </c>
      <c r="C55" s="64" t="s">
        <v>60</v>
      </c>
      <c r="D55" s="64" t="s">
        <v>27</v>
      </c>
      <c r="E55" s="64" t="s">
        <v>28</v>
      </c>
      <c r="F55" s="64" t="s">
        <v>404</v>
      </c>
      <c r="G55" s="64" t="s">
        <v>938</v>
      </c>
      <c r="H55" s="64" t="s">
        <v>287</v>
      </c>
      <c r="I55" s="64" t="s">
        <v>405</v>
      </c>
      <c r="J55" s="64" t="s">
        <v>289</v>
      </c>
      <c r="K55" s="64" t="s">
        <v>701</v>
      </c>
    </row>
    <row r="56" spans="1:11" x14ac:dyDescent="0.25">
      <c r="A56" s="64">
        <v>56</v>
      </c>
      <c r="B56" s="64" t="s">
        <v>431</v>
      </c>
      <c r="C56" s="64" t="s">
        <v>172</v>
      </c>
      <c r="D56" s="64" t="s">
        <v>432</v>
      </c>
      <c r="E56" s="64" t="s">
        <v>28</v>
      </c>
      <c r="F56" s="64" t="s">
        <v>433</v>
      </c>
      <c r="G56" s="64" t="s">
        <v>938</v>
      </c>
      <c r="H56" s="64" t="s">
        <v>294</v>
      </c>
      <c r="I56" s="64" t="s">
        <v>434</v>
      </c>
      <c r="J56" s="64" t="s">
        <v>289</v>
      </c>
      <c r="K56" s="64" t="s">
        <v>704</v>
      </c>
    </row>
    <row r="57" spans="1:11" x14ac:dyDescent="0.25">
      <c r="A57" s="64">
        <v>57</v>
      </c>
      <c r="B57" s="64" t="s">
        <v>15</v>
      </c>
      <c r="C57" s="64" t="s">
        <v>16</v>
      </c>
      <c r="D57" s="64" t="s">
        <v>17</v>
      </c>
      <c r="E57" s="64" t="s">
        <v>7</v>
      </c>
      <c r="F57" s="64" t="s">
        <v>77</v>
      </c>
      <c r="G57" s="64" t="s">
        <v>938</v>
      </c>
      <c r="H57" s="64" t="s">
        <v>30</v>
      </c>
      <c r="I57" s="64" t="s">
        <v>78</v>
      </c>
      <c r="J57" s="64" t="s">
        <v>32</v>
      </c>
      <c r="K57" s="64" t="s">
        <v>705</v>
      </c>
    </row>
    <row r="58" spans="1:11" x14ac:dyDescent="0.25">
      <c r="A58" s="64">
        <v>61</v>
      </c>
      <c r="B58" s="64" t="s">
        <v>460</v>
      </c>
      <c r="C58" s="64" t="s">
        <v>461</v>
      </c>
      <c r="D58" s="64" t="s">
        <v>462</v>
      </c>
      <c r="E58" s="64" t="s">
        <v>1</v>
      </c>
      <c r="F58" s="64" t="s">
        <v>463</v>
      </c>
      <c r="G58" s="64" t="s">
        <v>938</v>
      </c>
      <c r="H58" s="64" t="s">
        <v>30</v>
      </c>
      <c r="I58" s="64" t="s">
        <v>464</v>
      </c>
      <c r="J58" s="64" t="s">
        <v>32</v>
      </c>
      <c r="K58" s="64" t="s">
        <v>711</v>
      </c>
    </row>
    <row r="59" spans="1:11" x14ac:dyDescent="0.25">
      <c r="A59" s="64">
        <v>62</v>
      </c>
      <c r="B59" s="64" t="s">
        <v>165</v>
      </c>
      <c r="C59" s="64" t="s">
        <v>166</v>
      </c>
      <c r="D59" s="64" t="s">
        <v>27</v>
      </c>
      <c r="E59" s="64" t="s">
        <v>28</v>
      </c>
      <c r="F59" s="64" t="s">
        <v>167</v>
      </c>
      <c r="G59" s="64" t="s">
        <v>938</v>
      </c>
      <c r="H59" s="64" t="s">
        <v>30</v>
      </c>
      <c r="I59" s="64" t="s">
        <v>168</v>
      </c>
      <c r="J59" s="64" t="s">
        <v>32</v>
      </c>
      <c r="K59" s="64" t="s">
        <v>712</v>
      </c>
    </row>
    <row r="60" spans="1:11" x14ac:dyDescent="0.25">
      <c r="A60" s="64">
        <v>64</v>
      </c>
      <c r="B60" s="64" t="s">
        <v>25</v>
      </c>
      <c r="C60" s="64" t="s">
        <v>26</v>
      </c>
      <c r="D60" s="64" t="s">
        <v>27</v>
      </c>
      <c r="E60" s="64" t="s">
        <v>28</v>
      </c>
      <c r="F60" s="64" t="s">
        <v>29</v>
      </c>
      <c r="G60" s="64" t="s">
        <v>938</v>
      </c>
      <c r="H60" s="64" t="s">
        <v>30</v>
      </c>
      <c r="I60" s="64" t="s">
        <v>31</v>
      </c>
      <c r="J60" s="64" t="s">
        <v>32</v>
      </c>
      <c r="K60" s="64" t="s">
        <v>714</v>
      </c>
    </row>
    <row r="61" spans="1:11" x14ac:dyDescent="0.25">
      <c r="A61" s="64">
        <v>69</v>
      </c>
      <c r="B61" s="64" t="s">
        <v>110</v>
      </c>
      <c r="C61" s="64" t="s">
        <v>111</v>
      </c>
      <c r="D61" s="64" t="s">
        <v>112</v>
      </c>
      <c r="E61" s="64" t="s">
        <v>43</v>
      </c>
      <c r="F61" s="64" t="s">
        <v>113</v>
      </c>
      <c r="G61" s="64" t="s">
        <v>938</v>
      </c>
      <c r="H61" s="64" t="s">
        <v>3</v>
      </c>
      <c r="I61" s="64" t="s">
        <v>114</v>
      </c>
      <c r="J61" s="64" t="s">
        <v>53</v>
      </c>
      <c r="K61" s="64" t="s">
        <v>727</v>
      </c>
    </row>
    <row r="62" spans="1:11" x14ac:dyDescent="0.25">
      <c r="A62" s="64">
        <v>70</v>
      </c>
      <c r="B62" s="64" t="s">
        <v>120</v>
      </c>
      <c r="C62" s="64" t="s">
        <v>121</v>
      </c>
      <c r="D62" s="64" t="s">
        <v>122</v>
      </c>
      <c r="E62" s="64" t="s">
        <v>43</v>
      </c>
      <c r="F62" s="64" t="s">
        <v>123</v>
      </c>
      <c r="G62" s="64" t="s">
        <v>938</v>
      </c>
      <c r="H62" s="64" t="s">
        <v>3</v>
      </c>
      <c r="I62" s="64" t="s">
        <v>124</v>
      </c>
      <c r="J62" s="64" t="s">
        <v>125</v>
      </c>
      <c r="K62" s="64" t="s">
        <v>728</v>
      </c>
    </row>
    <row r="63" spans="1:11" x14ac:dyDescent="0.25">
      <c r="A63" s="64">
        <v>92</v>
      </c>
      <c r="B63" s="64" t="s">
        <v>206</v>
      </c>
      <c r="C63" s="64" t="s">
        <v>207</v>
      </c>
      <c r="D63" s="64" t="s">
        <v>173</v>
      </c>
      <c r="E63" s="64" t="s">
        <v>43</v>
      </c>
      <c r="F63" s="64" t="s">
        <v>208</v>
      </c>
      <c r="G63" s="64" t="s">
        <v>938</v>
      </c>
      <c r="H63" s="64" t="s">
        <v>3</v>
      </c>
      <c r="I63" s="64" t="s">
        <v>209</v>
      </c>
      <c r="J63" s="64" t="s">
        <v>53</v>
      </c>
      <c r="K63" s="64" t="s">
        <v>745</v>
      </c>
    </row>
    <row r="64" spans="1:11" x14ac:dyDescent="0.25">
      <c r="A64" s="64">
        <v>93</v>
      </c>
      <c r="B64" s="64" t="s">
        <v>224</v>
      </c>
      <c r="C64" s="64" t="s">
        <v>225</v>
      </c>
      <c r="D64" s="64" t="s">
        <v>0</v>
      </c>
      <c r="E64" s="64" t="s">
        <v>1</v>
      </c>
      <c r="F64" s="64" t="s">
        <v>226</v>
      </c>
      <c r="G64" s="64" t="s">
        <v>938</v>
      </c>
      <c r="H64" s="64" t="s">
        <v>3</v>
      </c>
      <c r="I64" s="64" t="s">
        <v>227</v>
      </c>
      <c r="J64" s="64" t="s">
        <v>53</v>
      </c>
      <c r="K64" s="64" t="s">
        <v>748</v>
      </c>
    </row>
    <row r="65" spans="1:11" x14ac:dyDescent="0.25">
      <c r="A65" s="64">
        <v>94</v>
      </c>
      <c r="B65" s="64" t="s">
        <v>54</v>
      </c>
      <c r="C65" s="64" t="s">
        <v>55</v>
      </c>
      <c r="D65" s="64" t="s">
        <v>0</v>
      </c>
      <c r="E65" s="64" t="s">
        <v>1</v>
      </c>
      <c r="F65" s="64" t="s">
        <v>229</v>
      </c>
      <c r="G65" s="64" t="s">
        <v>938</v>
      </c>
      <c r="H65" s="64" t="s">
        <v>3</v>
      </c>
      <c r="I65" s="64" t="s">
        <v>230</v>
      </c>
      <c r="J65" s="64" t="s">
        <v>53</v>
      </c>
      <c r="K65" s="64" t="s">
        <v>749</v>
      </c>
    </row>
    <row r="66" spans="1:11" x14ac:dyDescent="0.25">
      <c r="A66" s="64">
        <v>97</v>
      </c>
      <c r="B66" s="64" t="s">
        <v>262</v>
      </c>
      <c r="C66" s="64" t="s">
        <v>263</v>
      </c>
      <c r="D66" s="64" t="s">
        <v>264</v>
      </c>
      <c r="E66" s="64" t="s">
        <v>1</v>
      </c>
      <c r="F66" s="64" t="s">
        <v>265</v>
      </c>
      <c r="G66" s="64" t="s">
        <v>938</v>
      </c>
      <c r="H66" s="64" t="s">
        <v>3</v>
      </c>
      <c r="I66" s="64" t="s">
        <v>266</v>
      </c>
      <c r="J66" s="64" t="s">
        <v>53</v>
      </c>
      <c r="K66" s="64" t="s">
        <v>753</v>
      </c>
    </row>
    <row r="67" spans="1:11" x14ac:dyDescent="0.25">
      <c r="A67" s="64">
        <v>98</v>
      </c>
      <c r="B67" s="64" t="s">
        <v>268</v>
      </c>
      <c r="C67" s="64" t="s">
        <v>269</v>
      </c>
      <c r="D67" s="64" t="s">
        <v>66</v>
      </c>
      <c r="E67" s="64" t="s">
        <v>1</v>
      </c>
      <c r="F67" s="64" t="s">
        <v>270</v>
      </c>
      <c r="G67" s="64" t="s">
        <v>938</v>
      </c>
      <c r="H67" s="64" t="s">
        <v>3</v>
      </c>
      <c r="I67" s="64" t="s">
        <v>271</v>
      </c>
      <c r="J67" s="64" t="s">
        <v>53</v>
      </c>
      <c r="K67" s="64" t="s">
        <v>754</v>
      </c>
    </row>
    <row r="68" spans="1:11" x14ac:dyDescent="0.25">
      <c r="A68" s="64">
        <v>100</v>
      </c>
      <c r="B68" s="64" t="s">
        <v>278</v>
      </c>
      <c r="C68" s="64" t="s">
        <v>279</v>
      </c>
      <c r="D68" s="64" t="s">
        <v>66</v>
      </c>
      <c r="E68" s="64" t="s">
        <v>1</v>
      </c>
      <c r="F68" s="64" t="s">
        <v>280</v>
      </c>
      <c r="G68" s="64" t="s">
        <v>938</v>
      </c>
      <c r="H68" s="64" t="s">
        <v>3</v>
      </c>
      <c r="I68" s="64" t="s">
        <v>281</v>
      </c>
      <c r="J68" s="64" t="s">
        <v>53</v>
      </c>
      <c r="K68" s="64" t="s">
        <v>756</v>
      </c>
    </row>
    <row r="69" spans="1:11" x14ac:dyDescent="0.25">
      <c r="A69" s="64">
        <v>21</v>
      </c>
      <c r="B69" s="64" t="s">
        <v>988</v>
      </c>
      <c r="C69" s="64" t="s">
        <v>969</v>
      </c>
      <c r="D69" s="64" t="s">
        <v>0</v>
      </c>
      <c r="E69" s="64" t="s">
        <v>1</v>
      </c>
      <c r="F69" s="64" t="s">
        <v>773</v>
      </c>
      <c r="G69" s="64" t="s">
        <v>543</v>
      </c>
      <c r="H69" s="64" t="s">
        <v>473</v>
      </c>
      <c r="I69" s="64" t="s">
        <v>774</v>
      </c>
      <c r="J69" s="64" t="s">
        <v>475</v>
      </c>
      <c r="K69" s="64" t="s">
        <v>775</v>
      </c>
    </row>
    <row r="70" spans="1:11" x14ac:dyDescent="0.25">
      <c r="A70" s="64">
        <v>86</v>
      </c>
      <c r="B70" s="64" t="s">
        <v>174</v>
      </c>
      <c r="C70" s="64" t="s">
        <v>175</v>
      </c>
      <c r="D70" s="64" t="s">
        <v>0</v>
      </c>
      <c r="E70" s="64" t="s">
        <v>1</v>
      </c>
      <c r="F70" s="64" t="s">
        <v>472</v>
      </c>
      <c r="G70" s="64" t="s">
        <v>543</v>
      </c>
      <c r="H70" s="64" t="s">
        <v>473</v>
      </c>
      <c r="I70" s="64" t="s">
        <v>474</v>
      </c>
      <c r="J70" s="64" t="s">
        <v>475</v>
      </c>
      <c r="K70" s="64" t="s">
        <v>737</v>
      </c>
    </row>
    <row r="71" spans="1:11" x14ac:dyDescent="0.25">
      <c r="A71" s="64">
        <v>91</v>
      </c>
      <c r="B71" s="64" t="s">
        <v>54</v>
      </c>
      <c r="C71" s="64" t="s">
        <v>55</v>
      </c>
      <c r="D71" s="64" t="s">
        <v>0</v>
      </c>
      <c r="E71" s="64" t="s">
        <v>1</v>
      </c>
      <c r="F71" s="64" t="s">
        <v>480</v>
      </c>
      <c r="G71" s="64" t="s">
        <v>543</v>
      </c>
      <c r="H71" s="64" t="s">
        <v>473</v>
      </c>
      <c r="I71" s="64" t="s">
        <v>481</v>
      </c>
      <c r="J71" s="64" t="s">
        <v>475</v>
      </c>
      <c r="K71" s="64" t="s">
        <v>744</v>
      </c>
    </row>
    <row r="72" spans="1:11" x14ac:dyDescent="0.25">
      <c r="A72" s="57">
        <v>81</v>
      </c>
      <c r="B72" s="57" t="s">
        <v>989</v>
      </c>
      <c r="C72" s="57" t="s">
        <v>624</v>
      </c>
      <c r="D72" s="57" t="s">
        <v>990</v>
      </c>
      <c r="E72" s="57" t="s">
        <v>991</v>
      </c>
      <c r="F72" s="57" t="s">
        <v>992</v>
      </c>
      <c r="G72" s="57" t="s">
        <v>993</v>
      </c>
      <c r="H72" s="57" t="s">
        <v>8</v>
      </c>
      <c r="I72" s="57" t="s">
        <v>994</v>
      </c>
      <c r="J72" s="57" t="s">
        <v>9</v>
      </c>
      <c r="K72" s="57" t="s">
        <v>995</v>
      </c>
    </row>
    <row r="73" spans="1:11" x14ac:dyDescent="0.25">
      <c r="A73" s="57">
        <v>83</v>
      </c>
      <c r="B73" s="57" t="s">
        <v>968</v>
      </c>
      <c r="C73" s="57" t="s">
        <v>969</v>
      </c>
      <c r="D73" s="57" t="s">
        <v>970</v>
      </c>
      <c r="E73" s="57" t="s">
        <v>971</v>
      </c>
      <c r="F73" s="57" t="s">
        <v>972</v>
      </c>
      <c r="G73" s="57" t="s">
        <v>816</v>
      </c>
      <c r="H73" s="57" t="s">
        <v>8</v>
      </c>
      <c r="I73" s="57" t="s">
        <v>973</v>
      </c>
      <c r="J73" s="57" t="s">
        <v>9</v>
      </c>
      <c r="K73" s="57" t="s">
        <v>974</v>
      </c>
    </row>
    <row r="74" spans="1:11" x14ac:dyDescent="0.25">
      <c r="A74" s="66">
        <v>1</v>
      </c>
      <c r="B74" s="66" t="s">
        <v>612</v>
      </c>
      <c r="C74" s="66" t="s">
        <v>613</v>
      </c>
      <c r="D74" s="66" t="s">
        <v>0</v>
      </c>
      <c r="E74" s="66" t="s">
        <v>1</v>
      </c>
      <c r="F74" s="66" t="s">
        <v>984</v>
      </c>
      <c r="G74" s="66" t="s">
        <v>788</v>
      </c>
      <c r="H74" s="66" t="s">
        <v>8</v>
      </c>
      <c r="I74" s="66" t="s">
        <v>985</v>
      </c>
      <c r="J74" s="66" t="s">
        <v>960</v>
      </c>
      <c r="K74" s="66" t="s">
        <v>986</v>
      </c>
    </row>
    <row r="75" spans="1:11" x14ac:dyDescent="0.25">
      <c r="A75" s="64">
        <v>41</v>
      </c>
      <c r="B75" s="64" t="s">
        <v>15</v>
      </c>
      <c r="C75" s="64" t="s">
        <v>16</v>
      </c>
      <c r="D75" s="64" t="s">
        <v>17</v>
      </c>
      <c r="E75" s="64" t="s">
        <v>7</v>
      </c>
      <c r="F75" s="64" t="s">
        <v>18</v>
      </c>
      <c r="G75" s="64" t="s">
        <v>527</v>
      </c>
      <c r="H75" s="64" t="s">
        <v>5</v>
      </c>
      <c r="I75" s="64" t="s">
        <v>19</v>
      </c>
      <c r="J75" s="64" t="s">
        <v>6</v>
      </c>
      <c r="K75" s="64" t="s">
        <v>685</v>
      </c>
    </row>
    <row r="76" spans="1:11" x14ac:dyDescent="0.25">
      <c r="A76" s="64">
        <v>51</v>
      </c>
      <c r="B76" s="64" t="s">
        <v>366</v>
      </c>
      <c r="C76" s="64" t="s">
        <v>367</v>
      </c>
      <c r="D76" s="64" t="s">
        <v>368</v>
      </c>
      <c r="E76" s="64" t="s">
        <v>43</v>
      </c>
      <c r="F76" s="64" t="s">
        <v>395</v>
      </c>
      <c r="G76" s="64" t="s">
        <v>527</v>
      </c>
      <c r="H76" s="64" t="s">
        <v>5</v>
      </c>
      <c r="I76" s="64" t="s">
        <v>396</v>
      </c>
      <c r="J76" s="64" t="s">
        <v>6</v>
      </c>
      <c r="K76" s="64" t="s">
        <v>698</v>
      </c>
    </row>
    <row r="77" spans="1:11" x14ac:dyDescent="0.25">
      <c r="A77" s="64">
        <v>60</v>
      </c>
      <c r="B77" s="64" t="s">
        <v>448</v>
      </c>
      <c r="C77" s="64" t="s">
        <v>449</v>
      </c>
      <c r="D77" s="64" t="s">
        <v>205</v>
      </c>
      <c r="E77" s="64" t="s">
        <v>1</v>
      </c>
      <c r="F77" s="64" t="s">
        <v>450</v>
      </c>
      <c r="G77" s="64" t="s">
        <v>527</v>
      </c>
      <c r="H77" s="64" t="s">
        <v>5</v>
      </c>
      <c r="I77" s="64" t="s">
        <v>451</v>
      </c>
      <c r="J77" s="64" t="s">
        <v>6</v>
      </c>
      <c r="K77" s="64" t="s">
        <v>709</v>
      </c>
    </row>
    <row r="78" spans="1:11" x14ac:dyDescent="0.25">
      <c r="A78" s="64">
        <v>63</v>
      </c>
      <c r="B78" s="64" t="s">
        <v>20</v>
      </c>
      <c r="C78" s="64" t="s">
        <v>21</v>
      </c>
      <c r="D78" s="64" t="s">
        <v>0</v>
      </c>
      <c r="E78" s="64" t="s">
        <v>1</v>
      </c>
      <c r="F78" s="64" t="s">
        <v>22</v>
      </c>
      <c r="G78" s="64" t="s">
        <v>527</v>
      </c>
      <c r="H78" s="64" t="s">
        <v>5</v>
      </c>
      <c r="I78" s="64" t="s">
        <v>23</v>
      </c>
      <c r="J78" s="64" t="s">
        <v>6</v>
      </c>
      <c r="K78" s="64" t="s">
        <v>713</v>
      </c>
    </row>
    <row r="79" spans="1:11" x14ac:dyDescent="0.25">
      <c r="A79" s="64">
        <v>65</v>
      </c>
      <c r="B79" s="64" t="s">
        <v>40</v>
      </c>
      <c r="C79" s="64" t="s">
        <v>41</v>
      </c>
      <c r="D79" s="64" t="s">
        <v>42</v>
      </c>
      <c r="E79" s="64" t="s">
        <v>43</v>
      </c>
      <c r="F79" s="64" t="s">
        <v>44</v>
      </c>
      <c r="G79" s="64" t="s">
        <v>527</v>
      </c>
      <c r="H79" s="64" t="s">
        <v>5</v>
      </c>
      <c r="I79" s="64" t="s">
        <v>45</v>
      </c>
      <c r="J79" s="64" t="s">
        <v>6</v>
      </c>
      <c r="K79" s="64" t="s">
        <v>716</v>
      </c>
    </row>
    <row r="80" spans="1:11" x14ac:dyDescent="0.25">
      <c r="A80" s="64">
        <v>66</v>
      </c>
      <c r="B80" s="64" t="s">
        <v>54</v>
      </c>
      <c r="C80" s="64" t="s">
        <v>55</v>
      </c>
      <c r="D80" s="64" t="s">
        <v>0</v>
      </c>
      <c r="E80" s="64" t="s">
        <v>1</v>
      </c>
      <c r="F80" s="64" t="s">
        <v>56</v>
      </c>
      <c r="G80" s="64" t="s">
        <v>527</v>
      </c>
      <c r="H80" s="64" t="s">
        <v>5</v>
      </c>
      <c r="I80" s="64" t="s">
        <v>57</v>
      </c>
      <c r="J80" s="64" t="s">
        <v>6</v>
      </c>
      <c r="K80" s="64" t="s">
        <v>717</v>
      </c>
    </row>
    <row r="81" spans="1:11" x14ac:dyDescent="0.25">
      <c r="A81" s="64">
        <v>67</v>
      </c>
      <c r="B81" s="64" t="s">
        <v>467</v>
      </c>
      <c r="C81" s="64" t="s">
        <v>468</v>
      </c>
      <c r="D81" s="64" t="s">
        <v>0</v>
      </c>
      <c r="E81" s="64" t="s">
        <v>1</v>
      </c>
      <c r="F81" s="64" t="s">
        <v>469</v>
      </c>
      <c r="G81" s="64" t="s">
        <v>527</v>
      </c>
      <c r="H81" s="64" t="s">
        <v>5</v>
      </c>
      <c r="I81" s="64" t="s">
        <v>470</v>
      </c>
      <c r="J81" s="64" t="s">
        <v>6</v>
      </c>
      <c r="K81" s="64" t="s">
        <v>720</v>
      </c>
    </row>
    <row r="82" spans="1:11" x14ac:dyDescent="0.25">
      <c r="A82" s="64">
        <v>68</v>
      </c>
      <c r="B82" s="64" t="s">
        <v>88</v>
      </c>
      <c r="C82" s="64" t="s">
        <v>89</v>
      </c>
      <c r="D82" s="64" t="s">
        <v>90</v>
      </c>
      <c r="E82" s="64" t="s">
        <v>70</v>
      </c>
      <c r="F82" s="64" t="s">
        <v>91</v>
      </c>
      <c r="G82" s="64" t="s">
        <v>527</v>
      </c>
      <c r="H82" s="64" t="s">
        <v>5</v>
      </c>
      <c r="I82" s="64" t="s">
        <v>92</v>
      </c>
      <c r="J82" s="64" t="s">
        <v>6</v>
      </c>
      <c r="K82" s="64" t="s">
        <v>723</v>
      </c>
    </row>
    <row r="83" spans="1:11" x14ac:dyDescent="0.25">
      <c r="A83" s="64">
        <v>71</v>
      </c>
      <c r="B83" s="64" t="s">
        <v>127</v>
      </c>
      <c r="C83" s="64" t="s">
        <v>47</v>
      </c>
      <c r="D83" s="64" t="s">
        <v>0</v>
      </c>
      <c r="E83" s="64" t="s">
        <v>1</v>
      </c>
      <c r="F83" s="64" t="s">
        <v>128</v>
      </c>
      <c r="G83" s="64" t="s">
        <v>527</v>
      </c>
      <c r="H83" s="64" t="s">
        <v>8</v>
      </c>
      <c r="I83" s="64" t="s">
        <v>129</v>
      </c>
      <c r="J83" s="64" t="s">
        <v>9</v>
      </c>
      <c r="K83" s="64" t="s">
        <v>729</v>
      </c>
    </row>
    <row r="84" spans="1:11" x14ac:dyDescent="0.25">
      <c r="A84" s="64">
        <v>72</v>
      </c>
      <c r="B84" s="64" t="s">
        <v>641</v>
      </c>
      <c r="C84" s="64" t="s">
        <v>642</v>
      </c>
      <c r="D84" s="64" t="s">
        <v>106</v>
      </c>
      <c r="E84" s="64" t="s">
        <v>7</v>
      </c>
      <c r="F84" s="64" t="s">
        <v>643</v>
      </c>
      <c r="G84" s="64" t="s">
        <v>527</v>
      </c>
      <c r="H84" s="64" t="s">
        <v>8</v>
      </c>
      <c r="I84" s="64" t="s">
        <v>644</v>
      </c>
      <c r="J84" s="64" t="s">
        <v>9</v>
      </c>
      <c r="K84" s="64" t="s">
        <v>730</v>
      </c>
    </row>
    <row r="85" spans="1:11" x14ac:dyDescent="0.25">
      <c r="A85" s="64">
        <v>75</v>
      </c>
      <c r="B85" s="64" t="s">
        <v>811</v>
      </c>
      <c r="C85" s="64" t="s">
        <v>812</v>
      </c>
      <c r="D85" s="64" t="s">
        <v>813</v>
      </c>
      <c r="E85" s="64" t="s">
        <v>814</v>
      </c>
      <c r="F85" s="64" t="s">
        <v>815</v>
      </c>
      <c r="G85" s="64" t="s">
        <v>527</v>
      </c>
      <c r="H85" s="64" t="s">
        <v>8</v>
      </c>
      <c r="I85" s="64" t="s">
        <v>817</v>
      </c>
      <c r="J85" s="64" t="s">
        <v>9</v>
      </c>
      <c r="K85" s="64" t="s">
        <v>818</v>
      </c>
    </row>
    <row r="86" spans="1:11" x14ac:dyDescent="0.25">
      <c r="A86" s="64">
        <v>76</v>
      </c>
      <c r="B86" s="64" t="s">
        <v>869</v>
      </c>
      <c r="C86" s="64" t="s">
        <v>870</v>
      </c>
      <c r="D86" s="64" t="s">
        <v>871</v>
      </c>
      <c r="E86" s="64" t="s">
        <v>198</v>
      </c>
      <c r="F86" s="64" t="s">
        <v>872</v>
      </c>
      <c r="G86" s="64" t="s">
        <v>527</v>
      </c>
      <c r="H86" s="64" t="s">
        <v>8</v>
      </c>
      <c r="I86" s="64" t="s">
        <v>873</v>
      </c>
      <c r="J86" s="64" t="s">
        <v>9</v>
      </c>
      <c r="K86" s="64" t="s">
        <v>874</v>
      </c>
    </row>
    <row r="87" spans="1:11" x14ac:dyDescent="0.25">
      <c r="A87" s="64">
        <v>78</v>
      </c>
      <c r="B87" s="64" t="s">
        <v>819</v>
      </c>
      <c r="C87" s="64" t="s">
        <v>820</v>
      </c>
      <c r="D87" s="64" t="s">
        <v>821</v>
      </c>
      <c r="E87" s="64" t="s">
        <v>822</v>
      </c>
      <c r="F87" s="64" t="s">
        <v>823</v>
      </c>
      <c r="G87" s="64" t="s">
        <v>527</v>
      </c>
      <c r="H87" s="64" t="s">
        <v>8</v>
      </c>
      <c r="I87" s="64" t="s">
        <v>824</v>
      </c>
      <c r="J87" s="64" t="s">
        <v>9</v>
      </c>
      <c r="K87" s="64" t="s">
        <v>825</v>
      </c>
    </row>
    <row r="88" spans="1:11" x14ac:dyDescent="0.25">
      <c r="A88" s="64">
        <v>79</v>
      </c>
      <c r="B88" s="64" t="s">
        <v>875</v>
      </c>
      <c r="C88" s="64" t="s">
        <v>876</v>
      </c>
      <c r="D88" s="64" t="s">
        <v>877</v>
      </c>
      <c r="E88" s="64" t="s">
        <v>878</v>
      </c>
      <c r="F88" s="64" t="s">
        <v>879</v>
      </c>
      <c r="G88" s="64" t="s">
        <v>527</v>
      </c>
      <c r="H88" s="64" t="s">
        <v>8</v>
      </c>
      <c r="I88" s="64" t="s">
        <v>880</v>
      </c>
      <c r="J88" s="64" t="s">
        <v>9</v>
      </c>
      <c r="K88" s="64" t="s">
        <v>881</v>
      </c>
    </row>
    <row r="89" spans="1:11" x14ac:dyDescent="0.25">
      <c r="A89" s="64">
        <v>80</v>
      </c>
      <c r="B89" s="64" t="s">
        <v>797</v>
      </c>
      <c r="C89" s="64" t="s">
        <v>798</v>
      </c>
      <c r="D89" s="64" t="s">
        <v>799</v>
      </c>
      <c r="E89" s="64" t="s">
        <v>1</v>
      </c>
      <c r="F89" s="64" t="s">
        <v>800</v>
      </c>
      <c r="G89" s="64" t="s">
        <v>527</v>
      </c>
      <c r="H89" s="64" t="s">
        <v>8</v>
      </c>
      <c r="I89" s="64" t="s">
        <v>801</v>
      </c>
      <c r="J89" s="64" t="s">
        <v>9</v>
      </c>
      <c r="K89" s="64" t="s">
        <v>802</v>
      </c>
    </row>
    <row r="90" spans="1:11" x14ac:dyDescent="0.25">
      <c r="A90" s="64">
        <v>82</v>
      </c>
      <c r="B90" s="64" t="s">
        <v>101</v>
      </c>
      <c r="C90" s="64" t="s">
        <v>102</v>
      </c>
      <c r="D90" s="64" t="s">
        <v>103</v>
      </c>
      <c r="E90" s="64" t="s">
        <v>43</v>
      </c>
      <c r="F90" s="64" t="s">
        <v>169</v>
      </c>
      <c r="G90" s="64" t="s">
        <v>527</v>
      </c>
      <c r="H90" s="64" t="s">
        <v>8</v>
      </c>
      <c r="I90" s="64" t="s">
        <v>170</v>
      </c>
      <c r="J90" s="64" t="s">
        <v>9</v>
      </c>
      <c r="K90" s="64" t="s">
        <v>735</v>
      </c>
    </row>
    <row r="91" spans="1:11" x14ac:dyDescent="0.25">
      <c r="A91" s="64">
        <v>84</v>
      </c>
      <c r="B91" s="64" t="s">
        <v>882</v>
      </c>
      <c r="C91" s="64" t="s">
        <v>97</v>
      </c>
      <c r="D91" s="64" t="s">
        <v>173</v>
      </c>
      <c r="E91" s="64" t="s">
        <v>43</v>
      </c>
      <c r="F91" s="64" t="s">
        <v>883</v>
      </c>
      <c r="G91" s="64" t="s">
        <v>527</v>
      </c>
      <c r="H91" s="64" t="s">
        <v>8</v>
      </c>
      <c r="I91" s="64" t="s">
        <v>884</v>
      </c>
      <c r="J91" s="64" t="s">
        <v>9</v>
      </c>
      <c r="K91" s="64" t="s">
        <v>885</v>
      </c>
    </row>
    <row r="92" spans="1:11" x14ac:dyDescent="0.25">
      <c r="A92" s="64">
        <v>85</v>
      </c>
      <c r="B92" s="64" t="s">
        <v>174</v>
      </c>
      <c r="C92" s="64" t="s">
        <v>175</v>
      </c>
      <c r="D92" s="64" t="s">
        <v>0</v>
      </c>
      <c r="E92" s="64" t="s">
        <v>1</v>
      </c>
      <c r="F92" s="64" t="s">
        <v>176</v>
      </c>
      <c r="G92" s="64" t="s">
        <v>527</v>
      </c>
      <c r="H92" s="64" t="s">
        <v>8</v>
      </c>
      <c r="I92" s="64" t="s">
        <v>177</v>
      </c>
      <c r="J92" s="64" t="s">
        <v>9</v>
      </c>
      <c r="K92" s="64" t="s">
        <v>736</v>
      </c>
    </row>
    <row r="93" spans="1:11" x14ac:dyDescent="0.25">
      <c r="A93" s="64">
        <v>87</v>
      </c>
      <c r="B93" s="64" t="s">
        <v>179</v>
      </c>
      <c r="C93" s="64" t="s">
        <v>180</v>
      </c>
      <c r="D93" s="64" t="s">
        <v>181</v>
      </c>
      <c r="E93" s="64" t="s">
        <v>43</v>
      </c>
      <c r="F93" s="64" t="s">
        <v>182</v>
      </c>
      <c r="G93" s="64" t="s">
        <v>527</v>
      </c>
      <c r="H93" s="64" t="s">
        <v>8</v>
      </c>
      <c r="I93" s="64" t="s">
        <v>183</v>
      </c>
      <c r="J93" s="64" t="s">
        <v>9</v>
      </c>
      <c r="K93" s="64" t="s">
        <v>738</v>
      </c>
    </row>
    <row r="94" spans="1:11" x14ac:dyDescent="0.25">
      <c r="A94" s="64">
        <v>5</v>
      </c>
      <c r="B94" s="64" t="s">
        <v>104</v>
      </c>
      <c r="C94" s="64" t="s">
        <v>105</v>
      </c>
      <c r="D94" s="64" t="s">
        <v>106</v>
      </c>
      <c r="E94" s="64" t="s">
        <v>7</v>
      </c>
      <c r="F94" s="64" t="s">
        <v>107</v>
      </c>
      <c r="G94" s="64" t="s">
        <v>760</v>
      </c>
      <c r="H94" s="64" t="s">
        <v>5</v>
      </c>
      <c r="I94" s="64" t="s">
        <v>108</v>
      </c>
      <c r="J94" s="64" t="s">
        <v>6</v>
      </c>
      <c r="K94" s="64" t="s">
        <v>964</v>
      </c>
    </row>
    <row r="95" spans="1:11" x14ac:dyDescent="0.25">
      <c r="A95" s="64">
        <v>6</v>
      </c>
      <c r="B95" s="64" t="s">
        <v>803</v>
      </c>
      <c r="C95" s="64" t="s">
        <v>804</v>
      </c>
      <c r="D95" s="64" t="s">
        <v>17</v>
      </c>
      <c r="E95" s="64" t="s">
        <v>7</v>
      </c>
      <c r="F95" s="64" t="s">
        <v>805</v>
      </c>
      <c r="G95" s="64" t="s">
        <v>760</v>
      </c>
      <c r="H95" s="64" t="s">
        <v>5</v>
      </c>
      <c r="I95" s="64" t="s">
        <v>806</v>
      </c>
      <c r="J95" s="64" t="s">
        <v>6</v>
      </c>
      <c r="K95" s="64" t="s">
        <v>965</v>
      </c>
    </row>
    <row r="96" spans="1:11" x14ac:dyDescent="0.25">
      <c r="A96" s="64">
        <v>12</v>
      </c>
      <c r="B96" s="64" t="s">
        <v>49</v>
      </c>
      <c r="C96" s="64" t="s">
        <v>97</v>
      </c>
      <c r="D96" s="64" t="s">
        <v>66</v>
      </c>
      <c r="E96" s="64" t="s">
        <v>1</v>
      </c>
      <c r="F96" s="64" t="s">
        <v>98</v>
      </c>
      <c r="G96" s="64" t="s">
        <v>760</v>
      </c>
      <c r="H96" s="64" t="s">
        <v>5</v>
      </c>
      <c r="I96" s="64" t="s">
        <v>99</v>
      </c>
      <c r="J96" s="64" t="s">
        <v>6</v>
      </c>
      <c r="K96" s="64" t="s">
        <v>920</v>
      </c>
    </row>
    <row r="97" spans="1:11" x14ac:dyDescent="0.25">
      <c r="A97" s="64">
        <v>14</v>
      </c>
      <c r="B97" s="64" t="s">
        <v>902</v>
      </c>
      <c r="C97" s="64" t="s">
        <v>903</v>
      </c>
      <c r="D97" s="64" t="s">
        <v>17</v>
      </c>
      <c r="E97" s="64" t="s">
        <v>7</v>
      </c>
      <c r="F97" s="64" t="s">
        <v>904</v>
      </c>
      <c r="G97" s="64" t="s">
        <v>760</v>
      </c>
      <c r="H97" s="64" t="s">
        <v>8</v>
      </c>
      <c r="I97" s="64" t="s">
        <v>905</v>
      </c>
      <c r="J97" s="64" t="s">
        <v>9</v>
      </c>
      <c r="K97" s="64" t="s">
        <v>906</v>
      </c>
    </row>
    <row r="98" spans="1:11" x14ac:dyDescent="0.25">
      <c r="A98" s="64">
        <v>20</v>
      </c>
      <c r="B98" s="64" t="s">
        <v>766</v>
      </c>
      <c r="C98" s="64" t="s">
        <v>767</v>
      </c>
      <c r="D98" s="64" t="s">
        <v>577</v>
      </c>
      <c r="E98" s="64" t="s">
        <v>7</v>
      </c>
      <c r="F98" s="64" t="s">
        <v>768</v>
      </c>
      <c r="G98" s="64" t="s">
        <v>760</v>
      </c>
      <c r="H98" s="64" t="s">
        <v>8</v>
      </c>
      <c r="I98" s="64" t="s">
        <v>769</v>
      </c>
      <c r="J98" s="64" t="s">
        <v>9</v>
      </c>
      <c r="K98" s="64" t="s">
        <v>770</v>
      </c>
    </row>
    <row r="99" spans="1:11" x14ac:dyDescent="0.25">
      <c r="A99" s="64">
        <v>22</v>
      </c>
      <c r="B99" s="64" t="s">
        <v>544</v>
      </c>
      <c r="C99" s="64" t="s">
        <v>545</v>
      </c>
      <c r="D99" s="64" t="s">
        <v>546</v>
      </c>
      <c r="E99" s="64" t="s">
        <v>1</v>
      </c>
      <c r="F99" s="64" t="s">
        <v>547</v>
      </c>
      <c r="G99" s="64" t="s">
        <v>760</v>
      </c>
      <c r="H99" s="64" t="s">
        <v>8</v>
      </c>
      <c r="I99" s="64" t="s">
        <v>548</v>
      </c>
      <c r="J99" s="64" t="s">
        <v>9</v>
      </c>
      <c r="K99" s="64" t="s">
        <v>783</v>
      </c>
    </row>
    <row r="100" spans="1:11" x14ac:dyDescent="0.25">
      <c r="A100" s="64">
        <v>74</v>
      </c>
      <c r="B100" s="64" t="s">
        <v>925</v>
      </c>
      <c r="C100" s="64" t="s">
        <v>926</v>
      </c>
      <c r="D100" s="64" t="s">
        <v>821</v>
      </c>
      <c r="E100" s="64" t="s">
        <v>822</v>
      </c>
      <c r="F100" s="64" t="s">
        <v>927</v>
      </c>
      <c r="G100" s="64" t="s">
        <v>760</v>
      </c>
      <c r="H100" s="64" t="s">
        <v>8</v>
      </c>
      <c r="I100" s="64" t="s">
        <v>928</v>
      </c>
      <c r="J100" s="64" t="s">
        <v>9</v>
      </c>
      <c r="K100" s="64" t="s">
        <v>929</v>
      </c>
    </row>
    <row r="101" spans="1:11" x14ac:dyDescent="0.25">
      <c r="A101" s="64">
        <v>88</v>
      </c>
      <c r="B101" s="64" t="s">
        <v>975</v>
      </c>
      <c r="C101" s="64" t="s">
        <v>416</v>
      </c>
      <c r="D101" s="64" t="s">
        <v>976</v>
      </c>
      <c r="E101" s="64" t="s">
        <v>198</v>
      </c>
      <c r="F101" s="64" t="s">
        <v>977</v>
      </c>
      <c r="G101" s="64" t="s">
        <v>760</v>
      </c>
      <c r="H101" s="64" t="s">
        <v>8</v>
      </c>
      <c r="I101" s="64" t="s">
        <v>978</v>
      </c>
      <c r="J101" s="64" t="s">
        <v>9</v>
      </c>
      <c r="K101" s="64" t="s">
        <v>979</v>
      </c>
    </row>
  </sheetData>
  <sortState ref="A2:K101">
    <sortCondition ref="G2:G10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59"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3</v>
      </c>
      <c r="B2" s="57" t="s">
        <v>982</v>
      </c>
      <c r="C2" s="57" t="s">
        <v>292</v>
      </c>
      <c r="D2" s="57" t="s">
        <v>462</v>
      </c>
      <c r="E2" s="57" t="s">
        <v>1</v>
      </c>
      <c r="F2" s="57" t="s">
        <v>422</v>
      </c>
      <c r="G2" s="57" t="s">
        <v>516</v>
      </c>
      <c r="H2" s="57" t="s">
        <v>3</v>
      </c>
      <c r="I2" s="57" t="s">
        <v>423</v>
      </c>
      <c r="J2" s="57" t="s">
        <v>2</v>
      </c>
      <c r="K2" s="57" t="s">
        <v>983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1</v>
      </c>
      <c r="B4" s="63" t="s">
        <v>830</v>
      </c>
      <c r="C4" s="63" t="s">
        <v>624</v>
      </c>
      <c r="D4" s="63" t="s">
        <v>625</v>
      </c>
      <c r="E4" s="63" t="s">
        <v>48</v>
      </c>
      <c r="F4" s="63" t="s">
        <v>626</v>
      </c>
      <c r="G4" s="63" t="s">
        <v>666</v>
      </c>
      <c r="H4" s="63" t="s">
        <v>294</v>
      </c>
      <c r="I4" s="63" t="s">
        <v>627</v>
      </c>
      <c r="J4" s="63" t="s">
        <v>289</v>
      </c>
      <c r="K4" s="63" t="s">
        <v>980</v>
      </c>
    </row>
    <row r="5" spans="1:11" x14ac:dyDescent="0.25">
      <c r="A5" s="63">
        <v>11</v>
      </c>
      <c r="B5" s="63" t="s">
        <v>567</v>
      </c>
      <c r="C5" s="63" t="s">
        <v>561</v>
      </c>
      <c r="D5" s="63" t="s">
        <v>0</v>
      </c>
      <c r="E5" s="63" t="s">
        <v>1</v>
      </c>
      <c r="F5" s="63" t="s">
        <v>61</v>
      </c>
      <c r="G5" s="63" t="s">
        <v>666</v>
      </c>
      <c r="H5" s="63" t="s">
        <v>3</v>
      </c>
      <c r="I5" s="63" t="s">
        <v>62</v>
      </c>
      <c r="J5" s="63" t="s">
        <v>53</v>
      </c>
      <c r="K5" s="63" t="s">
        <v>919</v>
      </c>
    </row>
    <row r="6" spans="1:11" x14ac:dyDescent="0.25">
      <c r="A6" s="63">
        <v>17</v>
      </c>
      <c r="B6" s="63" t="s">
        <v>863</v>
      </c>
      <c r="C6" s="63" t="s">
        <v>864</v>
      </c>
      <c r="D6" s="63" t="s">
        <v>865</v>
      </c>
      <c r="E6" s="63" t="s">
        <v>70</v>
      </c>
      <c r="F6" s="63" t="s">
        <v>866</v>
      </c>
      <c r="G6" s="63" t="s">
        <v>666</v>
      </c>
      <c r="H6" s="63" t="s">
        <v>287</v>
      </c>
      <c r="I6" s="63" t="s">
        <v>867</v>
      </c>
      <c r="J6" s="63" t="s">
        <v>289</v>
      </c>
      <c r="K6" s="63" t="s">
        <v>868</v>
      </c>
    </row>
    <row r="7" spans="1:11" x14ac:dyDescent="0.25">
      <c r="A7" s="63">
        <v>18</v>
      </c>
      <c r="B7" s="63" t="s">
        <v>832</v>
      </c>
      <c r="C7" s="63" t="s">
        <v>833</v>
      </c>
      <c r="D7" s="63" t="s">
        <v>173</v>
      </c>
      <c r="E7" s="63" t="s">
        <v>43</v>
      </c>
      <c r="F7" s="63" t="s">
        <v>834</v>
      </c>
      <c r="G7" s="63" t="s">
        <v>666</v>
      </c>
      <c r="H7" s="63" t="s">
        <v>294</v>
      </c>
      <c r="I7" s="63" t="s">
        <v>835</v>
      </c>
      <c r="J7" s="63" t="s">
        <v>289</v>
      </c>
      <c r="K7" s="63" t="s">
        <v>836</v>
      </c>
    </row>
    <row r="8" spans="1:11" x14ac:dyDescent="0.25">
      <c r="A8" s="63">
        <v>22</v>
      </c>
      <c r="B8" s="63" t="s">
        <v>453</v>
      </c>
      <c r="C8" s="63" t="s">
        <v>454</v>
      </c>
      <c r="D8" s="63" t="s">
        <v>455</v>
      </c>
      <c r="E8" s="63" t="s">
        <v>456</v>
      </c>
      <c r="F8" s="63" t="s">
        <v>457</v>
      </c>
      <c r="G8" s="63" t="s">
        <v>666</v>
      </c>
      <c r="H8" s="63" t="s">
        <v>30</v>
      </c>
      <c r="I8" s="63" t="s">
        <v>458</v>
      </c>
      <c r="J8" s="63" t="s">
        <v>32</v>
      </c>
      <c r="K8" s="63" t="s">
        <v>763</v>
      </c>
    </row>
    <row r="9" spans="1:11" x14ac:dyDescent="0.25">
      <c r="A9" s="63">
        <v>26</v>
      </c>
      <c r="B9" s="63" t="s">
        <v>407</v>
      </c>
      <c r="C9" s="63" t="s">
        <v>408</v>
      </c>
      <c r="D9" s="63" t="s">
        <v>618</v>
      </c>
      <c r="E9" s="63" t="s">
        <v>619</v>
      </c>
      <c r="F9" s="63" t="s">
        <v>620</v>
      </c>
      <c r="G9" s="63" t="s">
        <v>666</v>
      </c>
      <c r="H9" s="63" t="s">
        <v>294</v>
      </c>
      <c r="I9" s="63" t="s">
        <v>621</v>
      </c>
      <c r="J9" s="63" t="s">
        <v>289</v>
      </c>
      <c r="K9" s="63" t="s">
        <v>658</v>
      </c>
    </row>
    <row r="10" spans="1:11" x14ac:dyDescent="0.25">
      <c r="A10" s="63">
        <v>30</v>
      </c>
      <c r="B10" s="63"/>
      <c r="C10" s="63"/>
      <c r="D10" s="63"/>
      <c r="E10" s="63"/>
      <c r="F10" s="63" t="s">
        <v>572</v>
      </c>
      <c r="G10" s="63" t="s">
        <v>666</v>
      </c>
      <c r="H10" s="63" t="s">
        <v>287</v>
      </c>
      <c r="I10" s="63" t="s">
        <v>573</v>
      </c>
      <c r="J10" s="63" t="s">
        <v>289</v>
      </c>
      <c r="K10" s="63" t="s">
        <v>665</v>
      </c>
    </row>
    <row r="11" spans="1:11" x14ac:dyDescent="0.25">
      <c r="A11" s="63">
        <v>31</v>
      </c>
      <c r="B11" s="63" t="s">
        <v>590</v>
      </c>
      <c r="C11" s="63" t="s">
        <v>591</v>
      </c>
      <c r="D11" s="63" t="s">
        <v>592</v>
      </c>
      <c r="E11" s="63" t="s">
        <v>43</v>
      </c>
      <c r="F11" s="63" t="s">
        <v>593</v>
      </c>
      <c r="G11" s="63" t="s">
        <v>666</v>
      </c>
      <c r="H11" s="63" t="s">
        <v>30</v>
      </c>
      <c r="I11" s="63" t="s">
        <v>594</v>
      </c>
      <c r="J11" s="63" t="s">
        <v>32</v>
      </c>
      <c r="K11" s="63" t="s">
        <v>669</v>
      </c>
    </row>
    <row r="12" spans="1:11" x14ac:dyDescent="0.25">
      <c r="A12" s="63">
        <v>39</v>
      </c>
      <c r="B12" s="63" t="s">
        <v>311</v>
      </c>
      <c r="C12" s="63" t="s">
        <v>312</v>
      </c>
      <c r="D12" s="63" t="s">
        <v>313</v>
      </c>
      <c r="E12" s="63" t="s">
        <v>43</v>
      </c>
      <c r="F12" s="63" t="s">
        <v>314</v>
      </c>
      <c r="G12" s="63" t="s">
        <v>666</v>
      </c>
      <c r="H12" s="63" t="s">
        <v>294</v>
      </c>
      <c r="I12" s="63" t="s">
        <v>315</v>
      </c>
      <c r="J12" s="63" t="s">
        <v>289</v>
      </c>
      <c r="K12" s="63" t="s">
        <v>683</v>
      </c>
    </row>
    <row r="13" spans="1:11" x14ac:dyDescent="0.25">
      <c r="A13" s="63">
        <v>42</v>
      </c>
      <c r="B13" s="63" t="s">
        <v>333</v>
      </c>
      <c r="C13" s="63" t="s">
        <v>334</v>
      </c>
      <c r="D13" s="63" t="s">
        <v>335</v>
      </c>
      <c r="E13" s="63" t="s">
        <v>48</v>
      </c>
      <c r="F13" s="63" t="s">
        <v>336</v>
      </c>
      <c r="G13" s="63" t="s">
        <v>666</v>
      </c>
      <c r="H13" s="63" t="s">
        <v>287</v>
      </c>
      <c r="I13" s="63" t="s">
        <v>337</v>
      </c>
      <c r="J13" s="63" t="s">
        <v>289</v>
      </c>
      <c r="K13" s="63" t="s">
        <v>686</v>
      </c>
    </row>
    <row r="14" spans="1:11" x14ac:dyDescent="0.25">
      <c r="A14" s="63">
        <v>44</v>
      </c>
      <c r="B14" s="63" t="s">
        <v>350</v>
      </c>
      <c r="C14" s="63" t="s">
        <v>340</v>
      </c>
      <c r="D14" s="63" t="s">
        <v>351</v>
      </c>
      <c r="E14" s="63" t="s">
        <v>48</v>
      </c>
      <c r="F14" s="63" t="s">
        <v>352</v>
      </c>
      <c r="G14" s="63" t="s">
        <v>666</v>
      </c>
      <c r="H14" s="63" t="s">
        <v>287</v>
      </c>
      <c r="I14" s="63" t="s">
        <v>353</v>
      </c>
      <c r="J14" s="63" t="s">
        <v>289</v>
      </c>
      <c r="K14" s="63" t="s">
        <v>689</v>
      </c>
    </row>
    <row r="15" spans="1:11" x14ac:dyDescent="0.25">
      <c r="A15" s="63">
        <v>49</v>
      </c>
      <c r="B15" s="63" t="s">
        <v>377</v>
      </c>
      <c r="C15" s="63" t="s">
        <v>378</v>
      </c>
      <c r="D15" s="63" t="s">
        <v>256</v>
      </c>
      <c r="E15" s="63" t="s">
        <v>1</v>
      </c>
      <c r="F15" s="63" t="s">
        <v>379</v>
      </c>
      <c r="G15" s="63" t="s">
        <v>666</v>
      </c>
      <c r="H15" s="63" t="s">
        <v>294</v>
      </c>
      <c r="I15" s="63" t="s">
        <v>380</v>
      </c>
      <c r="J15" s="63" t="s">
        <v>289</v>
      </c>
      <c r="K15" s="63" t="s">
        <v>695</v>
      </c>
    </row>
    <row r="16" spans="1:11" x14ac:dyDescent="0.25">
      <c r="A16" s="63">
        <v>50</v>
      </c>
      <c r="B16" s="63" t="s">
        <v>387</v>
      </c>
      <c r="C16" s="63" t="s">
        <v>279</v>
      </c>
      <c r="D16" s="63" t="s">
        <v>351</v>
      </c>
      <c r="E16" s="63" t="s">
        <v>48</v>
      </c>
      <c r="F16" s="63" t="s">
        <v>388</v>
      </c>
      <c r="G16" s="63" t="s">
        <v>666</v>
      </c>
      <c r="H16" s="63" t="s">
        <v>287</v>
      </c>
      <c r="I16" s="63" t="s">
        <v>389</v>
      </c>
      <c r="J16" s="63" t="s">
        <v>289</v>
      </c>
      <c r="K16" s="63" t="s">
        <v>696</v>
      </c>
    </row>
    <row r="17" spans="1:11" x14ac:dyDescent="0.25">
      <c r="A17" s="63">
        <v>54</v>
      </c>
      <c r="B17" s="63" t="s">
        <v>407</v>
      </c>
      <c r="C17" s="63" t="s">
        <v>408</v>
      </c>
      <c r="D17" s="63" t="s">
        <v>618</v>
      </c>
      <c r="E17" s="63" t="s">
        <v>619</v>
      </c>
      <c r="F17" s="63" t="s">
        <v>412</v>
      </c>
      <c r="G17" s="63" t="s">
        <v>666</v>
      </c>
      <c r="H17" s="63" t="s">
        <v>294</v>
      </c>
      <c r="I17" s="63" t="s">
        <v>413</v>
      </c>
      <c r="J17" s="63" t="s">
        <v>289</v>
      </c>
      <c r="K17" s="63" t="s">
        <v>702</v>
      </c>
    </row>
    <row r="18" spans="1:11" x14ac:dyDescent="0.25">
      <c r="A18" s="63">
        <v>57</v>
      </c>
      <c r="B18" s="63" t="s">
        <v>407</v>
      </c>
      <c r="C18" s="63" t="s">
        <v>408</v>
      </c>
      <c r="D18" s="63" t="s">
        <v>618</v>
      </c>
      <c r="E18" s="63" t="s">
        <v>619</v>
      </c>
      <c r="F18" s="63" t="s">
        <v>437</v>
      </c>
      <c r="G18" s="63" t="s">
        <v>666</v>
      </c>
      <c r="H18" s="63" t="s">
        <v>30</v>
      </c>
      <c r="I18" s="63" t="s">
        <v>438</v>
      </c>
      <c r="J18" s="63" t="s">
        <v>32</v>
      </c>
      <c r="K18" s="63" t="s">
        <v>706</v>
      </c>
    </row>
    <row r="19" spans="1:11" x14ac:dyDescent="0.25">
      <c r="A19" s="63">
        <v>58</v>
      </c>
      <c r="B19" s="63" t="s">
        <v>407</v>
      </c>
      <c r="C19" s="63" t="s">
        <v>408</v>
      </c>
      <c r="D19" s="63" t="s">
        <v>618</v>
      </c>
      <c r="E19" s="63" t="s">
        <v>619</v>
      </c>
      <c r="F19" s="63" t="s">
        <v>440</v>
      </c>
      <c r="G19" s="63" t="s">
        <v>666</v>
      </c>
      <c r="H19" s="63" t="s">
        <v>30</v>
      </c>
      <c r="I19" s="63" t="s">
        <v>441</v>
      </c>
      <c r="J19" s="63" t="s">
        <v>32</v>
      </c>
      <c r="K19" s="63" t="s">
        <v>707</v>
      </c>
    </row>
    <row r="20" spans="1:11" x14ac:dyDescent="0.25">
      <c r="A20" s="63">
        <v>69</v>
      </c>
      <c r="B20" s="63" t="s">
        <v>120</v>
      </c>
      <c r="C20" s="63" t="s">
        <v>121</v>
      </c>
      <c r="D20" s="63" t="s">
        <v>122</v>
      </c>
      <c r="E20" s="63" t="s">
        <v>43</v>
      </c>
      <c r="F20" s="63" t="s">
        <v>123</v>
      </c>
      <c r="G20" s="63" t="s">
        <v>666</v>
      </c>
      <c r="H20" s="63" t="s">
        <v>3</v>
      </c>
      <c r="I20" s="63" t="s">
        <v>124</v>
      </c>
      <c r="J20" s="63" t="s">
        <v>125</v>
      </c>
      <c r="K20" s="63" t="s">
        <v>728</v>
      </c>
    </row>
    <row r="21" spans="1:11" x14ac:dyDescent="0.25">
      <c r="A21" s="63">
        <v>72</v>
      </c>
      <c r="B21" s="63" t="s">
        <v>131</v>
      </c>
      <c r="C21" s="63" t="s">
        <v>132</v>
      </c>
      <c r="D21" s="63" t="s">
        <v>133</v>
      </c>
      <c r="E21" s="63" t="s">
        <v>28</v>
      </c>
      <c r="F21" s="63" t="s">
        <v>134</v>
      </c>
      <c r="G21" s="63" t="s">
        <v>666</v>
      </c>
      <c r="H21" s="63" t="s">
        <v>30</v>
      </c>
      <c r="I21" s="63" t="s">
        <v>135</v>
      </c>
      <c r="J21" s="63" t="s">
        <v>32</v>
      </c>
      <c r="K21" s="63" t="s">
        <v>731</v>
      </c>
    </row>
    <row r="22" spans="1:11" x14ac:dyDescent="0.25">
      <c r="A22" s="63">
        <v>76</v>
      </c>
      <c r="B22" s="63" t="s">
        <v>54</v>
      </c>
      <c r="C22" s="63" t="s">
        <v>55</v>
      </c>
      <c r="D22" s="63" t="s">
        <v>0</v>
      </c>
      <c r="E22" s="63" t="s">
        <v>1</v>
      </c>
      <c r="F22" s="63" t="s">
        <v>156</v>
      </c>
      <c r="G22" s="63" t="s">
        <v>666</v>
      </c>
      <c r="H22" s="63" t="s">
        <v>157</v>
      </c>
      <c r="I22" s="63" t="s">
        <v>158</v>
      </c>
      <c r="J22" s="63" t="s">
        <v>159</v>
      </c>
      <c r="K22" s="63" t="s">
        <v>734</v>
      </c>
    </row>
    <row r="23" spans="1:11" x14ac:dyDescent="0.25">
      <c r="A23" s="63">
        <v>85</v>
      </c>
      <c r="B23" s="63" t="s">
        <v>467</v>
      </c>
      <c r="C23" s="63" t="s">
        <v>468</v>
      </c>
      <c r="D23" s="63" t="s">
        <v>0</v>
      </c>
      <c r="E23" s="63" t="s">
        <v>1</v>
      </c>
      <c r="F23" s="63" t="s">
        <v>477</v>
      </c>
      <c r="G23" s="63" t="s">
        <v>666</v>
      </c>
      <c r="H23" s="63" t="s">
        <v>30</v>
      </c>
      <c r="I23" s="63" t="s">
        <v>478</v>
      </c>
      <c r="J23" s="63" t="s">
        <v>32</v>
      </c>
      <c r="K23" s="63" t="s">
        <v>740</v>
      </c>
    </row>
    <row r="24" spans="1:11" x14ac:dyDescent="0.25">
      <c r="A24" s="63">
        <v>86</v>
      </c>
      <c r="B24" s="63" t="s">
        <v>101</v>
      </c>
      <c r="C24" s="63" t="s">
        <v>102</v>
      </c>
      <c r="D24" s="63" t="s">
        <v>103</v>
      </c>
      <c r="E24" s="63" t="s">
        <v>43</v>
      </c>
      <c r="F24" s="63" t="s">
        <v>202</v>
      </c>
      <c r="G24" s="63" t="s">
        <v>666</v>
      </c>
      <c r="H24" s="63" t="s">
        <v>30</v>
      </c>
      <c r="I24" s="63" t="s">
        <v>203</v>
      </c>
      <c r="J24" s="63" t="s">
        <v>32</v>
      </c>
      <c r="K24" s="63" t="s">
        <v>743</v>
      </c>
    </row>
    <row r="25" spans="1:11" x14ac:dyDescent="0.25">
      <c r="A25" s="63">
        <v>88</v>
      </c>
      <c r="B25" s="63" t="s">
        <v>206</v>
      </c>
      <c r="C25" s="63" t="s">
        <v>207</v>
      </c>
      <c r="D25" s="63" t="s">
        <v>173</v>
      </c>
      <c r="E25" s="63" t="s">
        <v>43</v>
      </c>
      <c r="F25" s="63" t="s">
        <v>208</v>
      </c>
      <c r="G25" s="63" t="s">
        <v>666</v>
      </c>
      <c r="H25" s="63" t="s">
        <v>3</v>
      </c>
      <c r="I25" s="63" t="s">
        <v>209</v>
      </c>
      <c r="J25" s="63" t="s">
        <v>53</v>
      </c>
      <c r="K25" s="63" t="s">
        <v>745</v>
      </c>
    </row>
    <row r="26" spans="1:11" x14ac:dyDescent="0.25">
      <c r="A26" s="63">
        <v>89</v>
      </c>
      <c r="B26" s="63" t="s">
        <v>50</v>
      </c>
      <c r="C26" s="63" t="s">
        <v>51</v>
      </c>
      <c r="D26" s="63" t="s">
        <v>52</v>
      </c>
      <c r="E26" s="63" t="s">
        <v>43</v>
      </c>
      <c r="F26" s="63" t="s">
        <v>221</v>
      </c>
      <c r="G26" s="63" t="s">
        <v>666</v>
      </c>
      <c r="H26" s="63" t="s">
        <v>3</v>
      </c>
      <c r="I26" s="63" t="s">
        <v>222</v>
      </c>
      <c r="J26" s="63" t="s">
        <v>53</v>
      </c>
      <c r="K26" s="63" t="s">
        <v>747</v>
      </c>
    </row>
    <row r="27" spans="1:11" x14ac:dyDescent="0.25">
      <c r="A27" s="63">
        <v>92</v>
      </c>
      <c r="B27" s="63" t="s">
        <v>232</v>
      </c>
      <c r="C27" s="63" t="s">
        <v>233</v>
      </c>
      <c r="D27" s="63" t="s">
        <v>234</v>
      </c>
      <c r="E27" s="63" t="s">
        <v>1</v>
      </c>
      <c r="F27" s="63" t="s">
        <v>235</v>
      </c>
      <c r="G27" s="63" t="s">
        <v>666</v>
      </c>
      <c r="H27" s="63" t="s">
        <v>3</v>
      </c>
      <c r="I27" s="63" t="s">
        <v>236</v>
      </c>
      <c r="J27" s="63" t="s">
        <v>53</v>
      </c>
      <c r="K27" s="63" t="s">
        <v>750</v>
      </c>
    </row>
    <row r="28" spans="1:11" x14ac:dyDescent="0.25">
      <c r="A28" s="63">
        <v>93</v>
      </c>
      <c r="B28" s="63" t="s">
        <v>50</v>
      </c>
      <c r="C28" s="63" t="s">
        <v>51</v>
      </c>
      <c r="D28" s="63" t="s">
        <v>52</v>
      </c>
      <c r="E28" s="63" t="s">
        <v>43</v>
      </c>
      <c r="F28" s="63" t="s">
        <v>246</v>
      </c>
      <c r="G28" s="63" t="s">
        <v>666</v>
      </c>
      <c r="H28" s="63" t="s">
        <v>3</v>
      </c>
      <c r="I28" s="63" t="s">
        <v>247</v>
      </c>
      <c r="J28" s="63" t="s">
        <v>125</v>
      </c>
      <c r="K28" s="63" t="s">
        <v>751</v>
      </c>
    </row>
    <row r="29" spans="1:11" x14ac:dyDescent="0.25">
      <c r="A29" s="63">
        <v>94</v>
      </c>
      <c r="B29" s="63" t="s">
        <v>249</v>
      </c>
      <c r="C29" s="63" t="s">
        <v>250</v>
      </c>
      <c r="D29" s="63" t="s">
        <v>251</v>
      </c>
      <c r="E29" s="63" t="s">
        <v>43</v>
      </c>
      <c r="F29" s="63" t="s">
        <v>252</v>
      </c>
      <c r="G29" s="63" t="s">
        <v>666</v>
      </c>
      <c r="H29" s="63" t="s">
        <v>3</v>
      </c>
      <c r="I29" s="63" t="s">
        <v>253</v>
      </c>
      <c r="J29" s="63" t="s">
        <v>125</v>
      </c>
      <c r="K29" s="63" t="s">
        <v>752</v>
      </c>
    </row>
    <row r="30" spans="1:11" x14ac:dyDescent="0.25">
      <c r="A30" s="63">
        <v>97</v>
      </c>
      <c r="B30" s="63" t="s">
        <v>273</v>
      </c>
      <c r="C30" s="63" t="s">
        <v>274</v>
      </c>
      <c r="D30" s="63" t="s">
        <v>0</v>
      </c>
      <c r="E30" s="63" t="s">
        <v>1</v>
      </c>
      <c r="F30" s="63" t="s">
        <v>275</v>
      </c>
      <c r="G30" s="63" t="s">
        <v>666</v>
      </c>
      <c r="H30" s="63" t="s">
        <v>3</v>
      </c>
      <c r="I30" s="63" t="s">
        <v>276</v>
      </c>
      <c r="J30" s="63" t="s">
        <v>53</v>
      </c>
      <c r="K30" s="63" t="s">
        <v>755</v>
      </c>
    </row>
    <row r="31" spans="1:11" x14ac:dyDescent="0.25">
      <c r="A31" s="63">
        <v>2</v>
      </c>
      <c r="B31" s="63" t="s">
        <v>262</v>
      </c>
      <c r="C31" s="63" t="s">
        <v>421</v>
      </c>
      <c r="D31" s="63" t="s">
        <v>0</v>
      </c>
      <c r="E31" s="63" t="s">
        <v>1</v>
      </c>
      <c r="F31" s="63" t="s">
        <v>937</v>
      </c>
      <c r="G31" s="63" t="s">
        <v>938</v>
      </c>
      <c r="H31" s="63" t="s">
        <v>3</v>
      </c>
      <c r="I31" s="63" t="s">
        <v>939</v>
      </c>
      <c r="J31" s="63" t="s">
        <v>940</v>
      </c>
      <c r="K31" s="63" t="s">
        <v>981</v>
      </c>
    </row>
    <row r="32" spans="1:11" x14ac:dyDescent="0.25">
      <c r="A32" s="63">
        <v>7</v>
      </c>
      <c r="B32" s="63" t="s">
        <v>64</v>
      </c>
      <c r="C32" s="63" t="s">
        <v>65</v>
      </c>
      <c r="D32" s="63" t="s">
        <v>66</v>
      </c>
      <c r="E32" s="63" t="s">
        <v>1</v>
      </c>
      <c r="F32" s="63" t="s">
        <v>67</v>
      </c>
      <c r="G32" s="63" t="s">
        <v>938</v>
      </c>
      <c r="H32" s="63" t="s">
        <v>30</v>
      </c>
      <c r="I32" s="63" t="s">
        <v>68</v>
      </c>
      <c r="J32" s="63" t="s">
        <v>32</v>
      </c>
      <c r="K32" s="63" t="s">
        <v>959</v>
      </c>
    </row>
    <row r="33" spans="1:11" x14ac:dyDescent="0.25">
      <c r="A33" s="63">
        <v>8</v>
      </c>
      <c r="B33" s="63" t="s">
        <v>242</v>
      </c>
      <c r="C33" s="63" t="s">
        <v>243</v>
      </c>
      <c r="D33" s="63" t="s">
        <v>957</v>
      </c>
      <c r="E33" s="63" t="s">
        <v>43</v>
      </c>
      <c r="F33" s="63" t="s">
        <v>244</v>
      </c>
      <c r="G33" s="63" t="s">
        <v>938</v>
      </c>
      <c r="H33" s="63" t="s">
        <v>3</v>
      </c>
      <c r="I33" s="63" t="s">
        <v>245</v>
      </c>
      <c r="J33" s="63" t="s">
        <v>125</v>
      </c>
      <c r="K33" s="63" t="s">
        <v>958</v>
      </c>
    </row>
    <row r="34" spans="1:11" x14ac:dyDescent="0.25">
      <c r="A34" s="63">
        <v>9</v>
      </c>
      <c r="B34" s="63" t="s">
        <v>322</v>
      </c>
      <c r="C34" s="63" t="s">
        <v>323</v>
      </c>
      <c r="D34" s="63" t="s">
        <v>66</v>
      </c>
      <c r="E34" s="63" t="s">
        <v>1</v>
      </c>
      <c r="F34" s="63" t="s">
        <v>324</v>
      </c>
      <c r="G34" s="63" t="s">
        <v>938</v>
      </c>
      <c r="H34" s="63" t="s">
        <v>287</v>
      </c>
      <c r="I34" s="63" t="s">
        <v>325</v>
      </c>
      <c r="J34" s="63" t="s">
        <v>289</v>
      </c>
      <c r="K34" s="63" t="s">
        <v>956</v>
      </c>
    </row>
    <row r="35" spans="1:11" x14ac:dyDescent="0.25">
      <c r="A35" s="63">
        <v>13</v>
      </c>
      <c r="B35" s="63" t="s">
        <v>49</v>
      </c>
      <c r="C35" s="63" t="s">
        <v>97</v>
      </c>
      <c r="D35" s="63" t="s">
        <v>66</v>
      </c>
      <c r="E35" s="63" t="s">
        <v>1</v>
      </c>
      <c r="F35" s="63" t="s">
        <v>391</v>
      </c>
      <c r="G35" s="63" t="s">
        <v>938</v>
      </c>
      <c r="H35" s="63" t="s">
        <v>294</v>
      </c>
      <c r="I35" s="63" t="s">
        <v>392</v>
      </c>
      <c r="J35" s="63" t="s">
        <v>289</v>
      </c>
      <c r="K35" s="63" t="s">
        <v>921</v>
      </c>
    </row>
    <row r="36" spans="1:11" x14ac:dyDescent="0.25">
      <c r="A36" s="63">
        <v>15</v>
      </c>
      <c r="B36" s="63" t="s">
        <v>262</v>
      </c>
      <c r="C36" s="63" t="s">
        <v>421</v>
      </c>
      <c r="D36" s="63" t="s">
        <v>0</v>
      </c>
      <c r="E36" s="63" t="s">
        <v>1</v>
      </c>
      <c r="F36" s="63" t="s">
        <v>855</v>
      </c>
      <c r="G36" s="63" t="s">
        <v>938</v>
      </c>
      <c r="H36" s="63" t="s">
        <v>828</v>
      </c>
      <c r="I36" s="63" t="s">
        <v>856</v>
      </c>
      <c r="J36" s="63" t="s">
        <v>827</v>
      </c>
      <c r="K36" s="63" t="s">
        <v>895</v>
      </c>
    </row>
    <row r="37" spans="1:11" x14ac:dyDescent="0.25">
      <c r="A37" s="63">
        <v>16</v>
      </c>
      <c r="B37" s="63" t="s">
        <v>361</v>
      </c>
      <c r="C37" s="63" t="s">
        <v>362</v>
      </c>
      <c r="D37" s="63" t="s">
        <v>0</v>
      </c>
      <c r="E37" s="63" t="s">
        <v>1</v>
      </c>
      <c r="F37" s="63" t="s">
        <v>886</v>
      </c>
      <c r="G37" s="63" t="s">
        <v>938</v>
      </c>
      <c r="H37" s="63" t="s">
        <v>3</v>
      </c>
      <c r="I37" s="63" t="s">
        <v>861</v>
      </c>
      <c r="J37" s="63" t="s">
        <v>516</v>
      </c>
      <c r="K37" s="63" t="s">
        <v>896</v>
      </c>
    </row>
    <row r="38" spans="1:11" x14ac:dyDescent="0.25">
      <c r="A38" s="63">
        <v>19</v>
      </c>
      <c r="B38" s="63" t="s">
        <v>845</v>
      </c>
      <c r="C38" s="63" t="s">
        <v>846</v>
      </c>
      <c r="D38" s="63" t="s">
        <v>27</v>
      </c>
      <c r="E38" s="63" t="s">
        <v>28</v>
      </c>
      <c r="F38" s="63" t="s">
        <v>847</v>
      </c>
      <c r="G38" s="63" t="s">
        <v>938</v>
      </c>
      <c r="H38" s="63" t="s">
        <v>294</v>
      </c>
      <c r="I38" s="63" t="s">
        <v>848</v>
      </c>
      <c r="J38" s="63" t="s">
        <v>289</v>
      </c>
      <c r="K38" s="63" t="s">
        <v>849</v>
      </c>
    </row>
    <row r="39" spans="1:11" x14ac:dyDescent="0.25">
      <c r="A39" s="63">
        <v>23</v>
      </c>
      <c r="B39" s="63" t="s">
        <v>530</v>
      </c>
      <c r="C39" s="63" t="s">
        <v>531</v>
      </c>
      <c r="D39" s="63" t="s">
        <v>36</v>
      </c>
      <c r="E39" s="63" t="s">
        <v>1</v>
      </c>
      <c r="F39" s="63" t="s">
        <v>532</v>
      </c>
      <c r="G39" s="63" t="s">
        <v>938</v>
      </c>
      <c r="H39" s="63" t="s">
        <v>294</v>
      </c>
      <c r="I39" s="63" t="s">
        <v>533</v>
      </c>
      <c r="J39" s="63" t="s">
        <v>516</v>
      </c>
      <c r="K39" s="63" t="s">
        <v>764</v>
      </c>
    </row>
    <row r="40" spans="1:11" x14ac:dyDescent="0.25">
      <c r="A40" s="63">
        <v>24</v>
      </c>
      <c r="B40" s="63" t="s">
        <v>116</v>
      </c>
      <c r="C40" s="63" t="s">
        <v>117</v>
      </c>
      <c r="D40" s="63" t="s">
        <v>648</v>
      </c>
      <c r="E40" s="63" t="s">
        <v>1</v>
      </c>
      <c r="F40" s="63" t="s">
        <v>118</v>
      </c>
      <c r="G40" s="63" t="s">
        <v>938</v>
      </c>
      <c r="H40" s="63" t="s">
        <v>3</v>
      </c>
      <c r="I40" s="63" t="s">
        <v>119</v>
      </c>
      <c r="J40" s="63" t="s">
        <v>53</v>
      </c>
      <c r="K40" s="63" t="s">
        <v>649</v>
      </c>
    </row>
    <row r="41" spans="1:11" x14ac:dyDescent="0.25">
      <c r="A41" s="63">
        <v>25</v>
      </c>
      <c r="B41" s="63" t="s">
        <v>651</v>
      </c>
      <c r="C41" s="63" t="s">
        <v>652</v>
      </c>
      <c r="D41" s="63" t="s">
        <v>653</v>
      </c>
      <c r="E41" s="63" t="s">
        <v>1</v>
      </c>
      <c r="F41" s="63" t="s">
        <v>654</v>
      </c>
      <c r="G41" s="63" t="s">
        <v>938</v>
      </c>
      <c r="H41" s="63" t="s">
        <v>294</v>
      </c>
      <c r="I41" s="63" t="s">
        <v>655</v>
      </c>
      <c r="J41" s="63" t="s">
        <v>289</v>
      </c>
      <c r="K41" s="63" t="s">
        <v>656</v>
      </c>
    </row>
    <row r="42" spans="1:11" x14ac:dyDescent="0.25">
      <c r="A42" s="63">
        <v>27</v>
      </c>
      <c r="B42" s="63" t="s">
        <v>425</v>
      </c>
      <c r="C42" s="63" t="s">
        <v>426</v>
      </c>
      <c r="D42" s="63" t="s">
        <v>427</v>
      </c>
      <c r="E42" s="63" t="s">
        <v>28</v>
      </c>
      <c r="F42" s="63" t="s">
        <v>428</v>
      </c>
      <c r="G42" s="63" t="s">
        <v>938</v>
      </c>
      <c r="H42" s="63" t="s">
        <v>287</v>
      </c>
      <c r="I42" s="63" t="s">
        <v>429</v>
      </c>
      <c r="J42" s="63" t="s">
        <v>289</v>
      </c>
      <c r="K42" s="63" t="s">
        <v>659</v>
      </c>
    </row>
    <row r="43" spans="1:11" x14ac:dyDescent="0.25">
      <c r="A43" s="63">
        <v>28</v>
      </c>
      <c r="B43" s="63" t="s">
        <v>102</v>
      </c>
      <c r="C43" s="63" t="s">
        <v>141</v>
      </c>
      <c r="D43" s="63" t="s">
        <v>42</v>
      </c>
      <c r="E43" s="63" t="s">
        <v>43</v>
      </c>
      <c r="F43" s="63" t="s">
        <v>142</v>
      </c>
      <c r="G43" s="63" t="s">
        <v>938</v>
      </c>
      <c r="H43" s="63" t="s">
        <v>3</v>
      </c>
      <c r="I43" s="63" t="s">
        <v>143</v>
      </c>
      <c r="J43" s="63" t="s">
        <v>53</v>
      </c>
      <c r="K43" s="63" t="s">
        <v>662</v>
      </c>
    </row>
    <row r="44" spans="1:11" x14ac:dyDescent="0.25">
      <c r="A44" s="63">
        <v>29</v>
      </c>
      <c r="B44" s="63" t="s">
        <v>608</v>
      </c>
      <c r="C44" s="63" t="s">
        <v>378</v>
      </c>
      <c r="D44" s="63" t="s">
        <v>27</v>
      </c>
      <c r="E44" s="63" t="s">
        <v>28</v>
      </c>
      <c r="F44" s="63" t="s">
        <v>609</v>
      </c>
      <c r="G44" s="63" t="s">
        <v>938</v>
      </c>
      <c r="H44" s="63" t="s">
        <v>294</v>
      </c>
      <c r="I44" s="63" t="s">
        <v>610</v>
      </c>
      <c r="J44" s="63" t="s">
        <v>289</v>
      </c>
      <c r="K44" s="63" t="s">
        <v>663</v>
      </c>
    </row>
    <row r="45" spans="1:11" x14ac:dyDescent="0.25">
      <c r="A45" s="63">
        <v>32</v>
      </c>
      <c r="B45" s="63" t="s">
        <v>257</v>
      </c>
      <c r="C45" s="63" t="s">
        <v>258</v>
      </c>
      <c r="D45" s="63" t="s">
        <v>36</v>
      </c>
      <c r="E45" s="63" t="s">
        <v>1</v>
      </c>
      <c r="F45" s="63" t="s">
        <v>259</v>
      </c>
      <c r="G45" s="63" t="s">
        <v>938</v>
      </c>
      <c r="H45" s="63" t="s">
        <v>3</v>
      </c>
      <c r="I45" s="63" t="s">
        <v>260</v>
      </c>
      <c r="J45" s="63" t="s">
        <v>53</v>
      </c>
      <c r="K45" s="63" t="s">
        <v>670</v>
      </c>
    </row>
    <row r="46" spans="1:11" x14ac:dyDescent="0.25">
      <c r="A46" s="63">
        <v>33</v>
      </c>
      <c r="B46" s="63" t="s">
        <v>566</v>
      </c>
      <c r="C46" s="63" t="s">
        <v>556</v>
      </c>
      <c r="D46" s="63" t="s">
        <v>0</v>
      </c>
      <c r="E46" s="63" t="s">
        <v>1</v>
      </c>
      <c r="F46" s="63" t="s">
        <v>557</v>
      </c>
      <c r="G46" s="63" t="s">
        <v>938</v>
      </c>
      <c r="H46" s="63" t="s">
        <v>287</v>
      </c>
      <c r="I46" s="63" t="s">
        <v>558</v>
      </c>
      <c r="J46" s="63" t="s">
        <v>289</v>
      </c>
      <c r="K46" s="63" t="s">
        <v>673</v>
      </c>
    </row>
    <row r="47" spans="1:11" x14ac:dyDescent="0.25">
      <c r="A47" s="63">
        <v>34</v>
      </c>
      <c r="B47" s="63" t="s">
        <v>161</v>
      </c>
      <c r="C47" s="63" t="s">
        <v>162</v>
      </c>
      <c r="D47" s="63" t="s">
        <v>394</v>
      </c>
      <c r="E47" s="63" t="s">
        <v>1</v>
      </c>
      <c r="F47" s="63" t="s">
        <v>163</v>
      </c>
      <c r="G47" s="63" t="s">
        <v>938</v>
      </c>
      <c r="H47" s="63" t="s">
        <v>30</v>
      </c>
      <c r="I47" s="63" t="s">
        <v>164</v>
      </c>
      <c r="J47" s="63" t="s">
        <v>32</v>
      </c>
      <c r="K47" s="63" t="s">
        <v>675</v>
      </c>
    </row>
    <row r="48" spans="1:11" x14ac:dyDescent="0.25">
      <c r="A48" s="63">
        <v>35</v>
      </c>
      <c r="B48" s="63"/>
      <c r="C48" s="63"/>
      <c r="D48" s="63"/>
      <c r="E48" s="63"/>
      <c r="F48" s="63" t="s">
        <v>540</v>
      </c>
      <c r="G48" s="63" t="s">
        <v>938</v>
      </c>
      <c r="H48" s="63" t="s">
        <v>294</v>
      </c>
      <c r="I48" s="63" t="s">
        <v>541</v>
      </c>
      <c r="J48" s="63" t="s">
        <v>289</v>
      </c>
      <c r="K48" s="63" t="s">
        <v>677</v>
      </c>
    </row>
    <row r="49" spans="1:11" x14ac:dyDescent="0.25">
      <c r="A49" s="63">
        <v>36</v>
      </c>
      <c r="B49" s="63" t="s">
        <v>283</v>
      </c>
      <c r="C49" s="63" t="s">
        <v>284</v>
      </c>
      <c r="D49" s="63" t="s">
        <v>285</v>
      </c>
      <c r="E49" s="63" t="s">
        <v>7</v>
      </c>
      <c r="F49" s="63" t="s">
        <v>286</v>
      </c>
      <c r="G49" s="63" t="s">
        <v>938</v>
      </c>
      <c r="H49" s="63" t="s">
        <v>287</v>
      </c>
      <c r="I49" s="63" t="s">
        <v>288</v>
      </c>
      <c r="J49" s="63" t="s">
        <v>289</v>
      </c>
      <c r="K49" s="63" t="s">
        <v>678</v>
      </c>
    </row>
    <row r="50" spans="1:11" x14ac:dyDescent="0.25">
      <c r="A50" s="63">
        <v>37</v>
      </c>
      <c r="B50" s="63" t="s">
        <v>291</v>
      </c>
      <c r="C50" s="63" t="s">
        <v>292</v>
      </c>
      <c r="D50" s="63" t="s">
        <v>0</v>
      </c>
      <c r="E50" s="63" t="s">
        <v>1</v>
      </c>
      <c r="F50" s="63" t="s">
        <v>293</v>
      </c>
      <c r="G50" s="63" t="s">
        <v>938</v>
      </c>
      <c r="H50" s="63" t="s">
        <v>294</v>
      </c>
      <c r="I50" s="63" t="s">
        <v>295</v>
      </c>
      <c r="J50" s="63" t="s">
        <v>289</v>
      </c>
      <c r="K50" s="63" t="s">
        <v>679</v>
      </c>
    </row>
    <row r="51" spans="1:11" x14ac:dyDescent="0.25">
      <c r="A51" s="63">
        <v>38</v>
      </c>
      <c r="B51" s="63" t="s">
        <v>297</v>
      </c>
      <c r="C51" s="63" t="s">
        <v>255</v>
      </c>
      <c r="D51" s="63" t="s">
        <v>0</v>
      </c>
      <c r="E51" s="63" t="s">
        <v>1</v>
      </c>
      <c r="F51" s="63" t="s">
        <v>298</v>
      </c>
      <c r="G51" s="63" t="s">
        <v>938</v>
      </c>
      <c r="H51" s="63" t="s">
        <v>294</v>
      </c>
      <c r="I51" s="63" t="s">
        <v>299</v>
      </c>
      <c r="J51" s="63" t="s">
        <v>289</v>
      </c>
      <c r="K51" s="63" t="s">
        <v>680</v>
      </c>
    </row>
    <row r="52" spans="1:11" x14ac:dyDescent="0.25">
      <c r="A52" s="63">
        <v>40</v>
      </c>
      <c r="B52" s="63" t="s">
        <v>317</v>
      </c>
      <c r="C52" s="63" t="s">
        <v>279</v>
      </c>
      <c r="D52" s="63" t="s">
        <v>318</v>
      </c>
      <c r="E52" s="63" t="s">
        <v>28</v>
      </c>
      <c r="F52" s="63" t="s">
        <v>319</v>
      </c>
      <c r="G52" s="63" t="s">
        <v>938</v>
      </c>
      <c r="H52" s="63" t="s">
        <v>287</v>
      </c>
      <c r="I52" s="63" t="s">
        <v>320</v>
      </c>
      <c r="J52" s="63" t="s">
        <v>289</v>
      </c>
      <c r="K52" s="63" t="s">
        <v>758</v>
      </c>
    </row>
    <row r="53" spans="1:11" x14ac:dyDescent="0.25">
      <c r="A53" s="63">
        <v>43</v>
      </c>
      <c r="B53" s="63" t="s">
        <v>345</v>
      </c>
      <c r="C53" s="63" t="s">
        <v>346</v>
      </c>
      <c r="D53" s="63" t="s">
        <v>17</v>
      </c>
      <c r="E53" s="63" t="s">
        <v>7</v>
      </c>
      <c r="F53" s="63" t="s">
        <v>347</v>
      </c>
      <c r="G53" s="63" t="s">
        <v>938</v>
      </c>
      <c r="H53" s="63" t="s">
        <v>287</v>
      </c>
      <c r="I53" s="63" t="s">
        <v>348</v>
      </c>
      <c r="J53" s="63" t="s">
        <v>289</v>
      </c>
      <c r="K53" s="63" t="s">
        <v>688</v>
      </c>
    </row>
    <row r="54" spans="1:11" x14ac:dyDescent="0.25">
      <c r="A54" s="63">
        <v>45</v>
      </c>
      <c r="B54" s="63" t="s">
        <v>355</v>
      </c>
      <c r="C54" s="63" t="s">
        <v>356</v>
      </c>
      <c r="D54" s="63" t="s">
        <v>0</v>
      </c>
      <c r="E54" s="63" t="s">
        <v>1</v>
      </c>
      <c r="F54" s="63" t="s">
        <v>357</v>
      </c>
      <c r="G54" s="63" t="s">
        <v>938</v>
      </c>
      <c r="H54" s="63" t="s">
        <v>294</v>
      </c>
      <c r="I54" s="63" t="s">
        <v>358</v>
      </c>
      <c r="J54" s="63" t="s">
        <v>289</v>
      </c>
      <c r="K54" s="63" t="s">
        <v>690</v>
      </c>
    </row>
    <row r="55" spans="1:11" x14ac:dyDescent="0.25">
      <c r="A55" s="63">
        <v>46</v>
      </c>
      <c r="B55" s="63" t="s">
        <v>238</v>
      </c>
      <c r="C55" s="63" t="s">
        <v>239</v>
      </c>
      <c r="D55" s="63" t="s">
        <v>0</v>
      </c>
      <c r="E55" s="63" t="s">
        <v>1</v>
      </c>
      <c r="F55" s="63" t="s">
        <v>240</v>
      </c>
      <c r="G55" s="63" t="s">
        <v>938</v>
      </c>
      <c r="H55" s="63" t="s">
        <v>3</v>
      </c>
      <c r="I55" s="63" t="s">
        <v>241</v>
      </c>
      <c r="J55" s="63" t="s">
        <v>53</v>
      </c>
      <c r="K55" s="63" t="s">
        <v>691</v>
      </c>
    </row>
    <row r="56" spans="1:11" x14ac:dyDescent="0.25">
      <c r="A56" s="63">
        <v>47</v>
      </c>
      <c r="B56" s="63" t="s">
        <v>366</v>
      </c>
      <c r="C56" s="63" t="s">
        <v>367</v>
      </c>
      <c r="D56" s="63" t="s">
        <v>368</v>
      </c>
      <c r="E56" s="63" t="s">
        <v>43</v>
      </c>
      <c r="F56" s="63" t="s">
        <v>369</v>
      </c>
      <c r="G56" s="63" t="s">
        <v>938</v>
      </c>
      <c r="H56" s="63" t="s">
        <v>294</v>
      </c>
      <c r="I56" s="63" t="s">
        <v>370</v>
      </c>
      <c r="J56" s="63" t="s">
        <v>289</v>
      </c>
      <c r="K56" s="63" t="s">
        <v>693</v>
      </c>
    </row>
    <row r="57" spans="1:11" x14ac:dyDescent="0.25">
      <c r="A57" s="63">
        <v>48</v>
      </c>
      <c r="B57" s="63" t="s">
        <v>372</v>
      </c>
      <c r="C57" s="63" t="s">
        <v>373</v>
      </c>
      <c r="D57" s="63" t="s">
        <v>42</v>
      </c>
      <c r="E57" s="63" t="s">
        <v>43</v>
      </c>
      <c r="F57" s="63" t="s">
        <v>374</v>
      </c>
      <c r="G57" s="63" t="s">
        <v>938</v>
      </c>
      <c r="H57" s="63" t="s">
        <v>294</v>
      </c>
      <c r="I57" s="63" t="s">
        <v>375</v>
      </c>
      <c r="J57" s="63" t="s">
        <v>289</v>
      </c>
      <c r="K57" s="63" t="s">
        <v>694</v>
      </c>
    </row>
    <row r="58" spans="1:11" x14ac:dyDescent="0.25">
      <c r="A58" s="63">
        <v>51</v>
      </c>
      <c r="B58" s="63" t="s">
        <v>137</v>
      </c>
      <c r="C58" s="63" t="s">
        <v>138</v>
      </c>
      <c r="D58" s="63" t="s">
        <v>0</v>
      </c>
      <c r="E58" s="63" t="s">
        <v>1</v>
      </c>
      <c r="F58" s="63" t="s">
        <v>139</v>
      </c>
      <c r="G58" s="63" t="s">
        <v>938</v>
      </c>
      <c r="H58" s="63" t="s">
        <v>3</v>
      </c>
      <c r="I58" s="63" t="s">
        <v>140</v>
      </c>
      <c r="J58" s="63" t="s">
        <v>53</v>
      </c>
      <c r="K58" s="63" t="s">
        <v>699</v>
      </c>
    </row>
    <row r="59" spans="1:11" x14ac:dyDescent="0.25">
      <c r="A59" s="63">
        <v>52</v>
      </c>
      <c r="B59" s="63" t="s">
        <v>262</v>
      </c>
      <c r="C59" s="63" t="s">
        <v>399</v>
      </c>
      <c r="D59" s="63" t="s">
        <v>0</v>
      </c>
      <c r="E59" s="63" t="s">
        <v>1</v>
      </c>
      <c r="F59" s="63" t="s">
        <v>400</v>
      </c>
      <c r="G59" s="63" t="s">
        <v>938</v>
      </c>
      <c r="H59" s="63" t="s">
        <v>294</v>
      </c>
      <c r="I59" s="63" t="s">
        <v>401</v>
      </c>
      <c r="J59" s="63" t="s">
        <v>289</v>
      </c>
      <c r="K59" s="63" t="s">
        <v>700</v>
      </c>
    </row>
    <row r="60" spans="1:11" x14ac:dyDescent="0.25">
      <c r="A60" s="63">
        <v>53</v>
      </c>
      <c r="B60" s="63" t="s">
        <v>403</v>
      </c>
      <c r="C60" s="63" t="s">
        <v>60</v>
      </c>
      <c r="D60" s="63" t="s">
        <v>27</v>
      </c>
      <c r="E60" s="63" t="s">
        <v>28</v>
      </c>
      <c r="F60" s="63" t="s">
        <v>404</v>
      </c>
      <c r="G60" s="63" t="s">
        <v>938</v>
      </c>
      <c r="H60" s="63" t="s">
        <v>287</v>
      </c>
      <c r="I60" s="63" t="s">
        <v>405</v>
      </c>
      <c r="J60" s="63" t="s">
        <v>289</v>
      </c>
      <c r="K60" s="63" t="s">
        <v>701</v>
      </c>
    </row>
    <row r="61" spans="1:11" x14ac:dyDescent="0.25">
      <c r="A61" s="63">
        <v>55</v>
      </c>
      <c r="B61" s="63" t="s">
        <v>431</v>
      </c>
      <c r="C61" s="63" t="s">
        <v>172</v>
      </c>
      <c r="D61" s="63" t="s">
        <v>432</v>
      </c>
      <c r="E61" s="63" t="s">
        <v>28</v>
      </c>
      <c r="F61" s="63" t="s">
        <v>433</v>
      </c>
      <c r="G61" s="63" t="s">
        <v>938</v>
      </c>
      <c r="H61" s="63" t="s">
        <v>294</v>
      </c>
      <c r="I61" s="63" t="s">
        <v>434</v>
      </c>
      <c r="J61" s="63" t="s">
        <v>289</v>
      </c>
      <c r="K61" s="63" t="s">
        <v>704</v>
      </c>
    </row>
    <row r="62" spans="1:11" x14ac:dyDescent="0.25">
      <c r="A62" s="63">
        <v>56</v>
      </c>
      <c r="B62" s="63" t="s">
        <v>15</v>
      </c>
      <c r="C62" s="63" t="s">
        <v>16</v>
      </c>
      <c r="D62" s="63" t="s">
        <v>17</v>
      </c>
      <c r="E62" s="63" t="s">
        <v>7</v>
      </c>
      <c r="F62" s="63" t="s">
        <v>77</v>
      </c>
      <c r="G62" s="63" t="s">
        <v>938</v>
      </c>
      <c r="H62" s="63" t="s">
        <v>30</v>
      </c>
      <c r="I62" s="63" t="s">
        <v>78</v>
      </c>
      <c r="J62" s="63" t="s">
        <v>32</v>
      </c>
      <c r="K62" s="63" t="s">
        <v>705</v>
      </c>
    </row>
    <row r="63" spans="1:11" x14ac:dyDescent="0.25">
      <c r="A63" s="63">
        <v>60</v>
      </c>
      <c r="B63" s="63" t="s">
        <v>460</v>
      </c>
      <c r="C63" s="63" t="s">
        <v>461</v>
      </c>
      <c r="D63" s="63" t="s">
        <v>462</v>
      </c>
      <c r="E63" s="63" t="s">
        <v>1</v>
      </c>
      <c r="F63" s="63" t="s">
        <v>463</v>
      </c>
      <c r="G63" s="63" t="s">
        <v>938</v>
      </c>
      <c r="H63" s="63" t="s">
        <v>30</v>
      </c>
      <c r="I63" s="63" t="s">
        <v>464</v>
      </c>
      <c r="J63" s="63" t="s">
        <v>32</v>
      </c>
      <c r="K63" s="63" t="s">
        <v>711</v>
      </c>
    </row>
    <row r="64" spans="1:11" x14ac:dyDescent="0.25">
      <c r="A64" s="63">
        <v>61</v>
      </c>
      <c r="B64" s="63" t="s">
        <v>165</v>
      </c>
      <c r="C64" s="63" t="s">
        <v>166</v>
      </c>
      <c r="D64" s="63" t="s">
        <v>27</v>
      </c>
      <c r="E64" s="63" t="s">
        <v>28</v>
      </c>
      <c r="F64" s="63" t="s">
        <v>167</v>
      </c>
      <c r="G64" s="63" t="s">
        <v>938</v>
      </c>
      <c r="H64" s="63" t="s">
        <v>30</v>
      </c>
      <c r="I64" s="63" t="s">
        <v>168</v>
      </c>
      <c r="J64" s="63" t="s">
        <v>32</v>
      </c>
      <c r="K64" s="63" t="s">
        <v>712</v>
      </c>
    </row>
    <row r="65" spans="1:11" x14ac:dyDescent="0.25">
      <c r="A65" s="63">
        <v>63</v>
      </c>
      <c r="B65" s="63" t="s">
        <v>25</v>
      </c>
      <c r="C65" s="63" t="s">
        <v>26</v>
      </c>
      <c r="D65" s="63" t="s">
        <v>27</v>
      </c>
      <c r="E65" s="63" t="s">
        <v>28</v>
      </c>
      <c r="F65" s="63" t="s">
        <v>29</v>
      </c>
      <c r="G65" s="63" t="s">
        <v>938</v>
      </c>
      <c r="H65" s="63" t="s">
        <v>30</v>
      </c>
      <c r="I65" s="63" t="s">
        <v>31</v>
      </c>
      <c r="J65" s="63" t="s">
        <v>32</v>
      </c>
      <c r="K65" s="63" t="s">
        <v>714</v>
      </c>
    </row>
    <row r="66" spans="1:11" x14ac:dyDescent="0.25">
      <c r="A66" s="63">
        <v>68</v>
      </c>
      <c r="B66" s="63" t="s">
        <v>110</v>
      </c>
      <c r="C66" s="63" t="s">
        <v>111</v>
      </c>
      <c r="D66" s="63" t="s">
        <v>112</v>
      </c>
      <c r="E66" s="63" t="s">
        <v>43</v>
      </c>
      <c r="F66" s="63" t="s">
        <v>113</v>
      </c>
      <c r="G66" s="63" t="s">
        <v>938</v>
      </c>
      <c r="H66" s="63" t="s">
        <v>3</v>
      </c>
      <c r="I66" s="63" t="s">
        <v>114</v>
      </c>
      <c r="J66" s="63" t="s">
        <v>53</v>
      </c>
      <c r="K66" s="63" t="s">
        <v>727</v>
      </c>
    </row>
    <row r="67" spans="1:11" x14ac:dyDescent="0.25">
      <c r="A67" s="63">
        <v>90</v>
      </c>
      <c r="B67" s="63" t="s">
        <v>224</v>
      </c>
      <c r="C67" s="63" t="s">
        <v>225</v>
      </c>
      <c r="D67" s="63" t="s">
        <v>0</v>
      </c>
      <c r="E67" s="63" t="s">
        <v>1</v>
      </c>
      <c r="F67" s="63" t="s">
        <v>226</v>
      </c>
      <c r="G67" s="63" t="s">
        <v>938</v>
      </c>
      <c r="H67" s="63" t="s">
        <v>3</v>
      </c>
      <c r="I67" s="63" t="s">
        <v>227</v>
      </c>
      <c r="J67" s="63" t="s">
        <v>53</v>
      </c>
      <c r="K67" s="63" t="s">
        <v>748</v>
      </c>
    </row>
    <row r="68" spans="1:11" x14ac:dyDescent="0.25">
      <c r="A68" s="63">
        <v>91</v>
      </c>
      <c r="B68" s="63" t="s">
        <v>54</v>
      </c>
      <c r="C68" s="63" t="s">
        <v>55</v>
      </c>
      <c r="D68" s="63" t="s">
        <v>0</v>
      </c>
      <c r="E68" s="63" t="s">
        <v>1</v>
      </c>
      <c r="F68" s="63" t="s">
        <v>229</v>
      </c>
      <c r="G68" s="63" t="s">
        <v>938</v>
      </c>
      <c r="H68" s="63" t="s">
        <v>3</v>
      </c>
      <c r="I68" s="63" t="s">
        <v>230</v>
      </c>
      <c r="J68" s="63" t="s">
        <v>53</v>
      </c>
      <c r="K68" s="63" t="s">
        <v>749</v>
      </c>
    </row>
    <row r="69" spans="1:11" x14ac:dyDescent="0.25">
      <c r="A69" s="63">
        <v>95</v>
      </c>
      <c r="B69" s="63" t="s">
        <v>262</v>
      </c>
      <c r="C69" s="63" t="s">
        <v>263</v>
      </c>
      <c r="D69" s="63" t="s">
        <v>264</v>
      </c>
      <c r="E69" s="63" t="s">
        <v>1</v>
      </c>
      <c r="F69" s="63" t="s">
        <v>265</v>
      </c>
      <c r="G69" s="63" t="s">
        <v>938</v>
      </c>
      <c r="H69" s="63" t="s">
        <v>3</v>
      </c>
      <c r="I69" s="63" t="s">
        <v>266</v>
      </c>
      <c r="J69" s="63" t="s">
        <v>53</v>
      </c>
      <c r="K69" s="63" t="s">
        <v>753</v>
      </c>
    </row>
    <row r="70" spans="1:11" x14ac:dyDescent="0.25">
      <c r="A70" s="63">
        <v>96</v>
      </c>
      <c r="B70" s="63" t="s">
        <v>268</v>
      </c>
      <c r="C70" s="63" t="s">
        <v>269</v>
      </c>
      <c r="D70" s="63" t="s">
        <v>66</v>
      </c>
      <c r="E70" s="63" t="s">
        <v>1</v>
      </c>
      <c r="F70" s="63" t="s">
        <v>270</v>
      </c>
      <c r="G70" s="63" t="s">
        <v>938</v>
      </c>
      <c r="H70" s="63" t="s">
        <v>3</v>
      </c>
      <c r="I70" s="63" t="s">
        <v>271</v>
      </c>
      <c r="J70" s="63" t="s">
        <v>53</v>
      </c>
      <c r="K70" s="63" t="s">
        <v>754</v>
      </c>
    </row>
    <row r="71" spans="1:11" x14ac:dyDescent="0.25">
      <c r="A71" s="63">
        <v>98</v>
      </c>
      <c r="B71" s="63" t="s">
        <v>278</v>
      </c>
      <c r="C71" s="63" t="s">
        <v>279</v>
      </c>
      <c r="D71" s="63" t="s">
        <v>66</v>
      </c>
      <c r="E71" s="63" t="s">
        <v>1</v>
      </c>
      <c r="F71" s="63" t="s">
        <v>280</v>
      </c>
      <c r="G71" s="63" t="s">
        <v>938</v>
      </c>
      <c r="H71" s="63" t="s">
        <v>3</v>
      </c>
      <c r="I71" s="63" t="s">
        <v>281</v>
      </c>
      <c r="J71" s="63" t="s">
        <v>53</v>
      </c>
      <c r="K71" s="63" t="s">
        <v>756</v>
      </c>
    </row>
    <row r="72" spans="1:11" x14ac:dyDescent="0.25">
      <c r="A72" s="63">
        <v>83</v>
      </c>
      <c r="B72" s="63" t="s">
        <v>174</v>
      </c>
      <c r="C72" s="63" t="s">
        <v>175</v>
      </c>
      <c r="D72" s="63" t="s">
        <v>0</v>
      </c>
      <c r="E72" s="63" t="s">
        <v>1</v>
      </c>
      <c r="F72" s="63" t="s">
        <v>472</v>
      </c>
      <c r="G72" s="63" t="s">
        <v>543</v>
      </c>
      <c r="H72" s="63" t="s">
        <v>473</v>
      </c>
      <c r="I72" s="63" t="s">
        <v>474</v>
      </c>
      <c r="J72" s="63" t="s">
        <v>475</v>
      </c>
      <c r="K72" s="63" t="s">
        <v>737</v>
      </c>
    </row>
    <row r="73" spans="1:11" x14ac:dyDescent="0.25">
      <c r="A73" s="63">
        <v>87</v>
      </c>
      <c r="B73" s="63" t="s">
        <v>54</v>
      </c>
      <c r="C73" s="63" t="s">
        <v>55</v>
      </c>
      <c r="D73" s="63" t="s">
        <v>0</v>
      </c>
      <c r="E73" s="63" t="s">
        <v>1</v>
      </c>
      <c r="F73" s="63" t="s">
        <v>480</v>
      </c>
      <c r="G73" s="63" t="s">
        <v>543</v>
      </c>
      <c r="H73" s="63" t="s">
        <v>473</v>
      </c>
      <c r="I73" s="63" t="s">
        <v>481</v>
      </c>
      <c r="J73" s="63" t="s">
        <v>475</v>
      </c>
      <c r="K73" s="63" t="s">
        <v>744</v>
      </c>
    </row>
    <row r="74" spans="1:11" x14ac:dyDescent="0.25">
      <c r="A74" s="63">
        <v>41</v>
      </c>
      <c r="B74" s="63" t="s">
        <v>15</v>
      </c>
      <c r="C74" s="63" t="s">
        <v>16</v>
      </c>
      <c r="D74" s="63" t="s">
        <v>17</v>
      </c>
      <c r="E74" s="63" t="s">
        <v>7</v>
      </c>
      <c r="F74" s="63" t="s">
        <v>18</v>
      </c>
      <c r="G74" s="63" t="s">
        <v>527</v>
      </c>
      <c r="H74" s="63" t="s">
        <v>5</v>
      </c>
      <c r="I74" s="63" t="s">
        <v>19</v>
      </c>
      <c r="J74" s="63" t="s">
        <v>6</v>
      </c>
      <c r="K74" s="63" t="s">
        <v>685</v>
      </c>
    </row>
    <row r="75" spans="1:11" x14ac:dyDescent="0.25">
      <c r="A75" s="63">
        <v>59</v>
      </c>
      <c r="B75" s="63" t="s">
        <v>448</v>
      </c>
      <c r="C75" s="63" t="s">
        <v>449</v>
      </c>
      <c r="D75" s="63" t="s">
        <v>205</v>
      </c>
      <c r="E75" s="63" t="s">
        <v>1</v>
      </c>
      <c r="F75" s="63" t="s">
        <v>450</v>
      </c>
      <c r="G75" s="63" t="s">
        <v>527</v>
      </c>
      <c r="H75" s="63" t="s">
        <v>5</v>
      </c>
      <c r="I75" s="63" t="s">
        <v>451</v>
      </c>
      <c r="J75" s="63" t="s">
        <v>6</v>
      </c>
      <c r="K75" s="63" t="s">
        <v>709</v>
      </c>
    </row>
    <row r="76" spans="1:11" x14ac:dyDescent="0.25">
      <c r="A76" s="63">
        <v>62</v>
      </c>
      <c r="B76" s="63" t="s">
        <v>20</v>
      </c>
      <c r="C76" s="63" t="s">
        <v>21</v>
      </c>
      <c r="D76" s="63" t="s">
        <v>0</v>
      </c>
      <c r="E76" s="63" t="s">
        <v>1</v>
      </c>
      <c r="F76" s="63" t="s">
        <v>22</v>
      </c>
      <c r="G76" s="63" t="s">
        <v>527</v>
      </c>
      <c r="H76" s="63" t="s">
        <v>5</v>
      </c>
      <c r="I76" s="63" t="s">
        <v>23</v>
      </c>
      <c r="J76" s="63" t="s">
        <v>6</v>
      </c>
      <c r="K76" s="63" t="s">
        <v>713</v>
      </c>
    </row>
    <row r="77" spans="1:11" x14ac:dyDescent="0.25">
      <c r="A77" s="63">
        <v>64</v>
      </c>
      <c r="B77" s="63" t="s">
        <v>40</v>
      </c>
      <c r="C77" s="63" t="s">
        <v>41</v>
      </c>
      <c r="D77" s="63" t="s">
        <v>42</v>
      </c>
      <c r="E77" s="63" t="s">
        <v>43</v>
      </c>
      <c r="F77" s="63" t="s">
        <v>44</v>
      </c>
      <c r="G77" s="63" t="s">
        <v>527</v>
      </c>
      <c r="H77" s="63" t="s">
        <v>5</v>
      </c>
      <c r="I77" s="63" t="s">
        <v>45</v>
      </c>
      <c r="J77" s="63" t="s">
        <v>6</v>
      </c>
      <c r="K77" s="63" t="s">
        <v>716</v>
      </c>
    </row>
    <row r="78" spans="1:11" x14ac:dyDescent="0.25">
      <c r="A78" s="63">
        <v>65</v>
      </c>
      <c r="B78" s="63" t="s">
        <v>54</v>
      </c>
      <c r="C78" s="63" t="s">
        <v>55</v>
      </c>
      <c r="D78" s="63" t="s">
        <v>0</v>
      </c>
      <c r="E78" s="63" t="s">
        <v>1</v>
      </c>
      <c r="F78" s="63" t="s">
        <v>56</v>
      </c>
      <c r="G78" s="63" t="s">
        <v>527</v>
      </c>
      <c r="H78" s="63" t="s">
        <v>5</v>
      </c>
      <c r="I78" s="63" t="s">
        <v>57</v>
      </c>
      <c r="J78" s="63" t="s">
        <v>6</v>
      </c>
      <c r="K78" s="63" t="s">
        <v>717</v>
      </c>
    </row>
    <row r="79" spans="1:11" x14ac:dyDescent="0.25">
      <c r="A79" s="63">
        <v>66</v>
      </c>
      <c r="B79" s="63" t="s">
        <v>467</v>
      </c>
      <c r="C79" s="63" t="s">
        <v>468</v>
      </c>
      <c r="D79" s="63" t="s">
        <v>0</v>
      </c>
      <c r="E79" s="63" t="s">
        <v>1</v>
      </c>
      <c r="F79" s="63" t="s">
        <v>469</v>
      </c>
      <c r="G79" s="63" t="s">
        <v>527</v>
      </c>
      <c r="H79" s="63" t="s">
        <v>5</v>
      </c>
      <c r="I79" s="63" t="s">
        <v>470</v>
      </c>
      <c r="J79" s="63" t="s">
        <v>6</v>
      </c>
      <c r="K79" s="63" t="s">
        <v>720</v>
      </c>
    </row>
    <row r="80" spans="1:11" x14ac:dyDescent="0.25">
      <c r="A80" s="63">
        <v>67</v>
      </c>
      <c r="B80" s="63" t="s">
        <v>88</v>
      </c>
      <c r="C80" s="63" t="s">
        <v>89</v>
      </c>
      <c r="D80" s="63" t="s">
        <v>90</v>
      </c>
      <c r="E80" s="63" t="s">
        <v>70</v>
      </c>
      <c r="F80" s="63" t="s">
        <v>91</v>
      </c>
      <c r="G80" s="63" t="s">
        <v>527</v>
      </c>
      <c r="H80" s="63" t="s">
        <v>5</v>
      </c>
      <c r="I80" s="63" t="s">
        <v>92</v>
      </c>
      <c r="J80" s="63" t="s">
        <v>6</v>
      </c>
      <c r="K80" s="63" t="s">
        <v>723</v>
      </c>
    </row>
    <row r="81" spans="1:11" x14ac:dyDescent="0.25">
      <c r="A81" s="63">
        <v>70</v>
      </c>
      <c r="B81" s="63" t="s">
        <v>127</v>
      </c>
      <c r="C81" s="63" t="s">
        <v>47</v>
      </c>
      <c r="D81" s="63" t="s">
        <v>0</v>
      </c>
      <c r="E81" s="63" t="s">
        <v>1</v>
      </c>
      <c r="F81" s="63" t="s">
        <v>128</v>
      </c>
      <c r="G81" s="63" t="s">
        <v>527</v>
      </c>
      <c r="H81" s="63" t="s">
        <v>8</v>
      </c>
      <c r="I81" s="63" t="s">
        <v>129</v>
      </c>
      <c r="J81" s="63" t="s">
        <v>9</v>
      </c>
      <c r="K81" s="63" t="s">
        <v>729</v>
      </c>
    </row>
    <row r="82" spans="1:11" x14ac:dyDescent="0.25">
      <c r="A82" s="63">
        <v>71</v>
      </c>
      <c r="B82" s="63" t="s">
        <v>641</v>
      </c>
      <c r="C82" s="63" t="s">
        <v>642</v>
      </c>
      <c r="D82" s="63" t="s">
        <v>106</v>
      </c>
      <c r="E82" s="63" t="s">
        <v>7</v>
      </c>
      <c r="F82" s="63" t="s">
        <v>643</v>
      </c>
      <c r="G82" s="63" t="s">
        <v>527</v>
      </c>
      <c r="H82" s="63" t="s">
        <v>8</v>
      </c>
      <c r="I82" s="63" t="s">
        <v>644</v>
      </c>
      <c r="J82" s="63" t="s">
        <v>9</v>
      </c>
      <c r="K82" s="63" t="s">
        <v>730</v>
      </c>
    </row>
    <row r="83" spans="1:11" x14ac:dyDescent="0.25">
      <c r="A83" s="63">
        <v>74</v>
      </c>
      <c r="B83" s="63" t="s">
        <v>811</v>
      </c>
      <c r="C83" s="63" t="s">
        <v>812</v>
      </c>
      <c r="D83" s="63" t="s">
        <v>813</v>
      </c>
      <c r="E83" s="63" t="s">
        <v>814</v>
      </c>
      <c r="F83" s="63" t="s">
        <v>815</v>
      </c>
      <c r="G83" s="63" t="s">
        <v>527</v>
      </c>
      <c r="H83" s="63" t="s">
        <v>8</v>
      </c>
      <c r="I83" s="63" t="s">
        <v>817</v>
      </c>
      <c r="J83" s="63" t="s">
        <v>9</v>
      </c>
      <c r="K83" s="63" t="s">
        <v>818</v>
      </c>
    </row>
    <row r="84" spans="1:11" x14ac:dyDescent="0.25">
      <c r="A84" s="63">
        <v>75</v>
      </c>
      <c r="B84" s="63" t="s">
        <v>869</v>
      </c>
      <c r="C84" s="63" t="s">
        <v>870</v>
      </c>
      <c r="D84" s="63" t="s">
        <v>871</v>
      </c>
      <c r="E84" s="63" t="s">
        <v>198</v>
      </c>
      <c r="F84" s="63" t="s">
        <v>872</v>
      </c>
      <c r="G84" s="63" t="s">
        <v>527</v>
      </c>
      <c r="H84" s="63" t="s">
        <v>8</v>
      </c>
      <c r="I84" s="63" t="s">
        <v>873</v>
      </c>
      <c r="J84" s="63" t="s">
        <v>9</v>
      </c>
      <c r="K84" s="63" t="s">
        <v>874</v>
      </c>
    </row>
    <row r="85" spans="1:11" x14ac:dyDescent="0.25">
      <c r="A85" s="63">
        <v>77</v>
      </c>
      <c r="B85" s="63" t="s">
        <v>819</v>
      </c>
      <c r="C85" s="63" t="s">
        <v>820</v>
      </c>
      <c r="D85" s="63" t="s">
        <v>821</v>
      </c>
      <c r="E85" s="63" t="s">
        <v>822</v>
      </c>
      <c r="F85" s="63" t="s">
        <v>823</v>
      </c>
      <c r="G85" s="63" t="s">
        <v>527</v>
      </c>
      <c r="H85" s="63" t="s">
        <v>8</v>
      </c>
      <c r="I85" s="63" t="s">
        <v>824</v>
      </c>
      <c r="J85" s="63" t="s">
        <v>9</v>
      </c>
      <c r="K85" s="63" t="s">
        <v>825</v>
      </c>
    </row>
    <row r="86" spans="1:11" x14ac:dyDescent="0.25">
      <c r="A86" s="63">
        <v>78</v>
      </c>
      <c r="B86" s="63" t="s">
        <v>875</v>
      </c>
      <c r="C86" s="63" t="s">
        <v>876</v>
      </c>
      <c r="D86" s="63" t="s">
        <v>877</v>
      </c>
      <c r="E86" s="63" t="s">
        <v>878</v>
      </c>
      <c r="F86" s="63" t="s">
        <v>879</v>
      </c>
      <c r="G86" s="63" t="s">
        <v>527</v>
      </c>
      <c r="H86" s="63" t="s">
        <v>8</v>
      </c>
      <c r="I86" s="63" t="s">
        <v>880</v>
      </c>
      <c r="J86" s="63" t="s">
        <v>9</v>
      </c>
      <c r="K86" s="63" t="s">
        <v>881</v>
      </c>
    </row>
    <row r="87" spans="1:11" x14ac:dyDescent="0.25">
      <c r="A87" s="63">
        <v>79</v>
      </c>
      <c r="B87" s="63" t="s">
        <v>797</v>
      </c>
      <c r="C87" s="63" t="s">
        <v>798</v>
      </c>
      <c r="D87" s="63" t="s">
        <v>799</v>
      </c>
      <c r="E87" s="63" t="s">
        <v>1</v>
      </c>
      <c r="F87" s="63" t="s">
        <v>800</v>
      </c>
      <c r="G87" s="63" t="s">
        <v>527</v>
      </c>
      <c r="H87" s="63" t="s">
        <v>8</v>
      </c>
      <c r="I87" s="63" t="s">
        <v>801</v>
      </c>
      <c r="J87" s="63" t="s">
        <v>9</v>
      </c>
      <c r="K87" s="63" t="s">
        <v>802</v>
      </c>
    </row>
    <row r="88" spans="1:11" x14ac:dyDescent="0.25">
      <c r="A88" s="63">
        <v>80</v>
      </c>
      <c r="B88" s="63" t="s">
        <v>101</v>
      </c>
      <c r="C88" s="63" t="s">
        <v>102</v>
      </c>
      <c r="D88" s="63" t="s">
        <v>103</v>
      </c>
      <c r="E88" s="63" t="s">
        <v>43</v>
      </c>
      <c r="F88" s="63" t="s">
        <v>169</v>
      </c>
      <c r="G88" s="63" t="s">
        <v>527</v>
      </c>
      <c r="H88" s="63" t="s">
        <v>8</v>
      </c>
      <c r="I88" s="63" t="s">
        <v>170</v>
      </c>
      <c r="J88" s="63" t="s">
        <v>9</v>
      </c>
      <c r="K88" s="63" t="s">
        <v>735</v>
      </c>
    </row>
    <row r="89" spans="1:11" x14ac:dyDescent="0.25">
      <c r="A89" s="63">
        <v>81</v>
      </c>
      <c r="B89" s="63" t="s">
        <v>882</v>
      </c>
      <c r="C89" s="63" t="s">
        <v>97</v>
      </c>
      <c r="D89" s="63" t="s">
        <v>173</v>
      </c>
      <c r="E89" s="63" t="s">
        <v>43</v>
      </c>
      <c r="F89" s="63" t="s">
        <v>883</v>
      </c>
      <c r="G89" s="63" t="s">
        <v>527</v>
      </c>
      <c r="H89" s="63" t="s">
        <v>8</v>
      </c>
      <c r="I89" s="63" t="s">
        <v>884</v>
      </c>
      <c r="J89" s="63" t="s">
        <v>9</v>
      </c>
      <c r="K89" s="63" t="s">
        <v>885</v>
      </c>
    </row>
    <row r="90" spans="1:11" x14ac:dyDescent="0.25">
      <c r="A90" s="63">
        <v>82</v>
      </c>
      <c r="B90" s="63" t="s">
        <v>174</v>
      </c>
      <c r="C90" s="63" t="s">
        <v>175</v>
      </c>
      <c r="D90" s="63" t="s">
        <v>0</v>
      </c>
      <c r="E90" s="63" t="s">
        <v>1</v>
      </c>
      <c r="F90" s="63" t="s">
        <v>176</v>
      </c>
      <c r="G90" s="63" t="s">
        <v>527</v>
      </c>
      <c r="H90" s="63" t="s">
        <v>8</v>
      </c>
      <c r="I90" s="63" t="s">
        <v>177</v>
      </c>
      <c r="J90" s="63" t="s">
        <v>9</v>
      </c>
      <c r="K90" s="63" t="s">
        <v>736</v>
      </c>
    </row>
    <row r="91" spans="1:11" x14ac:dyDescent="0.25">
      <c r="A91" s="63">
        <v>84</v>
      </c>
      <c r="B91" s="63" t="s">
        <v>179</v>
      </c>
      <c r="C91" s="63" t="s">
        <v>180</v>
      </c>
      <c r="D91" s="63" t="s">
        <v>181</v>
      </c>
      <c r="E91" s="63" t="s">
        <v>43</v>
      </c>
      <c r="F91" s="63" t="s">
        <v>182</v>
      </c>
      <c r="G91" s="63" t="s">
        <v>527</v>
      </c>
      <c r="H91" s="63" t="s">
        <v>8</v>
      </c>
      <c r="I91" s="63" t="s">
        <v>183</v>
      </c>
      <c r="J91" s="63" t="s">
        <v>9</v>
      </c>
      <c r="K91" s="63" t="s">
        <v>738</v>
      </c>
    </row>
    <row r="92" spans="1:11" x14ac:dyDescent="0.25">
      <c r="A92" s="63">
        <v>4</v>
      </c>
      <c r="B92" s="63" t="s">
        <v>104</v>
      </c>
      <c r="C92" s="63" t="s">
        <v>105</v>
      </c>
      <c r="D92" s="63" t="s">
        <v>106</v>
      </c>
      <c r="E92" s="63" t="s">
        <v>7</v>
      </c>
      <c r="F92" s="63" t="s">
        <v>107</v>
      </c>
      <c r="G92" s="63" t="s">
        <v>760</v>
      </c>
      <c r="H92" s="63" t="s">
        <v>5</v>
      </c>
      <c r="I92" s="63" t="s">
        <v>108</v>
      </c>
      <c r="J92" s="63" t="s">
        <v>6</v>
      </c>
      <c r="K92" s="63" t="s">
        <v>964</v>
      </c>
    </row>
    <row r="93" spans="1:11" x14ac:dyDescent="0.25">
      <c r="A93" s="63">
        <v>5</v>
      </c>
      <c r="B93" s="63" t="s">
        <v>803</v>
      </c>
      <c r="C93" s="63" t="s">
        <v>804</v>
      </c>
      <c r="D93" s="63" t="s">
        <v>17</v>
      </c>
      <c r="E93" s="63" t="s">
        <v>7</v>
      </c>
      <c r="F93" s="63" t="s">
        <v>805</v>
      </c>
      <c r="G93" s="63" t="s">
        <v>760</v>
      </c>
      <c r="H93" s="63" t="s">
        <v>5</v>
      </c>
      <c r="I93" s="63" t="s">
        <v>806</v>
      </c>
      <c r="J93" s="63" t="s">
        <v>6</v>
      </c>
      <c r="K93" s="63" t="s">
        <v>965</v>
      </c>
    </row>
    <row r="94" spans="1:11" x14ac:dyDescent="0.25">
      <c r="A94" s="63">
        <v>6</v>
      </c>
      <c r="B94" s="63" t="s">
        <v>612</v>
      </c>
      <c r="C94" s="63" t="s">
        <v>613</v>
      </c>
      <c r="D94" s="63" t="s">
        <v>0</v>
      </c>
      <c r="E94" s="63" t="s">
        <v>1</v>
      </c>
      <c r="F94" s="63" t="s">
        <v>922</v>
      </c>
      <c r="G94" s="63" t="s">
        <v>760</v>
      </c>
      <c r="H94" s="63" t="s">
        <v>5</v>
      </c>
      <c r="I94" s="63" t="s">
        <v>923</v>
      </c>
      <c r="J94" s="63" t="s">
        <v>6</v>
      </c>
      <c r="K94" s="63" t="s">
        <v>967</v>
      </c>
    </row>
    <row r="95" spans="1:11" x14ac:dyDescent="0.25">
      <c r="A95" s="63">
        <v>12</v>
      </c>
      <c r="B95" s="63" t="s">
        <v>49</v>
      </c>
      <c r="C95" s="63" t="s">
        <v>97</v>
      </c>
      <c r="D95" s="63" t="s">
        <v>66</v>
      </c>
      <c r="E95" s="63" t="s">
        <v>1</v>
      </c>
      <c r="F95" s="63" t="s">
        <v>98</v>
      </c>
      <c r="G95" s="63" t="s">
        <v>760</v>
      </c>
      <c r="H95" s="63" t="s">
        <v>5</v>
      </c>
      <c r="I95" s="63" t="s">
        <v>99</v>
      </c>
      <c r="J95" s="63" t="s">
        <v>6</v>
      </c>
      <c r="K95" s="63" t="s">
        <v>920</v>
      </c>
    </row>
    <row r="96" spans="1:11" x14ac:dyDescent="0.25">
      <c r="A96" s="63">
        <v>14</v>
      </c>
      <c r="B96" s="63" t="s">
        <v>902</v>
      </c>
      <c r="C96" s="63" t="s">
        <v>903</v>
      </c>
      <c r="D96" s="63" t="s">
        <v>17</v>
      </c>
      <c r="E96" s="63" t="s">
        <v>7</v>
      </c>
      <c r="F96" s="63" t="s">
        <v>904</v>
      </c>
      <c r="G96" s="63" t="s">
        <v>760</v>
      </c>
      <c r="H96" s="63" t="s">
        <v>8</v>
      </c>
      <c r="I96" s="63" t="s">
        <v>905</v>
      </c>
      <c r="J96" s="63" t="s">
        <v>9</v>
      </c>
      <c r="K96" s="63" t="s">
        <v>906</v>
      </c>
    </row>
    <row r="97" spans="1:11" x14ac:dyDescent="0.25">
      <c r="A97" s="63">
        <v>20</v>
      </c>
      <c r="B97" s="63" t="s">
        <v>766</v>
      </c>
      <c r="C97" s="63" t="s">
        <v>767</v>
      </c>
      <c r="D97" s="63" t="s">
        <v>577</v>
      </c>
      <c r="E97" s="63" t="s">
        <v>7</v>
      </c>
      <c r="F97" s="63" t="s">
        <v>768</v>
      </c>
      <c r="G97" s="63" t="s">
        <v>760</v>
      </c>
      <c r="H97" s="63" t="s">
        <v>8</v>
      </c>
      <c r="I97" s="63" t="s">
        <v>769</v>
      </c>
      <c r="J97" s="63" t="s">
        <v>9</v>
      </c>
      <c r="K97" s="63" t="s">
        <v>770</v>
      </c>
    </row>
    <row r="98" spans="1:11" x14ac:dyDescent="0.25">
      <c r="A98" s="63">
        <v>21</v>
      </c>
      <c r="B98" s="63" t="s">
        <v>544</v>
      </c>
      <c r="C98" s="63" t="s">
        <v>545</v>
      </c>
      <c r="D98" s="63" t="s">
        <v>546</v>
      </c>
      <c r="E98" s="63" t="s">
        <v>1</v>
      </c>
      <c r="F98" s="63" t="s">
        <v>547</v>
      </c>
      <c r="G98" s="63" t="s">
        <v>760</v>
      </c>
      <c r="H98" s="63" t="s">
        <v>8</v>
      </c>
      <c r="I98" s="63" t="s">
        <v>548</v>
      </c>
      <c r="J98" s="63" t="s">
        <v>9</v>
      </c>
      <c r="K98" s="63" t="s">
        <v>783</v>
      </c>
    </row>
    <row r="99" spans="1:11" x14ac:dyDescent="0.25">
      <c r="A99" s="63">
        <v>73</v>
      </c>
      <c r="B99" s="63" t="s">
        <v>925</v>
      </c>
      <c r="C99" s="63" t="s">
        <v>926</v>
      </c>
      <c r="D99" s="63" t="s">
        <v>821</v>
      </c>
      <c r="E99" s="63" t="s">
        <v>822</v>
      </c>
      <c r="F99" s="63" t="s">
        <v>927</v>
      </c>
      <c r="G99" s="63" t="s">
        <v>760</v>
      </c>
      <c r="H99" s="63" t="s">
        <v>8</v>
      </c>
      <c r="I99" s="63" t="s">
        <v>928</v>
      </c>
      <c r="J99" s="63" t="s">
        <v>9</v>
      </c>
      <c r="K99" s="63" t="s">
        <v>929</v>
      </c>
    </row>
  </sheetData>
  <sortState ref="A2:K99">
    <sortCondition ref="G2:G99"/>
  </sortState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8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13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>
        <v>3</v>
      </c>
      <c r="B4" s="62" t="s">
        <v>830</v>
      </c>
      <c r="C4" s="62" t="s">
        <v>624</v>
      </c>
      <c r="D4" s="62" t="s">
        <v>625</v>
      </c>
      <c r="E4" s="62" t="s">
        <v>48</v>
      </c>
      <c r="F4" s="62" t="s">
        <v>626</v>
      </c>
      <c r="G4" s="62" t="s">
        <v>666</v>
      </c>
      <c r="H4" s="62" t="s">
        <v>294</v>
      </c>
      <c r="I4" s="62" t="s">
        <v>627</v>
      </c>
      <c r="J4" s="62" t="s">
        <v>289</v>
      </c>
      <c r="K4" s="62" t="s">
        <v>966</v>
      </c>
    </row>
    <row r="5" spans="1:11" x14ac:dyDescent="0.25">
      <c r="A5" s="62">
        <v>9</v>
      </c>
      <c r="B5" s="62" t="s">
        <v>567</v>
      </c>
      <c r="C5" s="62" t="s">
        <v>561</v>
      </c>
      <c r="D5" s="62" t="s">
        <v>0</v>
      </c>
      <c r="E5" s="62" t="s">
        <v>1</v>
      </c>
      <c r="F5" s="62" t="s">
        <v>61</v>
      </c>
      <c r="G5" s="62" t="s">
        <v>666</v>
      </c>
      <c r="H5" s="62" t="s">
        <v>3</v>
      </c>
      <c r="I5" s="62" t="s">
        <v>62</v>
      </c>
      <c r="J5" s="62" t="s">
        <v>53</v>
      </c>
      <c r="K5" s="62" t="s">
        <v>919</v>
      </c>
    </row>
    <row r="6" spans="1:11" x14ac:dyDescent="0.25">
      <c r="A6" s="62">
        <v>15</v>
      </c>
      <c r="B6" s="62" t="s">
        <v>863</v>
      </c>
      <c r="C6" s="62" t="s">
        <v>864</v>
      </c>
      <c r="D6" s="62" t="s">
        <v>865</v>
      </c>
      <c r="E6" s="62" t="s">
        <v>70</v>
      </c>
      <c r="F6" s="62" t="s">
        <v>866</v>
      </c>
      <c r="G6" s="62" t="s">
        <v>666</v>
      </c>
      <c r="H6" s="62" t="s">
        <v>287</v>
      </c>
      <c r="I6" s="62" t="s">
        <v>867</v>
      </c>
      <c r="J6" s="62" t="s">
        <v>289</v>
      </c>
      <c r="K6" s="62" t="s">
        <v>868</v>
      </c>
    </row>
    <row r="7" spans="1:11" x14ac:dyDescent="0.25">
      <c r="A7" s="62">
        <v>16</v>
      </c>
      <c r="B7" s="62" t="s">
        <v>832</v>
      </c>
      <c r="C7" s="62" t="s">
        <v>833</v>
      </c>
      <c r="D7" s="62" t="s">
        <v>173</v>
      </c>
      <c r="E7" s="62" t="s">
        <v>43</v>
      </c>
      <c r="F7" s="62" t="s">
        <v>834</v>
      </c>
      <c r="G7" s="62" t="s">
        <v>666</v>
      </c>
      <c r="H7" s="62" t="s">
        <v>294</v>
      </c>
      <c r="I7" s="62" t="s">
        <v>835</v>
      </c>
      <c r="J7" s="62" t="s">
        <v>289</v>
      </c>
      <c r="K7" s="62" t="s">
        <v>836</v>
      </c>
    </row>
    <row r="8" spans="1:11" x14ac:dyDescent="0.25">
      <c r="A8" s="62">
        <v>20</v>
      </c>
      <c r="B8" s="62" t="s">
        <v>453</v>
      </c>
      <c r="C8" s="62" t="s">
        <v>454</v>
      </c>
      <c r="D8" s="62" t="s">
        <v>455</v>
      </c>
      <c r="E8" s="62" t="s">
        <v>456</v>
      </c>
      <c r="F8" s="62" t="s">
        <v>457</v>
      </c>
      <c r="G8" s="62" t="s">
        <v>666</v>
      </c>
      <c r="H8" s="62" t="s">
        <v>30</v>
      </c>
      <c r="I8" s="62" t="s">
        <v>458</v>
      </c>
      <c r="J8" s="62" t="s">
        <v>32</v>
      </c>
      <c r="K8" s="62" t="s">
        <v>763</v>
      </c>
    </row>
    <row r="9" spans="1:11" x14ac:dyDescent="0.25">
      <c r="A9" s="62">
        <v>24</v>
      </c>
      <c r="B9" s="62" t="s">
        <v>382</v>
      </c>
      <c r="C9" s="62" t="s">
        <v>383</v>
      </c>
      <c r="D9" s="62" t="s">
        <v>351</v>
      </c>
      <c r="E9" s="62" t="s">
        <v>48</v>
      </c>
      <c r="F9" s="62" t="s">
        <v>384</v>
      </c>
      <c r="G9" s="62" t="s">
        <v>666</v>
      </c>
      <c r="H9" s="62" t="s">
        <v>287</v>
      </c>
      <c r="I9" s="62" t="s">
        <v>385</v>
      </c>
      <c r="J9" s="62" t="s">
        <v>289</v>
      </c>
      <c r="K9" s="62" t="s">
        <v>657</v>
      </c>
    </row>
    <row r="10" spans="1:11" x14ac:dyDescent="0.25">
      <c r="A10" s="62">
        <v>25</v>
      </c>
      <c r="B10" s="62" t="s">
        <v>407</v>
      </c>
      <c r="C10" s="62" t="s">
        <v>408</v>
      </c>
      <c r="D10" s="62" t="s">
        <v>618</v>
      </c>
      <c r="E10" s="62" t="s">
        <v>619</v>
      </c>
      <c r="F10" s="62" t="s">
        <v>620</v>
      </c>
      <c r="G10" s="62" t="s">
        <v>666</v>
      </c>
      <c r="H10" s="62" t="s">
        <v>294</v>
      </c>
      <c r="I10" s="62" t="s">
        <v>621</v>
      </c>
      <c r="J10" s="62" t="s">
        <v>289</v>
      </c>
      <c r="K10" s="62" t="s">
        <v>658</v>
      </c>
    </row>
    <row r="11" spans="1:11" x14ac:dyDescent="0.25">
      <c r="A11" s="62">
        <v>29</v>
      </c>
      <c r="B11" s="62"/>
      <c r="C11" s="62"/>
      <c r="D11" s="62"/>
      <c r="E11" s="62"/>
      <c r="F11" s="62" t="s">
        <v>572</v>
      </c>
      <c r="G11" s="62" t="s">
        <v>666</v>
      </c>
      <c r="H11" s="62" t="s">
        <v>287</v>
      </c>
      <c r="I11" s="62" t="s">
        <v>573</v>
      </c>
      <c r="J11" s="62" t="s">
        <v>289</v>
      </c>
      <c r="K11" s="62" t="s">
        <v>665</v>
      </c>
    </row>
    <row r="12" spans="1:11" x14ac:dyDescent="0.25">
      <c r="A12" s="62">
        <v>30</v>
      </c>
      <c r="B12" s="62" t="s">
        <v>590</v>
      </c>
      <c r="C12" s="62" t="s">
        <v>591</v>
      </c>
      <c r="D12" s="62" t="s">
        <v>592</v>
      </c>
      <c r="E12" s="62" t="s">
        <v>43</v>
      </c>
      <c r="F12" s="62" t="s">
        <v>593</v>
      </c>
      <c r="G12" s="62" t="s">
        <v>666</v>
      </c>
      <c r="H12" s="62" t="s">
        <v>30</v>
      </c>
      <c r="I12" s="62" t="s">
        <v>594</v>
      </c>
      <c r="J12" s="62" t="s">
        <v>32</v>
      </c>
      <c r="K12" s="62" t="s">
        <v>669</v>
      </c>
    </row>
    <row r="13" spans="1:11" x14ac:dyDescent="0.25">
      <c r="A13" s="62">
        <v>32</v>
      </c>
      <c r="B13" s="62" t="s">
        <v>407</v>
      </c>
      <c r="C13" s="62" t="s">
        <v>408</v>
      </c>
      <c r="D13" s="62" t="s">
        <v>618</v>
      </c>
      <c r="E13" s="62" t="s">
        <v>619</v>
      </c>
      <c r="F13" s="62" t="s">
        <v>563</v>
      </c>
      <c r="G13" s="62" t="s">
        <v>666</v>
      </c>
      <c r="H13" s="62" t="s">
        <v>294</v>
      </c>
      <c r="I13" s="62" t="s">
        <v>564</v>
      </c>
      <c r="J13" s="62" t="s">
        <v>289</v>
      </c>
      <c r="K13" s="62" t="s">
        <v>672</v>
      </c>
    </row>
    <row r="14" spans="1:11" x14ac:dyDescent="0.25">
      <c r="A14" s="62">
        <v>39</v>
      </c>
      <c r="B14" s="62" t="s">
        <v>311</v>
      </c>
      <c r="C14" s="62" t="s">
        <v>312</v>
      </c>
      <c r="D14" s="62" t="s">
        <v>313</v>
      </c>
      <c r="E14" s="62" t="s">
        <v>43</v>
      </c>
      <c r="F14" s="62" t="s">
        <v>314</v>
      </c>
      <c r="G14" s="62" t="s">
        <v>666</v>
      </c>
      <c r="H14" s="62" t="s">
        <v>294</v>
      </c>
      <c r="I14" s="62" t="s">
        <v>315</v>
      </c>
      <c r="J14" s="62" t="s">
        <v>289</v>
      </c>
      <c r="K14" s="62" t="s">
        <v>683</v>
      </c>
    </row>
    <row r="15" spans="1:11" x14ac:dyDescent="0.25">
      <c r="A15" s="62">
        <v>42</v>
      </c>
      <c r="B15" s="62" t="s">
        <v>333</v>
      </c>
      <c r="C15" s="62" t="s">
        <v>334</v>
      </c>
      <c r="D15" s="62" t="s">
        <v>335</v>
      </c>
      <c r="E15" s="62" t="s">
        <v>48</v>
      </c>
      <c r="F15" s="62" t="s">
        <v>336</v>
      </c>
      <c r="G15" s="62" t="s">
        <v>666</v>
      </c>
      <c r="H15" s="62" t="s">
        <v>287</v>
      </c>
      <c r="I15" s="62" t="s">
        <v>337</v>
      </c>
      <c r="J15" s="62" t="s">
        <v>289</v>
      </c>
      <c r="K15" s="62" t="s">
        <v>686</v>
      </c>
    </row>
    <row r="16" spans="1:11" x14ac:dyDescent="0.25">
      <c r="A16" s="62">
        <v>44</v>
      </c>
      <c r="B16" s="62" t="s">
        <v>350</v>
      </c>
      <c r="C16" s="62" t="s">
        <v>340</v>
      </c>
      <c r="D16" s="62" t="s">
        <v>351</v>
      </c>
      <c r="E16" s="62" t="s">
        <v>48</v>
      </c>
      <c r="F16" s="62" t="s">
        <v>352</v>
      </c>
      <c r="G16" s="62" t="s">
        <v>666</v>
      </c>
      <c r="H16" s="62" t="s">
        <v>287</v>
      </c>
      <c r="I16" s="62" t="s">
        <v>353</v>
      </c>
      <c r="J16" s="62" t="s">
        <v>289</v>
      </c>
      <c r="K16" s="62" t="s">
        <v>689</v>
      </c>
    </row>
    <row r="17" spans="1:11" x14ac:dyDescent="0.25">
      <c r="A17" s="62">
        <v>49</v>
      </c>
      <c r="B17" s="62" t="s">
        <v>377</v>
      </c>
      <c r="C17" s="62" t="s">
        <v>378</v>
      </c>
      <c r="D17" s="62" t="s">
        <v>256</v>
      </c>
      <c r="E17" s="62" t="s">
        <v>1</v>
      </c>
      <c r="F17" s="62" t="s">
        <v>379</v>
      </c>
      <c r="G17" s="62" t="s">
        <v>666</v>
      </c>
      <c r="H17" s="62" t="s">
        <v>294</v>
      </c>
      <c r="I17" s="62" t="s">
        <v>380</v>
      </c>
      <c r="J17" s="62" t="s">
        <v>289</v>
      </c>
      <c r="K17" s="62" t="s">
        <v>695</v>
      </c>
    </row>
    <row r="18" spans="1:11" x14ac:dyDescent="0.25">
      <c r="A18" s="62">
        <v>50</v>
      </c>
      <c r="B18" s="62" t="s">
        <v>387</v>
      </c>
      <c r="C18" s="62" t="s">
        <v>279</v>
      </c>
      <c r="D18" s="62" t="s">
        <v>351</v>
      </c>
      <c r="E18" s="62" t="s">
        <v>48</v>
      </c>
      <c r="F18" s="62" t="s">
        <v>388</v>
      </c>
      <c r="G18" s="62" t="s">
        <v>666</v>
      </c>
      <c r="H18" s="62" t="s">
        <v>287</v>
      </c>
      <c r="I18" s="62" t="s">
        <v>389</v>
      </c>
      <c r="J18" s="62" t="s">
        <v>289</v>
      </c>
      <c r="K18" s="62" t="s">
        <v>696</v>
      </c>
    </row>
    <row r="19" spans="1:11" x14ac:dyDescent="0.25">
      <c r="A19" s="62">
        <v>54</v>
      </c>
      <c r="B19" s="62" t="s">
        <v>407</v>
      </c>
      <c r="C19" s="62" t="s">
        <v>408</v>
      </c>
      <c r="D19" s="62" t="s">
        <v>618</v>
      </c>
      <c r="E19" s="62" t="s">
        <v>619</v>
      </c>
      <c r="F19" s="62" t="s">
        <v>412</v>
      </c>
      <c r="G19" s="62" t="s">
        <v>666</v>
      </c>
      <c r="H19" s="62" t="s">
        <v>294</v>
      </c>
      <c r="I19" s="62" t="s">
        <v>413</v>
      </c>
      <c r="J19" s="62" t="s">
        <v>289</v>
      </c>
      <c r="K19" s="62" t="s">
        <v>702</v>
      </c>
    </row>
    <row r="20" spans="1:11" x14ac:dyDescent="0.25">
      <c r="A20" s="62">
        <v>57</v>
      </c>
      <c r="B20" s="62" t="s">
        <v>407</v>
      </c>
      <c r="C20" s="62" t="s">
        <v>408</v>
      </c>
      <c r="D20" s="62" t="s">
        <v>618</v>
      </c>
      <c r="E20" s="62" t="s">
        <v>619</v>
      </c>
      <c r="F20" s="62" t="s">
        <v>437</v>
      </c>
      <c r="G20" s="62" t="s">
        <v>666</v>
      </c>
      <c r="H20" s="62" t="s">
        <v>30</v>
      </c>
      <c r="I20" s="62" t="s">
        <v>438</v>
      </c>
      <c r="J20" s="62" t="s">
        <v>32</v>
      </c>
      <c r="K20" s="62" t="s">
        <v>706</v>
      </c>
    </row>
    <row r="21" spans="1:11" x14ac:dyDescent="0.25">
      <c r="A21" s="62">
        <v>58</v>
      </c>
      <c r="B21" s="62" t="s">
        <v>407</v>
      </c>
      <c r="C21" s="62" t="s">
        <v>408</v>
      </c>
      <c r="D21" s="62" t="s">
        <v>618</v>
      </c>
      <c r="E21" s="62" t="s">
        <v>619</v>
      </c>
      <c r="F21" s="62" t="s">
        <v>440</v>
      </c>
      <c r="G21" s="62" t="s">
        <v>666</v>
      </c>
      <c r="H21" s="62" t="s">
        <v>30</v>
      </c>
      <c r="I21" s="62" t="s">
        <v>441</v>
      </c>
      <c r="J21" s="62" t="s">
        <v>32</v>
      </c>
      <c r="K21" s="62" t="s">
        <v>707</v>
      </c>
    </row>
    <row r="22" spans="1:11" x14ac:dyDescent="0.25">
      <c r="A22" s="62">
        <v>71</v>
      </c>
      <c r="B22" s="62" t="s">
        <v>120</v>
      </c>
      <c r="C22" s="62" t="s">
        <v>121</v>
      </c>
      <c r="D22" s="62" t="s">
        <v>122</v>
      </c>
      <c r="E22" s="62" t="s">
        <v>43</v>
      </c>
      <c r="F22" s="62" t="s">
        <v>123</v>
      </c>
      <c r="G22" s="62" t="s">
        <v>666</v>
      </c>
      <c r="H22" s="62" t="s">
        <v>3</v>
      </c>
      <c r="I22" s="62" t="s">
        <v>124</v>
      </c>
      <c r="J22" s="62" t="s">
        <v>125</v>
      </c>
      <c r="K22" s="62" t="s">
        <v>728</v>
      </c>
    </row>
    <row r="23" spans="1:11" x14ac:dyDescent="0.25">
      <c r="A23" s="62">
        <v>74</v>
      </c>
      <c r="B23" s="62" t="s">
        <v>131</v>
      </c>
      <c r="C23" s="62" t="s">
        <v>132</v>
      </c>
      <c r="D23" s="62" t="s">
        <v>133</v>
      </c>
      <c r="E23" s="62" t="s">
        <v>28</v>
      </c>
      <c r="F23" s="62" t="s">
        <v>134</v>
      </c>
      <c r="G23" s="62" t="s">
        <v>666</v>
      </c>
      <c r="H23" s="62" t="s">
        <v>30</v>
      </c>
      <c r="I23" s="62" t="s">
        <v>135</v>
      </c>
      <c r="J23" s="62" t="s">
        <v>32</v>
      </c>
      <c r="K23" s="62" t="s">
        <v>731</v>
      </c>
    </row>
    <row r="24" spans="1:11" x14ac:dyDescent="0.25">
      <c r="A24" s="62">
        <v>78</v>
      </c>
      <c r="B24" s="62" t="s">
        <v>54</v>
      </c>
      <c r="C24" s="62" t="s">
        <v>55</v>
      </c>
      <c r="D24" s="62" t="s">
        <v>0</v>
      </c>
      <c r="E24" s="62" t="s">
        <v>1</v>
      </c>
      <c r="F24" s="62" t="s">
        <v>156</v>
      </c>
      <c r="G24" s="62" t="s">
        <v>666</v>
      </c>
      <c r="H24" s="62" t="s">
        <v>157</v>
      </c>
      <c r="I24" s="62" t="s">
        <v>158</v>
      </c>
      <c r="J24" s="62" t="s">
        <v>159</v>
      </c>
      <c r="K24" s="62" t="s">
        <v>734</v>
      </c>
    </row>
    <row r="25" spans="1:11" x14ac:dyDescent="0.25">
      <c r="A25" s="62">
        <v>90</v>
      </c>
      <c r="B25" s="62" t="s">
        <v>467</v>
      </c>
      <c r="C25" s="62" t="s">
        <v>468</v>
      </c>
      <c r="D25" s="62" t="s">
        <v>0</v>
      </c>
      <c r="E25" s="62" t="s">
        <v>1</v>
      </c>
      <c r="F25" s="62" t="s">
        <v>477</v>
      </c>
      <c r="G25" s="62" t="s">
        <v>666</v>
      </c>
      <c r="H25" s="62" t="s">
        <v>30</v>
      </c>
      <c r="I25" s="62" t="s">
        <v>478</v>
      </c>
      <c r="J25" s="62" t="s">
        <v>32</v>
      </c>
      <c r="K25" s="62" t="s">
        <v>740</v>
      </c>
    </row>
    <row r="26" spans="1:11" x14ac:dyDescent="0.25">
      <c r="A26" s="62">
        <v>91</v>
      </c>
      <c r="B26" s="62" t="s">
        <v>101</v>
      </c>
      <c r="C26" s="62" t="s">
        <v>102</v>
      </c>
      <c r="D26" s="62" t="s">
        <v>103</v>
      </c>
      <c r="E26" s="62" t="s">
        <v>43</v>
      </c>
      <c r="F26" s="62" t="s">
        <v>202</v>
      </c>
      <c r="G26" s="62" t="s">
        <v>666</v>
      </c>
      <c r="H26" s="62" t="s">
        <v>30</v>
      </c>
      <c r="I26" s="62" t="s">
        <v>203</v>
      </c>
      <c r="J26" s="62" t="s">
        <v>32</v>
      </c>
      <c r="K26" s="62" t="s">
        <v>743</v>
      </c>
    </row>
    <row r="27" spans="1:11" x14ac:dyDescent="0.25">
      <c r="A27" s="62">
        <v>93</v>
      </c>
      <c r="B27" s="62" t="s">
        <v>206</v>
      </c>
      <c r="C27" s="62" t="s">
        <v>207</v>
      </c>
      <c r="D27" s="62" t="s">
        <v>173</v>
      </c>
      <c r="E27" s="62" t="s">
        <v>43</v>
      </c>
      <c r="F27" s="62" t="s">
        <v>208</v>
      </c>
      <c r="G27" s="62" t="s">
        <v>666</v>
      </c>
      <c r="H27" s="62" t="s">
        <v>3</v>
      </c>
      <c r="I27" s="62" t="s">
        <v>209</v>
      </c>
      <c r="J27" s="62" t="s">
        <v>53</v>
      </c>
      <c r="K27" s="62" t="s">
        <v>745</v>
      </c>
    </row>
    <row r="28" spans="1:11" x14ac:dyDescent="0.25">
      <c r="A28" s="62">
        <v>94</v>
      </c>
      <c r="B28" s="62" t="s">
        <v>50</v>
      </c>
      <c r="C28" s="62" t="s">
        <v>51</v>
      </c>
      <c r="D28" s="62" t="s">
        <v>52</v>
      </c>
      <c r="E28" s="62" t="s">
        <v>43</v>
      </c>
      <c r="F28" s="62" t="s">
        <v>221</v>
      </c>
      <c r="G28" s="62" t="s">
        <v>666</v>
      </c>
      <c r="H28" s="62" t="s">
        <v>3</v>
      </c>
      <c r="I28" s="62" t="s">
        <v>222</v>
      </c>
      <c r="J28" s="62" t="s">
        <v>53</v>
      </c>
      <c r="K28" s="62" t="s">
        <v>747</v>
      </c>
    </row>
    <row r="29" spans="1:11" x14ac:dyDescent="0.25">
      <c r="A29" s="62">
        <v>97</v>
      </c>
      <c r="B29" s="62" t="s">
        <v>232</v>
      </c>
      <c r="C29" s="62" t="s">
        <v>233</v>
      </c>
      <c r="D29" s="62" t="s">
        <v>234</v>
      </c>
      <c r="E29" s="62" t="s">
        <v>1</v>
      </c>
      <c r="F29" s="62" t="s">
        <v>235</v>
      </c>
      <c r="G29" s="62" t="s">
        <v>666</v>
      </c>
      <c r="H29" s="62" t="s">
        <v>3</v>
      </c>
      <c r="I29" s="62" t="s">
        <v>236</v>
      </c>
      <c r="J29" s="62" t="s">
        <v>53</v>
      </c>
      <c r="K29" s="62" t="s">
        <v>750</v>
      </c>
    </row>
    <row r="30" spans="1:11" x14ac:dyDescent="0.25">
      <c r="A30" s="62">
        <v>98</v>
      </c>
      <c r="B30" s="62" t="s">
        <v>50</v>
      </c>
      <c r="C30" s="62" t="s">
        <v>51</v>
      </c>
      <c r="D30" s="62" t="s">
        <v>52</v>
      </c>
      <c r="E30" s="62" t="s">
        <v>43</v>
      </c>
      <c r="F30" s="62" t="s">
        <v>246</v>
      </c>
      <c r="G30" s="62" t="s">
        <v>666</v>
      </c>
      <c r="H30" s="62" t="s">
        <v>3</v>
      </c>
      <c r="I30" s="62" t="s">
        <v>247</v>
      </c>
      <c r="J30" s="62" t="s">
        <v>125</v>
      </c>
      <c r="K30" s="62" t="s">
        <v>751</v>
      </c>
    </row>
    <row r="31" spans="1:11" x14ac:dyDescent="0.25">
      <c r="A31" s="62">
        <v>99</v>
      </c>
      <c r="B31" s="62" t="s">
        <v>249</v>
      </c>
      <c r="C31" s="62" t="s">
        <v>250</v>
      </c>
      <c r="D31" s="62" t="s">
        <v>251</v>
      </c>
      <c r="E31" s="62" t="s">
        <v>43</v>
      </c>
      <c r="F31" s="62" t="s">
        <v>252</v>
      </c>
      <c r="G31" s="62" t="s">
        <v>666</v>
      </c>
      <c r="H31" s="62" t="s">
        <v>3</v>
      </c>
      <c r="I31" s="62" t="s">
        <v>253</v>
      </c>
      <c r="J31" s="62" t="s">
        <v>125</v>
      </c>
      <c r="K31" s="62" t="s">
        <v>752</v>
      </c>
    </row>
    <row r="32" spans="1:11" x14ac:dyDescent="0.25">
      <c r="A32" s="62">
        <v>102</v>
      </c>
      <c r="B32" s="62" t="s">
        <v>273</v>
      </c>
      <c r="C32" s="62" t="s">
        <v>274</v>
      </c>
      <c r="D32" s="62" t="s">
        <v>0</v>
      </c>
      <c r="E32" s="62" t="s">
        <v>1</v>
      </c>
      <c r="F32" s="62" t="s">
        <v>275</v>
      </c>
      <c r="G32" s="62" t="s">
        <v>666</v>
      </c>
      <c r="H32" s="62" t="s">
        <v>3</v>
      </c>
      <c r="I32" s="62" t="s">
        <v>276</v>
      </c>
      <c r="J32" s="62" t="s">
        <v>53</v>
      </c>
      <c r="K32" s="62" t="s">
        <v>755</v>
      </c>
    </row>
    <row r="33" spans="1:11" x14ac:dyDescent="0.25">
      <c r="A33" s="62">
        <v>5</v>
      </c>
      <c r="B33" s="62" t="s">
        <v>64</v>
      </c>
      <c r="C33" s="62" t="s">
        <v>65</v>
      </c>
      <c r="D33" s="62" t="s">
        <v>66</v>
      </c>
      <c r="E33" s="62" t="s">
        <v>1</v>
      </c>
      <c r="F33" s="62" t="s">
        <v>67</v>
      </c>
      <c r="G33" s="62" t="s">
        <v>938</v>
      </c>
      <c r="H33" s="62" t="s">
        <v>30</v>
      </c>
      <c r="I33" s="62" t="s">
        <v>68</v>
      </c>
      <c r="J33" s="62" t="s">
        <v>32</v>
      </c>
      <c r="K33" s="62" t="s">
        <v>959</v>
      </c>
    </row>
    <row r="34" spans="1:11" x14ac:dyDescent="0.25">
      <c r="A34" s="62">
        <v>6</v>
      </c>
      <c r="B34" s="62" t="s">
        <v>242</v>
      </c>
      <c r="C34" s="62" t="s">
        <v>243</v>
      </c>
      <c r="D34" s="62" t="s">
        <v>957</v>
      </c>
      <c r="E34" s="62" t="s">
        <v>43</v>
      </c>
      <c r="F34" s="62" t="s">
        <v>244</v>
      </c>
      <c r="G34" s="62" t="s">
        <v>938</v>
      </c>
      <c r="H34" s="62" t="s">
        <v>3</v>
      </c>
      <c r="I34" s="62" t="s">
        <v>245</v>
      </c>
      <c r="J34" s="62" t="s">
        <v>125</v>
      </c>
      <c r="K34" s="62" t="s">
        <v>958</v>
      </c>
    </row>
    <row r="35" spans="1:11" x14ac:dyDescent="0.25">
      <c r="A35" s="62">
        <v>7</v>
      </c>
      <c r="B35" s="62" t="s">
        <v>322</v>
      </c>
      <c r="C35" s="62" t="s">
        <v>323</v>
      </c>
      <c r="D35" s="62" t="s">
        <v>66</v>
      </c>
      <c r="E35" s="62" t="s">
        <v>1</v>
      </c>
      <c r="F35" s="62" t="s">
        <v>324</v>
      </c>
      <c r="G35" s="62" t="s">
        <v>938</v>
      </c>
      <c r="H35" s="62" t="s">
        <v>287</v>
      </c>
      <c r="I35" s="62" t="s">
        <v>325</v>
      </c>
      <c r="J35" s="62" t="s">
        <v>289</v>
      </c>
      <c r="K35" s="62" t="s">
        <v>956</v>
      </c>
    </row>
    <row r="36" spans="1:11" x14ac:dyDescent="0.25">
      <c r="A36" s="62">
        <v>11</v>
      </c>
      <c r="B36" s="62" t="s">
        <v>49</v>
      </c>
      <c r="C36" s="62" t="s">
        <v>97</v>
      </c>
      <c r="D36" s="62" t="s">
        <v>66</v>
      </c>
      <c r="E36" s="62" t="s">
        <v>1</v>
      </c>
      <c r="F36" s="62" t="s">
        <v>391</v>
      </c>
      <c r="G36" s="62" t="s">
        <v>938</v>
      </c>
      <c r="H36" s="62" t="s">
        <v>294</v>
      </c>
      <c r="I36" s="62" t="s">
        <v>392</v>
      </c>
      <c r="J36" s="62" t="s">
        <v>289</v>
      </c>
      <c r="K36" s="62" t="s">
        <v>921</v>
      </c>
    </row>
    <row r="37" spans="1:11" x14ac:dyDescent="0.25">
      <c r="A37" s="62">
        <v>14</v>
      </c>
      <c r="B37" s="62" t="s">
        <v>361</v>
      </c>
      <c r="C37" s="62" t="s">
        <v>362</v>
      </c>
      <c r="D37" s="62" t="s">
        <v>0</v>
      </c>
      <c r="E37" s="62" t="s">
        <v>1</v>
      </c>
      <c r="F37" s="62" t="s">
        <v>886</v>
      </c>
      <c r="G37" s="62" t="s">
        <v>938</v>
      </c>
      <c r="H37" s="62" t="s">
        <v>3</v>
      </c>
      <c r="I37" s="62" t="s">
        <v>861</v>
      </c>
      <c r="J37" s="62" t="s">
        <v>516</v>
      </c>
      <c r="K37" s="62" t="s">
        <v>896</v>
      </c>
    </row>
    <row r="38" spans="1:11" x14ac:dyDescent="0.25">
      <c r="A38" s="62">
        <v>17</v>
      </c>
      <c r="B38" s="62" t="s">
        <v>845</v>
      </c>
      <c r="C38" s="62" t="s">
        <v>846</v>
      </c>
      <c r="D38" s="62" t="s">
        <v>27</v>
      </c>
      <c r="E38" s="62" t="s">
        <v>28</v>
      </c>
      <c r="F38" s="62" t="s">
        <v>847</v>
      </c>
      <c r="G38" s="62" t="s">
        <v>938</v>
      </c>
      <c r="H38" s="62" t="s">
        <v>294</v>
      </c>
      <c r="I38" s="62" t="s">
        <v>848</v>
      </c>
      <c r="J38" s="62" t="s">
        <v>289</v>
      </c>
      <c r="K38" s="62" t="s">
        <v>849</v>
      </c>
    </row>
    <row r="39" spans="1:11" x14ac:dyDescent="0.25">
      <c r="A39" s="62">
        <v>21</v>
      </c>
      <c r="B39" s="62" t="s">
        <v>530</v>
      </c>
      <c r="C39" s="62" t="s">
        <v>531</v>
      </c>
      <c r="D39" s="62" t="s">
        <v>36</v>
      </c>
      <c r="E39" s="62" t="s">
        <v>1</v>
      </c>
      <c r="F39" s="62" t="s">
        <v>532</v>
      </c>
      <c r="G39" s="62" t="s">
        <v>938</v>
      </c>
      <c r="H39" s="62" t="s">
        <v>294</v>
      </c>
      <c r="I39" s="62" t="s">
        <v>533</v>
      </c>
      <c r="J39" s="62" t="s">
        <v>516</v>
      </c>
      <c r="K39" s="62" t="s">
        <v>764</v>
      </c>
    </row>
    <row r="40" spans="1:11" x14ac:dyDescent="0.25">
      <c r="A40" s="62">
        <v>22</v>
      </c>
      <c r="B40" s="62" t="s">
        <v>116</v>
      </c>
      <c r="C40" s="62" t="s">
        <v>117</v>
      </c>
      <c r="D40" s="62" t="s">
        <v>648</v>
      </c>
      <c r="E40" s="62" t="s">
        <v>1</v>
      </c>
      <c r="F40" s="62" t="s">
        <v>118</v>
      </c>
      <c r="G40" s="62" t="s">
        <v>938</v>
      </c>
      <c r="H40" s="62" t="s">
        <v>3</v>
      </c>
      <c r="I40" s="62" t="s">
        <v>119</v>
      </c>
      <c r="J40" s="62" t="s">
        <v>53</v>
      </c>
      <c r="K40" s="62" t="s">
        <v>649</v>
      </c>
    </row>
    <row r="41" spans="1:11" x14ac:dyDescent="0.25">
      <c r="A41" s="62">
        <v>23</v>
      </c>
      <c r="B41" s="62" t="s">
        <v>651</v>
      </c>
      <c r="C41" s="62" t="s">
        <v>652</v>
      </c>
      <c r="D41" s="62" t="s">
        <v>653</v>
      </c>
      <c r="E41" s="62" t="s">
        <v>1</v>
      </c>
      <c r="F41" s="62" t="s">
        <v>654</v>
      </c>
      <c r="G41" s="62" t="s">
        <v>938</v>
      </c>
      <c r="H41" s="62" t="s">
        <v>294</v>
      </c>
      <c r="I41" s="62" t="s">
        <v>655</v>
      </c>
      <c r="J41" s="62" t="s">
        <v>289</v>
      </c>
      <c r="K41" s="62" t="s">
        <v>656</v>
      </c>
    </row>
    <row r="42" spans="1:11" x14ac:dyDescent="0.25">
      <c r="A42" s="62">
        <v>26</v>
      </c>
      <c r="B42" s="62" t="s">
        <v>425</v>
      </c>
      <c r="C42" s="62" t="s">
        <v>426</v>
      </c>
      <c r="D42" s="62" t="s">
        <v>427</v>
      </c>
      <c r="E42" s="62" t="s">
        <v>28</v>
      </c>
      <c r="F42" s="62" t="s">
        <v>428</v>
      </c>
      <c r="G42" s="62" t="s">
        <v>938</v>
      </c>
      <c r="H42" s="62" t="s">
        <v>287</v>
      </c>
      <c r="I42" s="62" t="s">
        <v>429</v>
      </c>
      <c r="J42" s="62" t="s">
        <v>289</v>
      </c>
      <c r="K42" s="62" t="s">
        <v>659</v>
      </c>
    </row>
    <row r="43" spans="1:11" x14ac:dyDescent="0.25">
      <c r="A43" s="62">
        <v>27</v>
      </c>
      <c r="B43" s="62" t="s">
        <v>102</v>
      </c>
      <c r="C43" s="62" t="s">
        <v>141</v>
      </c>
      <c r="D43" s="62" t="s">
        <v>42</v>
      </c>
      <c r="E43" s="62" t="s">
        <v>43</v>
      </c>
      <c r="F43" s="62" t="s">
        <v>142</v>
      </c>
      <c r="G43" s="62" t="s">
        <v>938</v>
      </c>
      <c r="H43" s="62" t="s">
        <v>3</v>
      </c>
      <c r="I43" s="62" t="s">
        <v>143</v>
      </c>
      <c r="J43" s="62" t="s">
        <v>53</v>
      </c>
      <c r="K43" s="62" t="s">
        <v>662</v>
      </c>
    </row>
    <row r="44" spans="1:11" x14ac:dyDescent="0.25">
      <c r="A44" s="62">
        <v>28</v>
      </c>
      <c r="B44" s="62" t="s">
        <v>608</v>
      </c>
      <c r="C44" s="62" t="s">
        <v>378</v>
      </c>
      <c r="D44" s="62" t="s">
        <v>27</v>
      </c>
      <c r="E44" s="62" t="s">
        <v>28</v>
      </c>
      <c r="F44" s="62" t="s">
        <v>609</v>
      </c>
      <c r="G44" s="62" t="s">
        <v>938</v>
      </c>
      <c r="H44" s="62" t="s">
        <v>294</v>
      </c>
      <c r="I44" s="62" t="s">
        <v>610</v>
      </c>
      <c r="J44" s="62" t="s">
        <v>289</v>
      </c>
      <c r="K44" s="62" t="s">
        <v>663</v>
      </c>
    </row>
    <row r="45" spans="1:11" x14ac:dyDescent="0.25">
      <c r="A45" s="62">
        <v>31</v>
      </c>
      <c r="B45" s="62" t="s">
        <v>257</v>
      </c>
      <c r="C45" s="62" t="s">
        <v>258</v>
      </c>
      <c r="D45" s="62" t="s">
        <v>36</v>
      </c>
      <c r="E45" s="62" t="s">
        <v>1</v>
      </c>
      <c r="F45" s="62" t="s">
        <v>259</v>
      </c>
      <c r="G45" s="62" t="s">
        <v>938</v>
      </c>
      <c r="H45" s="62" t="s">
        <v>3</v>
      </c>
      <c r="I45" s="62" t="s">
        <v>260</v>
      </c>
      <c r="J45" s="62" t="s">
        <v>53</v>
      </c>
      <c r="K45" s="62" t="s">
        <v>670</v>
      </c>
    </row>
    <row r="46" spans="1:11" x14ac:dyDescent="0.25">
      <c r="A46" s="62">
        <v>33</v>
      </c>
      <c r="B46" s="62" t="s">
        <v>566</v>
      </c>
      <c r="C46" s="62" t="s">
        <v>556</v>
      </c>
      <c r="D46" s="62" t="s">
        <v>0</v>
      </c>
      <c r="E46" s="62" t="s">
        <v>1</v>
      </c>
      <c r="F46" s="62" t="s">
        <v>557</v>
      </c>
      <c r="G46" s="62" t="s">
        <v>938</v>
      </c>
      <c r="H46" s="62" t="s">
        <v>287</v>
      </c>
      <c r="I46" s="62" t="s">
        <v>558</v>
      </c>
      <c r="J46" s="62" t="s">
        <v>289</v>
      </c>
      <c r="K46" s="62" t="s">
        <v>673</v>
      </c>
    </row>
    <row r="47" spans="1:11" x14ac:dyDescent="0.25">
      <c r="A47" s="62">
        <v>34</v>
      </c>
      <c r="B47" s="62" t="s">
        <v>161</v>
      </c>
      <c r="C47" s="62" t="s">
        <v>162</v>
      </c>
      <c r="D47" s="62" t="s">
        <v>394</v>
      </c>
      <c r="E47" s="62" t="s">
        <v>1</v>
      </c>
      <c r="F47" s="62" t="s">
        <v>163</v>
      </c>
      <c r="G47" s="62" t="s">
        <v>938</v>
      </c>
      <c r="H47" s="62" t="s">
        <v>30</v>
      </c>
      <c r="I47" s="62" t="s">
        <v>164</v>
      </c>
      <c r="J47" s="62" t="s">
        <v>32</v>
      </c>
      <c r="K47" s="62" t="s">
        <v>675</v>
      </c>
    </row>
    <row r="48" spans="1:11" x14ac:dyDescent="0.25">
      <c r="A48" s="62">
        <v>35</v>
      </c>
      <c r="B48" s="62"/>
      <c r="C48" s="62"/>
      <c r="D48" s="62"/>
      <c r="E48" s="62"/>
      <c r="F48" s="62" t="s">
        <v>540</v>
      </c>
      <c r="G48" s="62" t="s">
        <v>938</v>
      </c>
      <c r="H48" s="62" t="s">
        <v>294</v>
      </c>
      <c r="I48" s="62" t="s">
        <v>541</v>
      </c>
      <c r="J48" s="62" t="s">
        <v>289</v>
      </c>
      <c r="K48" s="62" t="s">
        <v>677</v>
      </c>
    </row>
    <row r="49" spans="1:11" x14ac:dyDescent="0.25">
      <c r="A49" s="62">
        <v>36</v>
      </c>
      <c r="B49" s="62" t="s">
        <v>283</v>
      </c>
      <c r="C49" s="62" t="s">
        <v>284</v>
      </c>
      <c r="D49" s="62" t="s">
        <v>285</v>
      </c>
      <c r="E49" s="62" t="s">
        <v>7</v>
      </c>
      <c r="F49" s="62" t="s">
        <v>286</v>
      </c>
      <c r="G49" s="62" t="s">
        <v>938</v>
      </c>
      <c r="H49" s="62" t="s">
        <v>287</v>
      </c>
      <c r="I49" s="62" t="s">
        <v>288</v>
      </c>
      <c r="J49" s="62" t="s">
        <v>289</v>
      </c>
      <c r="K49" s="62" t="s">
        <v>678</v>
      </c>
    </row>
    <row r="50" spans="1:11" x14ac:dyDescent="0.25">
      <c r="A50" s="62">
        <v>37</v>
      </c>
      <c r="B50" s="62" t="s">
        <v>291</v>
      </c>
      <c r="C50" s="62" t="s">
        <v>292</v>
      </c>
      <c r="D50" s="62" t="s">
        <v>0</v>
      </c>
      <c r="E50" s="62" t="s">
        <v>1</v>
      </c>
      <c r="F50" s="62" t="s">
        <v>293</v>
      </c>
      <c r="G50" s="62" t="s">
        <v>938</v>
      </c>
      <c r="H50" s="62" t="s">
        <v>294</v>
      </c>
      <c r="I50" s="62" t="s">
        <v>295</v>
      </c>
      <c r="J50" s="62" t="s">
        <v>289</v>
      </c>
      <c r="K50" s="62" t="s">
        <v>679</v>
      </c>
    </row>
    <row r="51" spans="1:11" x14ac:dyDescent="0.25">
      <c r="A51" s="62">
        <v>38</v>
      </c>
      <c r="B51" s="62" t="s">
        <v>297</v>
      </c>
      <c r="C51" s="62" t="s">
        <v>255</v>
      </c>
      <c r="D51" s="62" t="s">
        <v>0</v>
      </c>
      <c r="E51" s="62" t="s">
        <v>1</v>
      </c>
      <c r="F51" s="62" t="s">
        <v>298</v>
      </c>
      <c r="G51" s="62" t="s">
        <v>938</v>
      </c>
      <c r="H51" s="62" t="s">
        <v>294</v>
      </c>
      <c r="I51" s="62" t="s">
        <v>299</v>
      </c>
      <c r="J51" s="62" t="s">
        <v>289</v>
      </c>
      <c r="K51" s="62" t="s">
        <v>680</v>
      </c>
    </row>
    <row r="52" spans="1:11" x14ac:dyDescent="0.25">
      <c r="A52" s="62">
        <v>40</v>
      </c>
      <c r="B52" s="62" t="s">
        <v>317</v>
      </c>
      <c r="C52" s="62" t="s">
        <v>279</v>
      </c>
      <c r="D52" s="62" t="s">
        <v>318</v>
      </c>
      <c r="E52" s="62" t="s">
        <v>28</v>
      </c>
      <c r="F52" s="62" t="s">
        <v>319</v>
      </c>
      <c r="G52" s="62" t="s">
        <v>938</v>
      </c>
      <c r="H52" s="62" t="s">
        <v>287</v>
      </c>
      <c r="I52" s="62" t="s">
        <v>320</v>
      </c>
      <c r="J52" s="62" t="s">
        <v>289</v>
      </c>
      <c r="K52" s="62" t="s">
        <v>758</v>
      </c>
    </row>
    <row r="53" spans="1:11" x14ac:dyDescent="0.25">
      <c r="A53" s="62">
        <v>43</v>
      </c>
      <c r="B53" s="62" t="s">
        <v>345</v>
      </c>
      <c r="C53" s="62" t="s">
        <v>346</v>
      </c>
      <c r="D53" s="62" t="s">
        <v>17</v>
      </c>
      <c r="E53" s="62" t="s">
        <v>7</v>
      </c>
      <c r="F53" s="62" t="s">
        <v>347</v>
      </c>
      <c r="G53" s="62" t="s">
        <v>938</v>
      </c>
      <c r="H53" s="62" t="s">
        <v>287</v>
      </c>
      <c r="I53" s="62" t="s">
        <v>348</v>
      </c>
      <c r="J53" s="62" t="s">
        <v>289</v>
      </c>
      <c r="K53" s="62" t="s">
        <v>688</v>
      </c>
    </row>
    <row r="54" spans="1:11" x14ac:dyDescent="0.25">
      <c r="A54" s="62">
        <v>45</v>
      </c>
      <c r="B54" s="62" t="s">
        <v>355</v>
      </c>
      <c r="C54" s="62" t="s">
        <v>356</v>
      </c>
      <c r="D54" s="62" t="s">
        <v>0</v>
      </c>
      <c r="E54" s="62" t="s">
        <v>1</v>
      </c>
      <c r="F54" s="62" t="s">
        <v>357</v>
      </c>
      <c r="G54" s="62" t="s">
        <v>938</v>
      </c>
      <c r="H54" s="62" t="s">
        <v>294</v>
      </c>
      <c r="I54" s="62" t="s">
        <v>358</v>
      </c>
      <c r="J54" s="62" t="s">
        <v>289</v>
      </c>
      <c r="K54" s="62" t="s">
        <v>690</v>
      </c>
    </row>
    <row r="55" spans="1:11" x14ac:dyDescent="0.25">
      <c r="A55" s="62">
        <v>46</v>
      </c>
      <c r="B55" s="62" t="s">
        <v>238</v>
      </c>
      <c r="C55" s="62" t="s">
        <v>239</v>
      </c>
      <c r="D55" s="62" t="s">
        <v>0</v>
      </c>
      <c r="E55" s="62" t="s">
        <v>1</v>
      </c>
      <c r="F55" s="62" t="s">
        <v>240</v>
      </c>
      <c r="G55" s="62" t="s">
        <v>938</v>
      </c>
      <c r="H55" s="62" t="s">
        <v>3</v>
      </c>
      <c r="I55" s="62" t="s">
        <v>241</v>
      </c>
      <c r="J55" s="62" t="s">
        <v>53</v>
      </c>
      <c r="K55" s="62" t="s">
        <v>691</v>
      </c>
    </row>
    <row r="56" spans="1:11" x14ac:dyDescent="0.25">
      <c r="A56" s="62">
        <v>47</v>
      </c>
      <c r="B56" s="62" t="s">
        <v>366</v>
      </c>
      <c r="C56" s="62" t="s">
        <v>367</v>
      </c>
      <c r="D56" s="62" t="s">
        <v>368</v>
      </c>
      <c r="E56" s="62" t="s">
        <v>43</v>
      </c>
      <c r="F56" s="62" t="s">
        <v>369</v>
      </c>
      <c r="G56" s="62" t="s">
        <v>938</v>
      </c>
      <c r="H56" s="62" t="s">
        <v>294</v>
      </c>
      <c r="I56" s="62" t="s">
        <v>370</v>
      </c>
      <c r="J56" s="62" t="s">
        <v>289</v>
      </c>
      <c r="K56" s="62" t="s">
        <v>693</v>
      </c>
    </row>
    <row r="57" spans="1:11" x14ac:dyDescent="0.25">
      <c r="A57" s="62">
        <v>48</v>
      </c>
      <c r="B57" s="62" t="s">
        <v>372</v>
      </c>
      <c r="C57" s="62" t="s">
        <v>373</v>
      </c>
      <c r="D57" s="62" t="s">
        <v>42</v>
      </c>
      <c r="E57" s="62" t="s">
        <v>43</v>
      </c>
      <c r="F57" s="62" t="s">
        <v>374</v>
      </c>
      <c r="G57" s="62" t="s">
        <v>938</v>
      </c>
      <c r="H57" s="62" t="s">
        <v>294</v>
      </c>
      <c r="I57" s="62" t="s">
        <v>375</v>
      </c>
      <c r="J57" s="62" t="s">
        <v>289</v>
      </c>
      <c r="K57" s="62" t="s">
        <v>694</v>
      </c>
    </row>
    <row r="58" spans="1:11" x14ac:dyDescent="0.25">
      <c r="A58" s="62">
        <v>51</v>
      </c>
      <c r="B58" s="62" t="s">
        <v>137</v>
      </c>
      <c r="C58" s="62" t="s">
        <v>138</v>
      </c>
      <c r="D58" s="62" t="s">
        <v>0</v>
      </c>
      <c r="E58" s="62" t="s">
        <v>1</v>
      </c>
      <c r="F58" s="62" t="s">
        <v>139</v>
      </c>
      <c r="G58" s="62" t="s">
        <v>938</v>
      </c>
      <c r="H58" s="62" t="s">
        <v>3</v>
      </c>
      <c r="I58" s="62" t="s">
        <v>140</v>
      </c>
      <c r="J58" s="62" t="s">
        <v>53</v>
      </c>
      <c r="K58" s="62" t="s">
        <v>699</v>
      </c>
    </row>
    <row r="59" spans="1:11" x14ac:dyDescent="0.25">
      <c r="A59" s="62">
        <v>52</v>
      </c>
      <c r="B59" s="62" t="s">
        <v>262</v>
      </c>
      <c r="C59" s="62" t="s">
        <v>399</v>
      </c>
      <c r="D59" s="62" t="s">
        <v>0</v>
      </c>
      <c r="E59" s="62" t="s">
        <v>1</v>
      </c>
      <c r="F59" s="62" t="s">
        <v>400</v>
      </c>
      <c r="G59" s="62" t="s">
        <v>938</v>
      </c>
      <c r="H59" s="62" t="s">
        <v>294</v>
      </c>
      <c r="I59" s="62" t="s">
        <v>401</v>
      </c>
      <c r="J59" s="62" t="s">
        <v>289</v>
      </c>
      <c r="K59" s="62" t="s">
        <v>700</v>
      </c>
    </row>
    <row r="60" spans="1:11" x14ac:dyDescent="0.25">
      <c r="A60" s="62">
        <v>53</v>
      </c>
      <c r="B60" s="62" t="s">
        <v>403</v>
      </c>
      <c r="C60" s="62" t="s">
        <v>60</v>
      </c>
      <c r="D60" s="62" t="s">
        <v>27</v>
      </c>
      <c r="E60" s="62" t="s">
        <v>28</v>
      </c>
      <c r="F60" s="62" t="s">
        <v>404</v>
      </c>
      <c r="G60" s="62" t="s">
        <v>938</v>
      </c>
      <c r="H60" s="62" t="s">
        <v>287</v>
      </c>
      <c r="I60" s="62" t="s">
        <v>405</v>
      </c>
      <c r="J60" s="62" t="s">
        <v>289</v>
      </c>
      <c r="K60" s="62" t="s">
        <v>701</v>
      </c>
    </row>
    <row r="61" spans="1:11" x14ac:dyDescent="0.25">
      <c r="A61" s="62">
        <v>55</v>
      </c>
      <c r="B61" s="62" t="s">
        <v>431</v>
      </c>
      <c r="C61" s="62" t="s">
        <v>172</v>
      </c>
      <c r="D61" s="62" t="s">
        <v>432</v>
      </c>
      <c r="E61" s="62" t="s">
        <v>28</v>
      </c>
      <c r="F61" s="62" t="s">
        <v>433</v>
      </c>
      <c r="G61" s="62" t="s">
        <v>938</v>
      </c>
      <c r="H61" s="62" t="s">
        <v>294</v>
      </c>
      <c r="I61" s="62" t="s">
        <v>434</v>
      </c>
      <c r="J61" s="62" t="s">
        <v>289</v>
      </c>
      <c r="K61" s="62" t="s">
        <v>704</v>
      </c>
    </row>
    <row r="62" spans="1:11" x14ac:dyDescent="0.25">
      <c r="A62" s="62">
        <v>56</v>
      </c>
      <c r="B62" s="62" t="s">
        <v>15</v>
      </c>
      <c r="C62" s="62" t="s">
        <v>16</v>
      </c>
      <c r="D62" s="62" t="s">
        <v>17</v>
      </c>
      <c r="E62" s="62" t="s">
        <v>7</v>
      </c>
      <c r="F62" s="62" t="s">
        <v>77</v>
      </c>
      <c r="G62" s="62" t="s">
        <v>938</v>
      </c>
      <c r="H62" s="62" t="s">
        <v>30</v>
      </c>
      <c r="I62" s="62" t="s">
        <v>78</v>
      </c>
      <c r="J62" s="62" t="s">
        <v>32</v>
      </c>
      <c r="K62" s="62" t="s">
        <v>705</v>
      </c>
    </row>
    <row r="63" spans="1:11" x14ac:dyDescent="0.25">
      <c r="A63" s="62">
        <v>61</v>
      </c>
      <c r="B63" s="62" t="s">
        <v>460</v>
      </c>
      <c r="C63" s="62" t="s">
        <v>461</v>
      </c>
      <c r="D63" s="62" t="s">
        <v>462</v>
      </c>
      <c r="E63" s="62" t="s">
        <v>1</v>
      </c>
      <c r="F63" s="62" t="s">
        <v>463</v>
      </c>
      <c r="G63" s="62" t="s">
        <v>938</v>
      </c>
      <c r="H63" s="62" t="s">
        <v>30</v>
      </c>
      <c r="I63" s="62" t="s">
        <v>464</v>
      </c>
      <c r="J63" s="62" t="s">
        <v>32</v>
      </c>
      <c r="K63" s="62" t="s">
        <v>711</v>
      </c>
    </row>
    <row r="64" spans="1:11" x14ac:dyDescent="0.25">
      <c r="A64" s="62">
        <v>62</v>
      </c>
      <c r="B64" s="62" t="s">
        <v>165</v>
      </c>
      <c r="C64" s="62" t="s">
        <v>166</v>
      </c>
      <c r="D64" s="62" t="s">
        <v>27</v>
      </c>
      <c r="E64" s="62" t="s">
        <v>28</v>
      </c>
      <c r="F64" s="62" t="s">
        <v>167</v>
      </c>
      <c r="G64" s="62" t="s">
        <v>938</v>
      </c>
      <c r="H64" s="62" t="s">
        <v>30</v>
      </c>
      <c r="I64" s="62" t="s">
        <v>168</v>
      </c>
      <c r="J64" s="62" t="s">
        <v>32</v>
      </c>
      <c r="K64" s="62" t="s">
        <v>712</v>
      </c>
    </row>
    <row r="65" spans="1:11" x14ac:dyDescent="0.25">
      <c r="A65" s="62">
        <v>64</v>
      </c>
      <c r="B65" s="62" t="s">
        <v>25</v>
      </c>
      <c r="C65" s="62" t="s">
        <v>26</v>
      </c>
      <c r="D65" s="62" t="s">
        <v>27</v>
      </c>
      <c r="E65" s="62" t="s">
        <v>28</v>
      </c>
      <c r="F65" s="62" t="s">
        <v>29</v>
      </c>
      <c r="G65" s="62" t="s">
        <v>938</v>
      </c>
      <c r="H65" s="62" t="s">
        <v>30</v>
      </c>
      <c r="I65" s="62" t="s">
        <v>31</v>
      </c>
      <c r="J65" s="62" t="s">
        <v>32</v>
      </c>
      <c r="K65" s="62" t="s">
        <v>714</v>
      </c>
    </row>
    <row r="66" spans="1:11" x14ac:dyDescent="0.25">
      <c r="A66" s="62">
        <v>70</v>
      </c>
      <c r="B66" s="62" t="s">
        <v>110</v>
      </c>
      <c r="C66" s="62" t="s">
        <v>111</v>
      </c>
      <c r="D66" s="62" t="s">
        <v>112</v>
      </c>
      <c r="E66" s="62" t="s">
        <v>43</v>
      </c>
      <c r="F66" s="62" t="s">
        <v>113</v>
      </c>
      <c r="G66" s="62" t="s">
        <v>938</v>
      </c>
      <c r="H66" s="62" t="s">
        <v>3</v>
      </c>
      <c r="I66" s="62" t="s">
        <v>114</v>
      </c>
      <c r="J66" s="62" t="s">
        <v>53</v>
      </c>
      <c r="K66" s="62" t="s">
        <v>727</v>
      </c>
    </row>
    <row r="67" spans="1:11" x14ac:dyDescent="0.25">
      <c r="A67" s="62">
        <v>95</v>
      </c>
      <c r="B67" s="62" t="s">
        <v>224</v>
      </c>
      <c r="C67" s="62" t="s">
        <v>225</v>
      </c>
      <c r="D67" s="62" t="s">
        <v>0</v>
      </c>
      <c r="E67" s="62" t="s">
        <v>1</v>
      </c>
      <c r="F67" s="62" t="s">
        <v>226</v>
      </c>
      <c r="G67" s="62" t="s">
        <v>938</v>
      </c>
      <c r="H67" s="62" t="s">
        <v>3</v>
      </c>
      <c r="I67" s="62" t="s">
        <v>227</v>
      </c>
      <c r="J67" s="62" t="s">
        <v>53</v>
      </c>
      <c r="K67" s="62" t="s">
        <v>748</v>
      </c>
    </row>
    <row r="68" spans="1:11" x14ac:dyDescent="0.25">
      <c r="A68" s="62">
        <v>96</v>
      </c>
      <c r="B68" s="62" t="s">
        <v>54</v>
      </c>
      <c r="C68" s="62" t="s">
        <v>55</v>
      </c>
      <c r="D68" s="62" t="s">
        <v>0</v>
      </c>
      <c r="E68" s="62" t="s">
        <v>1</v>
      </c>
      <c r="F68" s="62" t="s">
        <v>229</v>
      </c>
      <c r="G68" s="62" t="s">
        <v>938</v>
      </c>
      <c r="H68" s="62" t="s">
        <v>3</v>
      </c>
      <c r="I68" s="62" t="s">
        <v>230</v>
      </c>
      <c r="J68" s="62" t="s">
        <v>53</v>
      </c>
      <c r="K68" s="62" t="s">
        <v>749</v>
      </c>
    </row>
    <row r="69" spans="1:11" x14ac:dyDescent="0.25">
      <c r="A69" s="62">
        <v>100</v>
      </c>
      <c r="B69" s="62" t="s">
        <v>262</v>
      </c>
      <c r="C69" s="62" t="s">
        <v>263</v>
      </c>
      <c r="D69" s="62" t="s">
        <v>264</v>
      </c>
      <c r="E69" s="62" t="s">
        <v>1</v>
      </c>
      <c r="F69" s="62" t="s">
        <v>265</v>
      </c>
      <c r="G69" s="62" t="s">
        <v>938</v>
      </c>
      <c r="H69" s="62" t="s">
        <v>3</v>
      </c>
      <c r="I69" s="62" t="s">
        <v>266</v>
      </c>
      <c r="J69" s="62" t="s">
        <v>53</v>
      </c>
      <c r="K69" s="62" t="s">
        <v>753</v>
      </c>
    </row>
    <row r="70" spans="1:11" x14ac:dyDescent="0.25">
      <c r="A70" s="62">
        <v>101</v>
      </c>
      <c r="B70" s="62" t="s">
        <v>268</v>
      </c>
      <c r="C70" s="62" t="s">
        <v>269</v>
      </c>
      <c r="D70" s="62" t="s">
        <v>66</v>
      </c>
      <c r="E70" s="62" t="s">
        <v>1</v>
      </c>
      <c r="F70" s="62" t="s">
        <v>270</v>
      </c>
      <c r="G70" s="62" t="s">
        <v>938</v>
      </c>
      <c r="H70" s="62" t="s">
        <v>3</v>
      </c>
      <c r="I70" s="62" t="s">
        <v>271</v>
      </c>
      <c r="J70" s="62" t="s">
        <v>53</v>
      </c>
      <c r="K70" s="62" t="s">
        <v>754</v>
      </c>
    </row>
    <row r="71" spans="1:11" x14ac:dyDescent="0.25">
      <c r="A71" s="62">
        <v>103</v>
      </c>
      <c r="B71" s="62" t="s">
        <v>278</v>
      </c>
      <c r="C71" s="62" t="s">
        <v>279</v>
      </c>
      <c r="D71" s="62" t="s">
        <v>66</v>
      </c>
      <c r="E71" s="62" t="s">
        <v>1</v>
      </c>
      <c r="F71" s="62" t="s">
        <v>280</v>
      </c>
      <c r="G71" s="62" t="s">
        <v>938</v>
      </c>
      <c r="H71" s="62" t="s">
        <v>3</v>
      </c>
      <c r="I71" s="62" t="s">
        <v>281</v>
      </c>
      <c r="J71" s="62" t="s">
        <v>53</v>
      </c>
      <c r="K71" s="62" t="s">
        <v>756</v>
      </c>
    </row>
    <row r="72" spans="1:11" x14ac:dyDescent="0.25">
      <c r="A72" s="62">
        <v>87</v>
      </c>
      <c r="B72" s="62" t="s">
        <v>174</v>
      </c>
      <c r="C72" s="62" t="s">
        <v>175</v>
      </c>
      <c r="D72" s="62" t="s">
        <v>0</v>
      </c>
      <c r="E72" s="62" t="s">
        <v>1</v>
      </c>
      <c r="F72" s="62" t="s">
        <v>472</v>
      </c>
      <c r="G72" s="62" t="s">
        <v>543</v>
      </c>
      <c r="H72" s="62" t="s">
        <v>473</v>
      </c>
      <c r="I72" s="62" t="s">
        <v>474</v>
      </c>
      <c r="J72" s="62" t="s">
        <v>475</v>
      </c>
      <c r="K72" s="62" t="s">
        <v>737</v>
      </c>
    </row>
    <row r="73" spans="1:11" x14ac:dyDescent="0.25">
      <c r="A73" s="62">
        <v>92</v>
      </c>
      <c r="B73" s="62" t="s">
        <v>54</v>
      </c>
      <c r="C73" s="62" t="s">
        <v>55</v>
      </c>
      <c r="D73" s="62" t="s">
        <v>0</v>
      </c>
      <c r="E73" s="62" t="s">
        <v>1</v>
      </c>
      <c r="F73" s="62" t="s">
        <v>480</v>
      </c>
      <c r="G73" s="62" t="s">
        <v>543</v>
      </c>
      <c r="H73" s="62" t="s">
        <v>473</v>
      </c>
      <c r="I73" s="62" t="s">
        <v>481</v>
      </c>
      <c r="J73" s="62" t="s">
        <v>475</v>
      </c>
      <c r="K73" s="62" t="s">
        <v>744</v>
      </c>
    </row>
    <row r="74" spans="1:11" x14ac:dyDescent="0.25">
      <c r="A74" s="57">
        <v>83</v>
      </c>
      <c r="B74" s="57" t="s">
        <v>968</v>
      </c>
      <c r="C74" s="57" t="s">
        <v>969</v>
      </c>
      <c r="D74" s="57" t="s">
        <v>970</v>
      </c>
      <c r="E74" s="57" t="s">
        <v>971</v>
      </c>
      <c r="F74" s="57" t="s">
        <v>972</v>
      </c>
      <c r="G74" s="57" t="s">
        <v>816</v>
      </c>
      <c r="H74" s="57" t="s">
        <v>8</v>
      </c>
      <c r="I74" s="57" t="s">
        <v>973</v>
      </c>
      <c r="J74" s="57" t="s">
        <v>9</v>
      </c>
      <c r="K74" s="57" t="s">
        <v>974</v>
      </c>
    </row>
    <row r="75" spans="1:11" x14ac:dyDescent="0.25">
      <c r="A75" s="57">
        <v>89</v>
      </c>
      <c r="B75" s="57" t="s">
        <v>975</v>
      </c>
      <c r="C75" s="57" t="s">
        <v>416</v>
      </c>
      <c r="D75" s="57" t="s">
        <v>976</v>
      </c>
      <c r="E75" s="57" t="s">
        <v>198</v>
      </c>
      <c r="F75" s="57" t="s">
        <v>977</v>
      </c>
      <c r="G75" s="57" t="s">
        <v>816</v>
      </c>
      <c r="H75" s="57" t="s">
        <v>8</v>
      </c>
      <c r="I75" s="57" t="s">
        <v>978</v>
      </c>
      <c r="J75" s="57" t="s">
        <v>9</v>
      </c>
      <c r="K75" s="57" t="s">
        <v>979</v>
      </c>
    </row>
    <row r="76" spans="1:11" x14ac:dyDescent="0.25">
      <c r="A76" s="57">
        <v>59</v>
      </c>
      <c r="B76" s="57" t="s">
        <v>786</v>
      </c>
      <c r="C76" s="57" t="s">
        <v>175</v>
      </c>
      <c r="D76" s="57" t="s">
        <v>256</v>
      </c>
      <c r="E76" s="57" t="s">
        <v>1</v>
      </c>
      <c r="F76" s="57" t="s">
        <v>787</v>
      </c>
      <c r="G76" s="57" t="s">
        <v>788</v>
      </c>
      <c r="H76" s="57" t="s">
        <v>5</v>
      </c>
      <c r="I76" s="57" t="s">
        <v>789</v>
      </c>
      <c r="J76" s="57" t="s">
        <v>6</v>
      </c>
      <c r="K76" s="57" t="s">
        <v>790</v>
      </c>
    </row>
    <row r="77" spans="1:11" x14ac:dyDescent="0.25">
      <c r="A77" s="57">
        <v>69</v>
      </c>
      <c r="B77" s="57" t="s">
        <v>101</v>
      </c>
      <c r="C77" s="57" t="s">
        <v>102</v>
      </c>
      <c r="D77" s="57" t="s">
        <v>103</v>
      </c>
      <c r="E77" s="57" t="s">
        <v>43</v>
      </c>
      <c r="F77" s="57" t="s">
        <v>961</v>
      </c>
      <c r="G77" s="57" t="s">
        <v>788</v>
      </c>
      <c r="H77" s="57" t="s">
        <v>5</v>
      </c>
      <c r="I77" s="57" t="s">
        <v>962</v>
      </c>
      <c r="J77" s="57" t="s">
        <v>6</v>
      </c>
      <c r="K77" s="57" t="s">
        <v>963</v>
      </c>
    </row>
    <row r="78" spans="1:11" x14ac:dyDescent="0.25">
      <c r="A78" s="62">
        <v>1</v>
      </c>
      <c r="B78" s="62" t="s">
        <v>104</v>
      </c>
      <c r="C78" s="62" t="s">
        <v>105</v>
      </c>
      <c r="D78" s="62" t="s">
        <v>106</v>
      </c>
      <c r="E78" s="62" t="s">
        <v>7</v>
      </c>
      <c r="F78" s="62" t="s">
        <v>107</v>
      </c>
      <c r="G78" s="62" t="s">
        <v>527</v>
      </c>
      <c r="H78" s="62" t="s">
        <v>5</v>
      </c>
      <c r="I78" s="62" t="s">
        <v>108</v>
      </c>
      <c r="J78" s="62" t="s">
        <v>6</v>
      </c>
      <c r="K78" s="62" t="s">
        <v>964</v>
      </c>
    </row>
    <row r="79" spans="1:11" x14ac:dyDescent="0.25">
      <c r="A79" s="62">
        <v>41</v>
      </c>
      <c r="B79" s="62" t="s">
        <v>15</v>
      </c>
      <c r="C79" s="62" t="s">
        <v>16</v>
      </c>
      <c r="D79" s="62" t="s">
        <v>17</v>
      </c>
      <c r="E79" s="62" t="s">
        <v>7</v>
      </c>
      <c r="F79" s="62" t="s">
        <v>18</v>
      </c>
      <c r="G79" s="62" t="s">
        <v>527</v>
      </c>
      <c r="H79" s="62" t="s">
        <v>5</v>
      </c>
      <c r="I79" s="62" t="s">
        <v>19</v>
      </c>
      <c r="J79" s="62" t="s">
        <v>6</v>
      </c>
      <c r="K79" s="62" t="s">
        <v>685</v>
      </c>
    </row>
    <row r="80" spans="1:11" x14ac:dyDescent="0.25">
      <c r="A80" s="62">
        <v>60</v>
      </c>
      <c r="B80" s="62" t="s">
        <v>448</v>
      </c>
      <c r="C80" s="62" t="s">
        <v>449</v>
      </c>
      <c r="D80" s="62" t="s">
        <v>205</v>
      </c>
      <c r="E80" s="62" t="s">
        <v>1</v>
      </c>
      <c r="F80" s="62" t="s">
        <v>450</v>
      </c>
      <c r="G80" s="62" t="s">
        <v>527</v>
      </c>
      <c r="H80" s="62" t="s">
        <v>5</v>
      </c>
      <c r="I80" s="62" t="s">
        <v>451</v>
      </c>
      <c r="J80" s="62" t="s">
        <v>6</v>
      </c>
      <c r="K80" s="62" t="s">
        <v>709</v>
      </c>
    </row>
    <row r="81" spans="1:11" x14ac:dyDescent="0.25">
      <c r="A81" s="62">
        <v>63</v>
      </c>
      <c r="B81" s="62" t="s">
        <v>20</v>
      </c>
      <c r="C81" s="62" t="s">
        <v>21</v>
      </c>
      <c r="D81" s="62" t="s">
        <v>0</v>
      </c>
      <c r="E81" s="62" t="s">
        <v>1</v>
      </c>
      <c r="F81" s="62" t="s">
        <v>22</v>
      </c>
      <c r="G81" s="62" t="s">
        <v>527</v>
      </c>
      <c r="H81" s="62" t="s">
        <v>5</v>
      </c>
      <c r="I81" s="62" t="s">
        <v>23</v>
      </c>
      <c r="J81" s="62" t="s">
        <v>6</v>
      </c>
      <c r="K81" s="62" t="s">
        <v>713</v>
      </c>
    </row>
    <row r="82" spans="1:11" x14ac:dyDescent="0.25">
      <c r="A82" s="62">
        <v>65</v>
      </c>
      <c r="B82" s="62" t="s">
        <v>40</v>
      </c>
      <c r="C82" s="62" t="s">
        <v>41</v>
      </c>
      <c r="D82" s="62" t="s">
        <v>42</v>
      </c>
      <c r="E82" s="62" t="s">
        <v>43</v>
      </c>
      <c r="F82" s="62" t="s">
        <v>44</v>
      </c>
      <c r="G82" s="62" t="s">
        <v>527</v>
      </c>
      <c r="H82" s="62" t="s">
        <v>5</v>
      </c>
      <c r="I82" s="62" t="s">
        <v>45</v>
      </c>
      <c r="J82" s="62" t="s">
        <v>6</v>
      </c>
      <c r="K82" s="62" t="s">
        <v>716</v>
      </c>
    </row>
    <row r="83" spans="1:11" x14ac:dyDescent="0.25">
      <c r="A83" s="62">
        <v>66</v>
      </c>
      <c r="B83" s="62" t="s">
        <v>54</v>
      </c>
      <c r="C83" s="62" t="s">
        <v>55</v>
      </c>
      <c r="D83" s="62" t="s">
        <v>0</v>
      </c>
      <c r="E83" s="62" t="s">
        <v>1</v>
      </c>
      <c r="F83" s="62" t="s">
        <v>56</v>
      </c>
      <c r="G83" s="62" t="s">
        <v>527</v>
      </c>
      <c r="H83" s="62" t="s">
        <v>5</v>
      </c>
      <c r="I83" s="62" t="s">
        <v>57</v>
      </c>
      <c r="J83" s="62" t="s">
        <v>6</v>
      </c>
      <c r="K83" s="62" t="s">
        <v>717</v>
      </c>
    </row>
    <row r="84" spans="1:11" x14ac:dyDescent="0.25">
      <c r="A84" s="62">
        <v>67</v>
      </c>
      <c r="B84" s="62" t="s">
        <v>64</v>
      </c>
      <c r="C84" s="62" t="s">
        <v>65</v>
      </c>
      <c r="D84" s="62" t="s">
        <v>66</v>
      </c>
      <c r="E84" s="62" t="s">
        <v>1</v>
      </c>
      <c r="F84" s="62" t="s">
        <v>85</v>
      </c>
      <c r="G84" s="62" t="s">
        <v>527</v>
      </c>
      <c r="H84" s="62" t="s">
        <v>5</v>
      </c>
      <c r="I84" s="62" t="s">
        <v>86</v>
      </c>
      <c r="J84" s="62" t="s">
        <v>6</v>
      </c>
      <c r="K84" s="62" t="s">
        <v>722</v>
      </c>
    </row>
    <row r="85" spans="1:11" x14ac:dyDescent="0.25">
      <c r="A85" s="62">
        <v>68</v>
      </c>
      <c r="B85" s="62" t="s">
        <v>88</v>
      </c>
      <c r="C85" s="62" t="s">
        <v>89</v>
      </c>
      <c r="D85" s="62" t="s">
        <v>90</v>
      </c>
      <c r="E85" s="62" t="s">
        <v>70</v>
      </c>
      <c r="F85" s="62" t="s">
        <v>91</v>
      </c>
      <c r="G85" s="62" t="s">
        <v>527</v>
      </c>
      <c r="H85" s="62" t="s">
        <v>5</v>
      </c>
      <c r="I85" s="62" t="s">
        <v>92</v>
      </c>
      <c r="J85" s="62" t="s">
        <v>6</v>
      </c>
      <c r="K85" s="62" t="s">
        <v>723</v>
      </c>
    </row>
    <row r="86" spans="1:11" x14ac:dyDescent="0.25">
      <c r="A86" s="62">
        <v>72</v>
      </c>
      <c r="B86" s="62" t="s">
        <v>127</v>
      </c>
      <c r="C86" s="62" t="s">
        <v>47</v>
      </c>
      <c r="D86" s="62" t="s">
        <v>0</v>
      </c>
      <c r="E86" s="62" t="s">
        <v>1</v>
      </c>
      <c r="F86" s="62" t="s">
        <v>128</v>
      </c>
      <c r="G86" s="62" t="s">
        <v>527</v>
      </c>
      <c r="H86" s="62" t="s">
        <v>8</v>
      </c>
      <c r="I86" s="62" t="s">
        <v>129</v>
      </c>
      <c r="J86" s="62" t="s">
        <v>9</v>
      </c>
      <c r="K86" s="62" t="s">
        <v>729</v>
      </c>
    </row>
    <row r="87" spans="1:11" x14ac:dyDescent="0.25">
      <c r="A87" s="62">
        <v>73</v>
      </c>
      <c r="B87" s="62" t="s">
        <v>641</v>
      </c>
      <c r="C87" s="62" t="s">
        <v>642</v>
      </c>
      <c r="D87" s="62" t="s">
        <v>106</v>
      </c>
      <c r="E87" s="62" t="s">
        <v>7</v>
      </c>
      <c r="F87" s="62" t="s">
        <v>643</v>
      </c>
      <c r="G87" s="62" t="s">
        <v>527</v>
      </c>
      <c r="H87" s="62" t="s">
        <v>8</v>
      </c>
      <c r="I87" s="62" t="s">
        <v>644</v>
      </c>
      <c r="J87" s="62" t="s">
        <v>9</v>
      </c>
      <c r="K87" s="62" t="s">
        <v>730</v>
      </c>
    </row>
    <row r="88" spans="1:11" x14ac:dyDescent="0.25">
      <c r="A88" s="62">
        <v>76</v>
      </c>
      <c r="B88" s="62" t="s">
        <v>811</v>
      </c>
      <c r="C88" s="62" t="s">
        <v>812</v>
      </c>
      <c r="D88" s="62" t="s">
        <v>813</v>
      </c>
      <c r="E88" s="62" t="s">
        <v>814</v>
      </c>
      <c r="F88" s="62" t="s">
        <v>815</v>
      </c>
      <c r="G88" s="62" t="s">
        <v>527</v>
      </c>
      <c r="H88" s="62" t="s">
        <v>8</v>
      </c>
      <c r="I88" s="62" t="s">
        <v>817</v>
      </c>
      <c r="J88" s="62" t="s">
        <v>9</v>
      </c>
      <c r="K88" s="62" t="s">
        <v>818</v>
      </c>
    </row>
    <row r="89" spans="1:11" x14ac:dyDescent="0.25">
      <c r="A89" s="62">
        <v>77</v>
      </c>
      <c r="B89" s="62" t="s">
        <v>869</v>
      </c>
      <c r="C89" s="62" t="s">
        <v>870</v>
      </c>
      <c r="D89" s="62" t="s">
        <v>871</v>
      </c>
      <c r="E89" s="62" t="s">
        <v>198</v>
      </c>
      <c r="F89" s="62" t="s">
        <v>872</v>
      </c>
      <c r="G89" s="62" t="s">
        <v>527</v>
      </c>
      <c r="H89" s="62" t="s">
        <v>8</v>
      </c>
      <c r="I89" s="62" t="s">
        <v>873</v>
      </c>
      <c r="J89" s="62" t="s">
        <v>9</v>
      </c>
      <c r="K89" s="62" t="s">
        <v>874</v>
      </c>
    </row>
    <row r="90" spans="1:11" x14ac:dyDescent="0.25">
      <c r="A90" s="62">
        <v>79</v>
      </c>
      <c r="B90" s="62" t="s">
        <v>819</v>
      </c>
      <c r="C90" s="62" t="s">
        <v>820</v>
      </c>
      <c r="D90" s="62" t="s">
        <v>821</v>
      </c>
      <c r="E90" s="62" t="s">
        <v>822</v>
      </c>
      <c r="F90" s="62" t="s">
        <v>823</v>
      </c>
      <c r="G90" s="62" t="s">
        <v>527</v>
      </c>
      <c r="H90" s="62" t="s">
        <v>8</v>
      </c>
      <c r="I90" s="62" t="s">
        <v>824</v>
      </c>
      <c r="J90" s="62" t="s">
        <v>9</v>
      </c>
      <c r="K90" s="62" t="s">
        <v>825</v>
      </c>
    </row>
    <row r="91" spans="1:11" x14ac:dyDescent="0.25">
      <c r="A91" s="62">
        <v>80</v>
      </c>
      <c r="B91" s="62" t="s">
        <v>875</v>
      </c>
      <c r="C91" s="62" t="s">
        <v>876</v>
      </c>
      <c r="D91" s="62" t="s">
        <v>877</v>
      </c>
      <c r="E91" s="62" t="s">
        <v>878</v>
      </c>
      <c r="F91" s="62" t="s">
        <v>879</v>
      </c>
      <c r="G91" s="62" t="s">
        <v>527</v>
      </c>
      <c r="H91" s="62" t="s">
        <v>8</v>
      </c>
      <c r="I91" s="62" t="s">
        <v>880</v>
      </c>
      <c r="J91" s="62" t="s">
        <v>9</v>
      </c>
      <c r="K91" s="62" t="s">
        <v>881</v>
      </c>
    </row>
    <row r="92" spans="1:11" x14ac:dyDescent="0.25">
      <c r="A92" s="62">
        <v>81</v>
      </c>
      <c r="B92" s="62" t="s">
        <v>797</v>
      </c>
      <c r="C92" s="62" t="s">
        <v>798</v>
      </c>
      <c r="D92" s="62" t="s">
        <v>799</v>
      </c>
      <c r="E92" s="62" t="s">
        <v>1</v>
      </c>
      <c r="F92" s="62" t="s">
        <v>800</v>
      </c>
      <c r="G92" s="62" t="s">
        <v>527</v>
      </c>
      <c r="H92" s="62" t="s">
        <v>8</v>
      </c>
      <c r="I92" s="62" t="s">
        <v>801</v>
      </c>
      <c r="J92" s="62" t="s">
        <v>9</v>
      </c>
      <c r="K92" s="62" t="s">
        <v>802</v>
      </c>
    </row>
    <row r="93" spans="1:11" x14ac:dyDescent="0.25">
      <c r="A93" s="62">
        <v>82</v>
      </c>
      <c r="B93" s="62" t="s">
        <v>101</v>
      </c>
      <c r="C93" s="62" t="s">
        <v>102</v>
      </c>
      <c r="D93" s="62" t="s">
        <v>103</v>
      </c>
      <c r="E93" s="62" t="s">
        <v>43</v>
      </c>
      <c r="F93" s="62" t="s">
        <v>169</v>
      </c>
      <c r="G93" s="62" t="s">
        <v>527</v>
      </c>
      <c r="H93" s="62" t="s">
        <v>8</v>
      </c>
      <c r="I93" s="62" t="s">
        <v>170</v>
      </c>
      <c r="J93" s="62" t="s">
        <v>9</v>
      </c>
      <c r="K93" s="62" t="s">
        <v>735</v>
      </c>
    </row>
    <row r="94" spans="1:11" x14ac:dyDescent="0.25">
      <c r="A94" s="62">
        <v>84</v>
      </c>
      <c r="B94" s="62" t="s">
        <v>882</v>
      </c>
      <c r="C94" s="62" t="s">
        <v>97</v>
      </c>
      <c r="D94" s="62" t="s">
        <v>173</v>
      </c>
      <c r="E94" s="62" t="s">
        <v>43</v>
      </c>
      <c r="F94" s="62" t="s">
        <v>883</v>
      </c>
      <c r="G94" s="62" t="s">
        <v>527</v>
      </c>
      <c r="H94" s="62" t="s">
        <v>8</v>
      </c>
      <c r="I94" s="62" t="s">
        <v>884</v>
      </c>
      <c r="J94" s="62" t="s">
        <v>9</v>
      </c>
      <c r="K94" s="62" t="s">
        <v>885</v>
      </c>
    </row>
    <row r="95" spans="1:11" x14ac:dyDescent="0.25">
      <c r="A95" s="62">
        <v>86</v>
      </c>
      <c r="B95" s="62" t="s">
        <v>174</v>
      </c>
      <c r="C95" s="62" t="s">
        <v>175</v>
      </c>
      <c r="D95" s="62" t="s">
        <v>0</v>
      </c>
      <c r="E95" s="62" t="s">
        <v>1</v>
      </c>
      <c r="F95" s="62" t="s">
        <v>176</v>
      </c>
      <c r="G95" s="62" t="s">
        <v>527</v>
      </c>
      <c r="H95" s="62" t="s">
        <v>8</v>
      </c>
      <c r="I95" s="62" t="s">
        <v>177</v>
      </c>
      <c r="J95" s="62" t="s">
        <v>9</v>
      </c>
      <c r="K95" s="62" t="s">
        <v>736</v>
      </c>
    </row>
    <row r="96" spans="1:11" x14ac:dyDescent="0.25">
      <c r="A96" s="62">
        <v>88</v>
      </c>
      <c r="B96" s="62" t="s">
        <v>179</v>
      </c>
      <c r="C96" s="62" t="s">
        <v>180</v>
      </c>
      <c r="D96" s="62" t="s">
        <v>181</v>
      </c>
      <c r="E96" s="62" t="s">
        <v>43</v>
      </c>
      <c r="F96" s="62" t="s">
        <v>182</v>
      </c>
      <c r="G96" s="62" t="s">
        <v>527</v>
      </c>
      <c r="H96" s="62" t="s">
        <v>8</v>
      </c>
      <c r="I96" s="62" t="s">
        <v>183</v>
      </c>
      <c r="J96" s="62" t="s">
        <v>9</v>
      </c>
      <c r="K96" s="62" t="s">
        <v>738</v>
      </c>
    </row>
    <row r="97" spans="1:11" x14ac:dyDescent="0.25">
      <c r="A97" s="62">
        <v>2</v>
      </c>
      <c r="B97" s="62" t="s">
        <v>803</v>
      </c>
      <c r="C97" s="62" t="s">
        <v>804</v>
      </c>
      <c r="D97" s="62" t="s">
        <v>17</v>
      </c>
      <c r="E97" s="62" t="s">
        <v>7</v>
      </c>
      <c r="F97" s="62" t="s">
        <v>805</v>
      </c>
      <c r="G97" s="62" t="s">
        <v>760</v>
      </c>
      <c r="H97" s="62" t="s">
        <v>5</v>
      </c>
      <c r="I97" s="62" t="s">
        <v>806</v>
      </c>
      <c r="J97" s="62" t="s">
        <v>6</v>
      </c>
      <c r="K97" s="62" t="s">
        <v>965</v>
      </c>
    </row>
    <row r="98" spans="1:11" x14ac:dyDescent="0.25">
      <c r="A98" s="62">
        <v>4</v>
      </c>
      <c r="B98" s="62" t="s">
        <v>612</v>
      </c>
      <c r="C98" s="62" t="s">
        <v>613</v>
      </c>
      <c r="D98" s="62" t="s">
        <v>0</v>
      </c>
      <c r="E98" s="62" t="s">
        <v>1</v>
      </c>
      <c r="F98" s="62" t="s">
        <v>922</v>
      </c>
      <c r="G98" s="62" t="s">
        <v>760</v>
      </c>
      <c r="H98" s="62" t="s">
        <v>5</v>
      </c>
      <c r="I98" s="62" t="s">
        <v>923</v>
      </c>
      <c r="J98" s="62" t="s">
        <v>6</v>
      </c>
      <c r="K98" s="62" t="s">
        <v>967</v>
      </c>
    </row>
    <row r="99" spans="1:11" x14ac:dyDescent="0.25">
      <c r="A99" s="62">
        <v>10</v>
      </c>
      <c r="B99" s="62" t="s">
        <v>49</v>
      </c>
      <c r="C99" s="62" t="s">
        <v>97</v>
      </c>
      <c r="D99" s="62" t="s">
        <v>66</v>
      </c>
      <c r="E99" s="62" t="s">
        <v>1</v>
      </c>
      <c r="F99" s="62" t="s">
        <v>98</v>
      </c>
      <c r="G99" s="62" t="s">
        <v>760</v>
      </c>
      <c r="H99" s="62" t="s">
        <v>5</v>
      </c>
      <c r="I99" s="62" t="s">
        <v>99</v>
      </c>
      <c r="J99" s="62" t="s">
        <v>6</v>
      </c>
      <c r="K99" s="62" t="s">
        <v>920</v>
      </c>
    </row>
    <row r="100" spans="1:11" x14ac:dyDescent="0.25">
      <c r="A100" s="62">
        <v>12</v>
      </c>
      <c r="B100" s="62" t="s">
        <v>902</v>
      </c>
      <c r="C100" s="62" t="s">
        <v>903</v>
      </c>
      <c r="D100" s="62" t="s">
        <v>17</v>
      </c>
      <c r="E100" s="62" t="s">
        <v>7</v>
      </c>
      <c r="F100" s="62" t="s">
        <v>904</v>
      </c>
      <c r="G100" s="62" t="s">
        <v>760</v>
      </c>
      <c r="H100" s="62" t="s">
        <v>8</v>
      </c>
      <c r="I100" s="62" t="s">
        <v>905</v>
      </c>
      <c r="J100" s="62" t="s">
        <v>9</v>
      </c>
      <c r="K100" s="62" t="s">
        <v>906</v>
      </c>
    </row>
    <row r="101" spans="1:11" x14ac:dyDescent="0.25">
      <c r="A101" s="62">
        <v>18</v>
      </c>
      <c r="B101" s="62" t="s">
        <v>766</v>
      </c>
      <c r="C101" s="62" t="s">
        <v>767</v>
      </c>
      <c r="D101" s="62" t="s">
        <v>577</v>
      </c>
      <c r="E101" s="62" t="s">
        <v>7</v>
      </c>
      <c r="F101" s="62" t="s">
        <v>768</v>
      </c>
      <c r="G101" s="62" t="s">
        <v>760</v>
      </c>
      <c r="H101" s="62" t="s">
        <v>8</v>
      </c>
      <c r="I101" s="62" t="s">
        <v>769</v>
      </c>
      <c r="J101" s="62" t="s">
        <v>9</v>
      </c>
      <c r="K101" s="62" t="s">
        <v>770</v>
      </c>
    </row>
    <row r="102" spans="1:11" x14ac:dyDescent="0.25">
      <c r="A102" s="62">
        <v>19</v>
      </c>
      <c r="B102" s="62" t="s">
        <v>544</v>
      </c>
      <c r="C102" s="62" t="s">
        <v>545</v>
      </c>
      <c r="D102" s="62" t="s">
        <v>546</v>
      </c>
      <c r="E102" s="62" t="s">
        <v>1</v>
      </c>
      <c r="F102" s="62" t="s">
        <v>547</v>
      </c>
      <c r="G102" s="62" t="s">
        <v>760</v>
      </c>
      <c r="H102" s="62" t="s">
        <v>8</v>
      </c>
      <c r="I102" s="62" t="s">
        <v>548</v>
      </c>
      <c r="J102" s="62" t="s">
        <v>9</v>
      </c>
      <c r="K102" s="62" t="s">
        <v>783</v>
      </c>
    </row>
    <row r="103" spans="1:11" x14ac:dyDescent="0.25">
      <c r="A103" s="62">
        <v>75</v>
      </c>
      <c r="B103" s="62" t="s">
        <v>925</v>
      </c>
      <c r="C103" s="62" t="s">
        <v>926</v>
      </c>
      <c r="D103" s="62" t="s">
        <v>821</v>
      </c>
      <c r="E103" s="62" t="s">
        <v>822</v>
      </c>
      <c r="F103" s="62" t="s">
        <v>927</v>
      </c>
      <c r="G103" s="62" t="s">
        <v>760</v>
      </c>
      <c r="H103" s="62" t="s">
        <v>8</v>
      </c>
      <c r="I103" s="62" t="s">
        <v>928</v>
      </c>
      <c r="J103" s="62" t="s">
        <v>9</v>
      </c>
      <c r="K103" s="62" t="s">
        <v>929</v>
      </c>
    </row>
    <row r="104" spans="1:11" x14ac:dyDescent="0.25">
      <c r="A104" s="62">
        <v>85</v>
      </c>
      <c r="B104" s="62" t="s">
        <v>930</v>
      </c>
      <c r="C104" s="62" t="s">
        <v>931</v>
      </c>
      <c r="D104" s="62" t="s">
        <v>932</v>
      </c>
      <c r="E104" s="62" t="s">
        <v>933</v>
      </c>
      <c r="F104" s="62" t="s">
        <v>934</v>
      </c>
      <c r="G104" s="62" t="s">
        <v>760</v>
      </c>
      <c r="H104" s="62" t="s">
        <v>8</v>
      </c>
      <c r="I104" s="62" t="s">
        <v>935</v>
      </c>
      <c r="J104" s="62" t="s">
        <v>9</v>
      </c>
      <c r="K104" s="62" t="s">
        <v>936</v>
      </c>
    </row>
  </sheetData>
  <sortState ref="A2:K104">
    <sortCondition ref="G2:G104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5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11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>
        <v>6</v>
      </c>
      <c r="B4" s="61" t="s">
        <v>567</v>
      </c>
      <c r="C4" s="61" t="s">
        <v>561</v>
      </c>
      <c r="D4" s="61" t="s">
        <v>0</v>
      </c>
      <c r="E4" s="61" t="s">
        <v>1</v>
      </c>
      <c r="F4" s="61" t="s">
        <v>61</v>
      </c>
      <c r="G4" s="61" t="s">
        <v>666</v>
      </c>
      <c r="H4" s="61" t="s">
        <v>3</v>
      </c>
      <c r="I4" s="61" t="s">
        <v>62</v>
      </c>
      <c r="J4" s="61" t="s">
        <v>53</v>
      </c>
      <c r="K4" s="61" t="s">
        <v>919</v>
      </c>
    </row>
    <row r="5" spans="1:11" x14ac:dyDescent="0.25">
      <c r="A5" s="61">
        <v>13</v>
      </c>
      <c r="B5" s="61" t="s">
        <v>863</v>
      </c>
      <c r="C5" s="61" t="s">
        <v>864</v>
      </c>
      <c r="D5" s="61" t="s">
        <v>865</v>
      </c>
      <c r="E5" s="61" t="s">
        <v>70</v>
      </c>
      <c r="F5" s="61" t="s">
        <v>866</v>
      </c>
      <c r="G5" s="61" t="s">
        <v>666</v>
      </c>
      <c r="H5" s="61" t="s">
        <v>287</v>
      </c>
      <c r="I5" s="61" t="s">
        <v>867</v>
      </c>
      <c r="J5" s="61" t="s">
        <v>289</v>
      </c>
      <c r="K5" s="61" t="s">
        <v>868</v>
      </c>
    </row>
    <row r="6" spans="1:11" x14ac:dyDescent="0.25">
      <c r="A6" s="61">
        <v>14</v>
      </c>
      <c r="B6" s="61" t="s">
        <v>830</v>
      </c>
      <c r="C6" s="61" t="s">
        <v>624</v>
      </c>
      <c r="D6" s="61" t="s">
        <v>625</v>
      </c>
      <c r="E6" s="61" t="s">
        <v>48</v>
      </c>
      <c r="F6" s="61" t="s">
        <v>626</v>
      </c>
      <c r="G6" s="61" t="s">
        <v>666</v>
      </c>
      <c r="H6" s="61" t="s">
        <v>294</v>
      </c>
      <c r="I6" s="61" t="s">
        <v>627</v>
      </c>
      <c r="J6" s="61" t="s">
        <v>289</v>
      </c>
      <c r="K6" s="61" t="s">
        <v>831</v>
      </c>
    </row>
    <row r="7" spans="1:11" x14ac:dyDescent="0.25">
      <c r="A7" s="61">
        <v>15</v>
      </c>
      <c r="B7" s="61" t="s">
        <v>832</v>
      </c>
      <c r="C7" s="61" t="s">
        <v>833</v>
      </c>
      <c r="D7" s="61" t="s">
        <v>173</v>
      </c>
      <c r="E7" s="61" t="s">
        <v>43</v>
      </c>
      <c r="F7" s="61" t="s">
        <v>834</v>
      </c>
      <c r="G7" s="61" t="s">
        <v>666</v>
      </c>
      <c r="H7" s="61" t="s">
        <v>294</v>
      </c>
      <c r="I7" s="61" t="s">
        <v>835</v>
      </c>
      <c r="J7" s="61" t="s">
        <v>289</v>
      </c>
      <c r="K7" s="61" t="s">
        <v>836</v>
      </c>
    </row>
    <row r="8" spans="1:11" x14ac:dyDescent="0.25">
      <c r="A8" s="61">
        <v>20</v>
      </c>
      <c r="B8" s="61" t="s">
        <v>453</v>
      </c>
      <c r="C8" s="61" t="s">
        <v>454</v>
      </c>
      <c r="D8" s="61" t="s">
        <v>455</v>
      </c>
      <c r="E8" s="61" t="s">
        <v>456</v>
      </c>
      <c r="F8" s="61" t="s">
        <v>457</v>
      </c>
      <c r="G8" s="61" t="s">
        <v>666</v>
      </c>
      <c r="H8" s="61" t="s">
        <v>30</v>
      </c>
      <c r="I8" s="61" t="s">
        <v>458</v>
      </c>
      <c r="J8" s="61" t="s">
        <v>32</v>
      </c>
      <c r="K8" s="61" t="s">
        <v>763</v>
      </c>
    </row>
    <row r="9" spans="1:11" x14ac:dyDescent="0.25">
      <c r="A9" s="61">
        <v>24</v>
      </c>
      <c r="B9" s="61" t="s">
        <v>382</v>
      </c>
      <c r="C9" s="61" t="s">
        <v>383</v>
      </c>
      <c r="D9" s="61" t="s">
        <v>351</v>
      </c>
      <c r="E9" s="61" t="s">
        <v>48</v>
      </c>
      <c r="F9" s="61" t="s">
        <v>384</v>
      </c>
      <c r="G9" s="61" t="s">
        <v>666</v>
      </c>
      <c r="H9" s="61" t="s">
        <v>287</v>
      </c>
      <c r="I9" s="61" t="s">
        <v>385</v>
      </c>
      <c r="J9" s="61" t="s">
        <v>289</v>
      </c>
      <c r="K9" s="61" t="s">
        <v>657</v>
      </c>
    </row>
    <row r="10" spans="1:11" x14ac:dyDescent="0.25">
      <c r="A10" s="61">
        <v>25</v>
      </c>
      <c r="B10" s="61" t="s">
        <v>407</v>
      </c>
      <c r="C10" s="61" t="s">
        <v>408</v>
      </c>
      <c r="D10" s="61" t="s">
        <v>618</v>
      </c>
      <c r="E10" s="61" t="s">
        <v>619</v>
      </c>
      <c r="F10" s="61" t="s">
        <v>620</v>
      </c>
      <c r="G10" s="61" t="s">
        <v>666</v>
      </c>
      <c r="H10" s="61" t="s">
        <v>294</v>
      </c>
      <c r="I10" s="61" t="s">
        <v>621</v>
      </c>
      <c r="J10" s="61" t="s">
        <v>289</v>
      </c>
      <c r="K10" s="61" t="s">
        <v>658</v>
      </c>
    </row>
    <row r="11" spans="1:11" x14ac:dyDescent="0.25">
      <c r="A11" s="61">
        <v>29</v>
      </c>
      <c r="B11" s="61"/>
      <c r="C11" s="61"/>
      <c r="D11" s="61"/>
      <c r="E11" s="61"/>
      <c r="F11" s="61" t="s">
        <v>572</v>
      </c>
      <c r="G11" s="61" t="s">
        <v>666</v>
      </c>
      <c r="H11" s="61" t="s">
        <v>287</v>
      </c>
      <c r="I11" s="61" t="s">
        <v>573</v>
      </c>
      <c r="J11" s="61" t="s">
        <v>289</v>
      </c>
      <c r="K11" s="61" t="s">
        <v>665</v>
      </c>
    </row>
    <row r="12" spans="1:11" x14ac:dyDescent="0.25">
      <c r="A12" s="61">
        <v>30</v>
      </c>
      <c r="B12" s="61" t="s">
        <v>575</v>
      </c>
      <c r="C12" s="61" t="s">
        <v>576</v>
      </c>
      <c r="D12" s="61" t="s">
        <v>577</v>
      </c>
      <c r="E12" s="61" t="s">
        <v>7</v>
      </c>
      <c r="F12" s="61" t="s">
        <v>578</v>
      </c>
      <c r="G12" s="61" t="s">
        <v>666</v>
      </c>
      <c r="H12" s="61" t="s">
        <v>287</v>
      </c>
      <c r="I12" s="61" t="s">
        <v>579</v>
      </c>
      <c r="J12" s="61" t="s">
        <v>289</v>
      </c>
      <c r="K12" s="61" t="s">
        <v>667</v>
      </c>
    </row>
    <row r="13" spans="1:11" x14ac:dyDescent="0.25">
      <c r="A13" s="61">
        <v>31</v>
      </c>
      <c r="B13" s="61" t="s">
        <v>590</v>
      </c>
      <c r="C13" s="61" t="s">
        <v>591</v>
      </c>
      <c r="D13" s="61" t="s">
        <v>592</v>
      </c>
      <c r="E13" s="61" t="s">
        <v>43</v>
      </c>
      <c r="F13" s="61" t="s">
        <v>593</v>
      </c>
      <c r="G13" s="61" t="s">
        <v>666</v>
      </c>
      <c r="H13" s="61" t="s">
        <v>30</v>
      </c>
      <c r="I13" s="61" t="s">
        <v>594</v>
      </c>
      <c r="J13" s="61" t="s">
        <v>32</v>
      </c>
      <c r="K13" s="61" t="s">
        <v>669</v>
      </c>
    </row>
    <row r="14" spans="1:11" x14ac:dyDescent="0.25">
      <c r="A14" s="61">
        <v>33</v>
      </c>
      <c r="B14" s="61" t="s">
        <v>407</v>
      </c>
      <c r="C14" s="61" t="s">
        <v>408</v>
      </c>
      <c r="D14" s="61" t="s">
        <v>618</v>
      </c>
      <c r="E14" s="61" t="s">
        <v>619</v>
      </c>
      <c r="F14" s="61" t="s">
        <v>563</v>
      </c>
      <c r="G14" s="61" t="s">
        <v>666</v>
      </c>
      <c r="H14" s="61" t="s">
        <v>294</v>
      </c>
      <c r="I14" s="61" t="s">
        <v>564</v>
      </c>
      <c r="J14" s="61" t="s">
        <v>289</v>
      </c>
      <c r="K14" s="61" t="s">
        <v>672</v>
      </c>
    </row>
    <row r="15" spans="1:11" x14ac:dyDescent="0.25">
      <c r="A15" s="61">
        <v>37</v>
      </c>
      <c r="B15" s="61" t="s">
        <v>283</v>
      </c>
      <c r="C15" s="61" t="s">
        <v>284</v>
      </c>
      <c r="D15" s="61" t="s">
        <v>285</v>
      </c>
      <c r="E15" s="61" t="s">
        <v>7</v>
      </c>
      <c r="F15" s="61" t="s">
        <v>286</v>
      </c>
      <c r="G15" s="61" t="s">
        <v>666</v>
      </c>
      <c r="H15" s="61" t="s">
        <v>287</v>
      </c>
      <c r="I15" s="61" t="s">
        <v>288</v>
      </c>
      <c r="J15" s="61" t="s">
        <v>289</v>
      </c>
      <c r="K15" s="61" t="s">
        <v>678</v>
      </c>
    </row>
    <row r="16" spans="1:11" x14ac:dyDescent="0.25">
      <c r="A16" s="61">
        <v>40</v>
      </c>
      <c r="B16" s="61" t="s">
        <v>311</v>
      </c>
      <c r="C16" s="61" t="s">
        <v>312</v>
      </c>
      <c r="D16" s="61" t="s">
        <v>313</v>
      </c>
      <c r="E16" s="61" t="s">
        <v>43</v>
      </c>
      <c r="F16" s="61" t="s">
        <v>314</v>
      </c>
      <c r="G16" s="61" t="s">
        <v>666</v>
      </c>
      <c r="H16" s="61" t="s">
        <v>294</v>
      </c>
      <c r="I16" s="61" t="s">
        <v>315</v>
      </c>
      <c r="J16" s="61" t="s">
        <v>289</v>
      </c>
      <c r="K16" s="61" t="s">
        <v>683</v>
      </c>
    </row>
    <row r="17" spans="1:11" x14ac:dyDescent="0.25">
      <c r="A17" s="61">
        <v>42</v>
      </c>
      <c r="B17" s="61" t="s">
        <v>327</v>
      </c>
      <c r="C17" s="61" t="s">
        <v>328</v>
      </c>
      <c r="D17" s="61" t="s">
        <v>112</v>
      </c>
      <c r="E17" s="61" t="s">
        <v>43</v>
      </c>
      <c r="F17" s="61" t="s">
        <v>329</v>
      </c>
      <c r="G17" s="61" t="s">
        <v>666</v>
      </c>
      <c r="H17" s="61" t="s">
        <v>287</v>
      </c>
      <c r="I17" s="61" t="s">
        <v>330</v>
      </c>
      <c r="J17" s="61" t="s">
        <v>289</v>
      </c>
      <c r="K17" s="61" t="s">
        <v>684</v>
      </c>
    </row>
    <row r="18" spans="1:11" x14ac:dyDescent="0.25">
      <c r="A18" s="61">
        <v>44</v>
      </c>
      <c r="B18" s="61" t="s">
        <v>333</v>
      </c>
      <c r="C18" s="61" t="s">
        <v>334</v>
      </c>
      <c r="D18" s="61" t="s">
        <v>335</v>
      </c>
      <c r="E18" s="61" t="s">
        <v>48</v>
      </c>
      <c r="F18" s="61" t="s">
        <v>336</v>
      </c>
      <c r="G18" s="61" t="s">
        <v>666</v>
      </c>
      <c r="H18" s="61" t="s">
        <v>287</v>
      </c>
      <c r="I18" s="61" t="s">
        <v>337</v>
      </c>
      <c r="J18" s="61" t="s">
        <v>289</v>
      </c>
      <c r="K18" s="61" t="s">
        <v>686</v>
      </c>
    </row>
    <row r="19" spans="1:11" x14ac:dyDescent="0.25">
      <c r="A19" s="61">
        <v>45</v>
      </c>
      <c r="B19" s="61" t="s">
        <v>345</v>
      </c>
      <c r="C19" s="61" t="s">
        <v>346</v>
      </c>
      <c r="D19" s="61" t="s">
        <v>17</v>
      </c>
      <c r="E19" s="61" t="s">
        <v>7</v>
      </c>
      <c r="F19" s="61" t="s">
        <v>347</v>
      </c>
      <c r="G19" s="61" t="s">
        <v>666</v>
      </c>
      <c r="H19" s="61" t="s">
        <v>287</v>
      </c>
      <c r="I19" s="61" t="s">
        <v>348</v>
      </c>
      <c r="J19" s="61" t="s">
        <v>289</v>
      </c>
      <c r="K19" s="61" t="s">
        <v>688</v>
      </c>
    </row>
    <row r="20" spans="1:11" x14ac:dyDescent="0.25">
      <c r="A20" s="61">
        <v>46</v>
      </c>
      <c r="B20" s="61" t="s">
        <v>350</v>
      </c>
      <c r="C20" s="61" t="s">
        <v>340</v>
      </c>
      <c r="D20" s="61" t="s">
        <v>351</v>
      </c>
      <c r="E20" s="61" t="s">
        <v>48</v>
      </c>
      <c r="F20" s="61" t="s">
        <v>352</v>
      </c>
      <c r="G20" s="61" t="s">
        <v>666</v>
      </c>
      <c r="H20" s="61" t="s">
        <v>287</v>
      </c>
      <c r="I20" s="61" t="s">
        <v>353</v>
      </c>
      <c r="J20" s="61" t="s">
        <v>289</v>
      </c>
      <c r="K20" s="61" t="s">
        <v>689</v>
      </c>
    </row>
    <row r="21" spans="1:11" x14ac:dyDescent="0.25">
      <c r="A21" s="61">
        <v>51</v>
      </c>
      <c r="B21" s="61" t="s">
        <v>377</v>
      </c>
      <c r="C21" s="61" t="s">
        <v>378</v>
      </c>
      <c r="D21" s="61" t="s">
        <v>256</v>
      </c>
      <c r="E21" s="61" t="s">
        <v>1</v>
      </c>
      <c r="F21" s="61" t="s">
        <v>379</v>
      </c>
      <c r="G21" s="61" t="s">
        <v>666</v>
      </c>
      <c r="H21" s="61" t="s">
        <v>294</v>
      </c>
      <c r="I21" s="61" t="s">
        <v>380</v>
      </c>
      <c r="J21" s="61" t="s">
        <v>289</v>
      </c>
      <c r="K21" s="61" t="s">
        <v>695</v>
      </c>
    </row>
    <row r="22" spans="1:11" x14ac:dyDescent="0.25">
      <c r="A22" s="61">
        <v>52</v>
      </c>
      <c r="B22" s="61" t="s">
        <v>387</v>
      </c>
      <c r="C22" s="61" t="s">
        <v>279</v>
      </c>
      <c r="D22" s="61" t="s">
        <v>351</v>
      </c>
      <c r="E22" s="61" t="s">
        <v>48</v>
      </c>
      <c r="F22" s="61" t="s">
        <v>388</v>
      </c>
      <c r="G22" s="61" t="s">
        <v>666</v>
      </c>
      <c r="H22" s="61" t="s">
        <v>287</v>
      </c>
      <c r="I22" s="61" t="s">
        <v>389</v>
      </c>
      <c r="J22" s="61" t="s">
        <v>289</v>
      </c>
      <c r="K22" s="61" t="s">
        <v>696</v>
      </c>
    </row>
    <row r="23" spans="1:11" x14ac:dyDescent="0.25">
      <c r="A23" s="61">
        <v>56</v>
      </c>
      <c r="B23" s="61" t="s">
        <v>407</v>
      </c>
      <c r="C23" s="61" t="s">
        <v>408</v>
      </c>
      <c r="D23" s="61" t="s">
        <v>618</v>
      </c>
      <c r="E23" s="61" t="s">
        <v>619</v>
      </c>
      <c r="F23" s="61" t="s">
        <v>412</v>
      </c>
      <c r="G23" s="61" t="s">
        <v>666</v>
      </c>
      <c r="H23" s="61" t="s">
        <v>294</v>
      </c>
      <c r="I23" s="61" t="s">
        <v>413</v>
      </c>
      <c r="J23" s="61" t="s">
        <v>289</v>
      </c>
      <c r="K23" s="61" t="s">
        <v>702</v>
      </c>
    </row>
    <row r="24" spans="1:11" x14ac:dyDescent="0.25">
      <c r="A24" s="61">
        <v>58</v>
      </c>
      <c r="B24" s="61" t="s">
        <v>15</v>
      </c>
      <c r="C24" s="61" t="s">
        <v>16</v>
      </c>
      <c r="D24" s="61" t="s">
        <v>17</v>
      </c>
      <c r="E24" s="61" t="s">
        <v>7</v>
      </c>
      <c r="F24" s="61" t="s">
        <v>77</v>
      </c>
      <c r="G24" s="61" t="s">
        <v>666</v>
      </c>
      <c r="H24" s="61" t="s">
        <v>30</v>
      </c>
      <c r="I24" s="61" t="s">
        <v>78</v>
      </c>
      <c r="J24" s="61" t="s">
        <v>32</v>
      </c>
      <c r="K24" s="61" t="s">
        <v>705</v>
      </c>
    </row>
    <row r="25" spans="1:11" x14ac:dyDescent="0.25">
      <c r="A25" s="61">
        <v>59</v>
      </c>
      <c r="B25" s="61" t="s">
        <v>407</v>
      </c>
      <c r="C25" s="61" t="s">
        <v>408</v>
      </c>
      <c r="D25" s="61" t="s">
        <v>618</v>
      </c>
      <c r="E25" s="61" t="s">
        <v>619</v>
      </c>
      <c r="F25" s="61" t="s">
        <v>437</v>
      </c>
      <c r="G25" s="61" t="s">
        <v>666</v>
      </c>
      <c r="H25" s="61" t="s">
        <v>30</v>
      </c>
      <c r="I25" s="61" t="s">
        <v>438</v>
      </c>
      <c r="J25" s="61" t="s">
        <v>32</v>
      </c>
      <c r="K25" s="61" t="s">
        <v>706</v>
      </c>
    </row>
    <row r="26" spans="1:11" x14ac:dyDescent="0.25">
      <c r="A26" s="61">
        <v>60</v>
      </c>
      <c r="B26" s="61" t="s">
        <v>407</v>
      </c>
      <c r="C26" s="61" t="s">
        <v>408</v>
      </c>
      <c r="D26" s="61" t="s">
        <v>618</v>
      </c>
      <c r="E26" s="61" t="s">
        <v>619</v>
      </c>
      <c r="F26" s="61" t="s">
        <v>440</v>
      </c>
      <c r="G26" s="61" t="s">
        <v>666</v>
      </c>
      <c r="H26" s="61" t="s">
        <v>30</v>
      </c>
      <c r="I26" s="61" t="s">
        <v>441</v>
      </c>
      <c r="J26" s="61" t="s">
        <v>32</v>
      </c>
      <c r="K26" s="61" t="s">
        <v>707</v>
      </c>
    </row>
    <row r="27" spans="1:11" x14ac:dyDescent="0.25">
      <c r="A27" s="61">
        <v>75</v>
      </c>
      <c r="B27" s="61" t="s">
        <v>110</v>
      </c>
      <c r="C27" s="61" t="s">
        <v>111</v>
      </c>
      <c r="D27" s="61" t="s">
        <v>112</v>
      </c>
      <c r="E27" s="61" t="s">
        <v>43</v>
      </c>
      <c r="F27" s="61" t="s">
        <v>113</v>
      </c>
      <c r="G27" s="61" t="s">
        <v>666</v>
      </c>
      <c r="H27" s="61" t="s">
        <v>3</v>
      </c>
      <c r="I27" s="61" t="s">
        <v>114</v>
      </c>
      <c r="J27" s="61" t="s">
        <v>53</v>
      </c>
      <c r="K27" s="61" t="s">
        <v>727</v>
      </c>
    </row>
    <row r="28" spans="1:11" x14ac:dyDescent="0.25">
      <c r="A28" s="61">
        <v>76</v>
      </c>
      <c r="B28" s="61" t="s">
        <v>120</v>
      </c>
      <c r="C28" s="61" t="s">
        <v>121</v>
      </c>
      <c r="D28" s="61" t="s">
        <v>122</v>
      </c>
      <c r="E28" s="61" t="s">
        <v>43</v>
      </c>
      <c r="F28" s="61" t="s">
        <v>123</v>
      </c>
      <c r="G28" s="61" t="s">
        <v>666</v>
      </c>
      <c r="H28" s="61" t="s">
        <v>3</v>
      </c>
      <c r="I28" s="61" t="s">
        <v>124</v>
      </c>
      <c r="J28" s="61" t="s">
        <v>125</v>
      </c>
      <c r="K28" s="61" t="s">
        <v>728</v>
      </c>
    </row>
    <row r="29" spans="1:11" x14ac:dyDescent="0.25">
      <c r="A29" s="61">
        <v>79</v>
      </c>
      <c r="B29" s="61" t="s">
        <v>131</v>
      </c>
      <c r="C29" s="61" t="s">
        <v>132</v>
      </c>
      <c r="D29" s="61" t="s">
        <v>133</v>
      </c>
      <c r="E29" s="61" t="s">
        <v>28</v>
      </c>
      <c r="F29" s="61" t="s">
        <v>134</v>
      </c>
      <c r="G29" s="61" t="s">
        <v>666</v>
      </c>
      <c r="H29" s="61" t="s">
        <v>30</v>
      </c>
      <c r="I29" s="61" t="s">
        <v>135</v>
      </c>
      <c r="J29" s="61" t="s">
        <v>32</v>
      </c>
      <c r="K29" s="61" t="s">
        <v>731</v>
      </c>
    </row>
    <row r="30" spans="1:11" x14ac:dyDescent="0.25">
      <c r="A30" s="61">
        <v>83</v>
      </c>
      <c r="B30" s="61" t="s">
        <v>54</v>
      </c>
      <c r="C30" s="61" t="s">
        <v>55</v>
      </c>
      <c r="D30" s="61" t="s">
        <v>0</v>
      </c>
      <c r="E30" s="61" t="s">
        <v>1</v>
      </c>
      <c r="F30" s="61" t="s">
        <v>156</v>
      </c>
      <c r="G30" s="61" t="s">
        <v>666</v>
      </c>
      <c r="H30" s="61" t="s">
        <v>157</v>
      </c>
      <c r="I30" s="61" t="s">
        <v>158</v>
      </c>
      <c r="J30" s="61" t="s">
        <v>159</v>
      </c>
      <c r="K30" s="61" t="s">
        <v>734</v>
      </c>
    </row>
    <row r="31" spans="1:11" x14ac:dyDescent="0.25">
      <c r="A31" s="61">
        <v>93</v>
      </c>
      <c r="B31" s="61" t="s">
        <v>467</v>
      </c>
      <c r="C31" s="61" t="s">
        <v>468</v>
      </c>
      <c r="D31" s="61" t="s">
        <v>0</v>
      </c>
      <c r="E31" s="61" t="s">
        <v>1</v>
      </c>
      <c r="F31" s="61" t="s">
        <v>477</v>
      </c>
      <c r="G31" s="61" t="s">
        <v>666</v>
      </c>
      <c r="H31" s="61" t="s">
        <v>30</v>
      </c>
      <c r="I31" s="61" t="s">
        <v>478</v>
      </c>
      <c r="J31" s="61" t="s">
        <v>32</v>
      </c>
      <c r="K31" s="61" t="s">
        <v>740</v>
      </c>
    </row>
    <row r="32" spans="1:11" x14ac:dyDescent="0.25">
      <c r="A32" s="61">
        <v>94</v>
      </c>
      <c r="B32" s="61" t="s">
        <v>101</v>
      </c>
      <c r="C32" s="61" t="s">
        <v>102</v>
      </c>
      <c r="D32" s="61" t="s">
        <v>103</v>
      </c>
      <c r="E32" s="61" t="s">
        <v>43</v>
      </c>
      <c r="F32" s="61" t="s">
        <v>202</v>
      </c>
      <c r="G32" s="61" t="s">
        <v>666</v>
      </c>
      <c r="H32" s="61" t="s">
        <v>30</v>
      </c>
      <c r="I32" s="61" t="s">
        <v>203</v>
      </c>
      <c r="J32" s="61" t="s">
        <v>32</v>
      </c>
      <c r="K32" s="61" t="s">
        <v>743</v>
      </c>
    </row>
    <row r="33" spans="1:11" x14ac:dyDescent="0.25">
      <c r="A33" s="61">
        <v>96</v>
      </c>
      <c r="B33" s="61" t="s">
        <v>206</v>
      </c>
      <c r="C33" s="61" t="s">
        <v>207</v>
      </c>
      <c r="D33" s="61" t="s">
        <v>173</v>
      </c>
      <c r="E33" s="61" t="s">
        <v>43</v>
      </c>
      <c r="F33" s="61" t="s">
        <v>208</v>
      </c>
      <c r="G33" s="61" t="s">
        <v>666</v>
      </c>
      <c r="H33" s="61" t="s">
        <v>3</v>
      </c>
      <c r="I33" s="61" t="s">
        <v>209</v>
      </c>
      <c r="J33" s="61" t="s">
        <v>53</v>
      </c>
      <c r="K33" s="61" t="s">
        <v>745</v>
      </c>
    </row>
    <row r="34" spans="1:11" x14ac:dyDescent="0.25">
      <c r="A34" s="61">
        <v>97</v>
      </c>
      <c r="B34" s="61" t="s">
        <v>50</v>
      </c>
      <c r="C34" s="61" t="s">
        <v>51</v>
      </c>
      <c r="D34" s="61" t="s">
        <v>52</v>
      </c>
      <c r="E34" s="61" t="s">
        <v>43</v>
      </c>
      <c r="F34" s="61" t="s">
        <v>221</v>
      </c>
      <c r="G34" s="61" t="s">
        <v>666</v>
      </c>
      <c r="H34" s="61" t="s">
        <v>3</v>
      </c>
      <c r="I34" s="61" t="s">
        <v>222</v>
      </c>
      <c r="J34" s="61" t="s">
        <v>53</v>
      </c>
      <c r="K34" s="61" t="s">
        <v>747</v>
      </c>
    </row>
    <row r="35" spans="1:11" x14ac:dyDescent="0.25">
      <c r="A35" s="61">
        <v>100</v>
      </c>
      <c r="B35" s="61" t="s">
        <v>232</v>
      </c>
      <c r="C35" s="61" t="s">
        <v>233</v>
      </c>
      <c r="D35" s="61" t="s">
        <v>234</v>
      </c>
      <c r="E35" s="61" t="s">
        <v>1</v>
      </c>
      <c r="F35" s="61" t="s">
        <v>235</v>
      </c>
      <c r="G35" s="61" t="s">
        <v>666</v>
      </c>
      <c r="H35" s="61" t="s">
        <v>3</v>
      </c>
      <c r="I35" s="61" t="s">
        <v>236</v>
      </c>
      <c r="J35" s="61" t="s">
        <v>53</v>
      </c>
      <c r="K35" s="61" t="s">
        <v>750</v>
      </c>
    </row>
    <row r="36" spans="1:11" x14ac:dyDescent="0.25">
      <c r="A36" s="61">
        <v>101</v>
      </c>
      <c r="B36" s="61" t="s">
        <v>50</v>
      </c>
      <c r="C36" s="61" t="s">
        <v>51</v>
      </c>
      <c r="D36" s="61" t="s">
        <v>52</v>
      </c>
      <c r="E36" s="61" t="s">
        <v>43</v>
      </c>
      <c r="F36" s="61" t="s">
        <v>246</v>
      </c>
      <c r="G36" s="61" t="s">
        <v>666</v>
      </c>
      <c r="H36" s="61" t="s">
        <v>3</v>
      </c>
      <c r="I36" s="61" t="s">
        <v>247</v>
      </c>
      <c r="J36" s="61" t="s">
        <v>125</v>
      </c>
      <c r="K36" s="61" t="s">
        <v>751</v>
      </c>
    </row>
    <row r="37" spans="1:11" x14ac:dyDescent="0.25">
      <c r="A37" s="61">
        <v>102</v>
      </c>
      <c r="B37" s="61" t="s">
        <v>249</v>
      </c>
      <c r="C37" s="61" t="s">
        <v>250</v>
      </c>
      <c r="D37" s="61" t="s">
        <v>251</v>
      </c>
      <c r="E37" s="61" t="s">
        <v>43</v>
      </c>
      <c r="F37" s="61" t="s">
        <v>252</v>
      </c>
      <c r="G37" s="61" t="s">
        <v>666</v>
      </c>
      <c r="H37" s="61" t="s">
        <v>3</v>
      </c>
      <c r="I37" s="61" t="s">
        <v>253</v>
      </c>
      <c r="J37" s="61" t="s">
        <v>125</v>
      </c>
      <c r="K37" s="61" t="s">
        <v>752</v>
      </c>
    </row>
    <row r="38" spans="1:11" x14ac:dyDescent="0.25">
      <c r="A38" s="61">
        <v>105</v>
      </c>
      <c r="B38" s="61" t="s">
        <v>273</v>
      </c>
      <c r="C38" s="61" t="s">
        <v>274</v>
      </c>
      <c r="D38" s="61" t="s">
        <v>0</v>
      </c>
      <c r="E38" s="61" t="s">
        <v>1</v>
      </c>
      <c r="F38" s="61" t="s">
        <v>275</v>
      </c>
      <c r="G38" s="61" t="s">
        <v>666</v>
      </c>
      <c r="H38" s="61" t="s">
        <v>3</v>
      </c>
      <c r="I38" s="61" t="s">
        <v>276</v>
      </c>
      <c r="J38" s="61" t="s">
        <v>53</v>
      </c>
      <c r="K38" s="61" t="s">
        <v>755</v>
      </c>
    </row>
    <row r="39" spans="1:11" x14ac:dyDescent="0.25">
      <c r="A39" s="61">
        <v>1</v>
      </c>
      <c r="B39" s="61" t="s">
        <v>64</v>
      </c>
      <c r="C39" s="61" t="s">
        <v>65</v>
      </c>
      <c r="D39" s="61" t="s">
        <v>66</v>
      </c>
      <c r="E39" s="61" t="s">
        <v>1</v>
      </c>
      <c r="F39" s="61" t="s">
        <v>67</v>
      </c>
      <c r="G39" s="61" t="s">
        <v>938</v>
      </c>
      <c r="H39" s="61" t="s">
        <v>30</v>
      </c>
      <c r="I39" s="61" t="s">
        <v>68</v>
      </c>
      <c r="J39" s="61" t="s">
        <v>32</v>
      </c>
      <c r="K39" s="61" t="s">
        <v>959</v>
      </c>
    </row>
    <row r="40" spans="1:11" x14ac:dyDescent="0.25">
      <c r="A40" s="61">
        <v>2</v>
      </c>
      <c r="B40" s="61" t="s">
        <v>242</v>
      </c>
      <c r="C40" s="61" t="s">
        <v>243</v>
      </c>
      <c r="D40" s="61" t="s">
        <v>957</v>
      </c>
      <c r="E40" s="61" t="s">
        <v>43</v>
      </c>
      <c r="F40" s="61" t="s">
        <v>244</v>
      </c>
      <c r="G40" s="61" t="s">
        <v>938</v>
      </c>
      <c r="H40" s="61" t="s">
        <v>3</v>
      </c>
      <c r="I40" s="61" t="s">
        <v>245</v>
      </c>
      <c r="J40" s="61" t="s">
        <v>125</v>
      </c>
      <c r="K40" s="61" t="s">
        <v>958</v>
      </c>
    </row>
    <row r="41" spans="1:11" x14ac:dyDescent="0.25">
      <c r="A41" s="61">
        <v>4</v>
      </c>
      <c r="B41" s="61" t="s">
        <v>322</v>
      </c>
      <c r="C41" s="61" t="s">
        <v>323</v>
      </c>
      <c r="D41" s="61" t="s">
        <v>66</v>
      </c>
      <c r="E41" s="61" t="s">
        <v>1</v>
      </c>
      <c r="F41" s="61" t="s">
        <v>324</v>
      </c>
      <c r="G41" s="61" t="s">
        <v>938</v>
      </c>
      <c r="H41" s="61" t="s">
        <v>287</v>
      </c>
      <c r="I41" s="61" t="s">
        <v>325</v>
      </c>
      <c r="J41" s="61" t="s">
        <v>289</v>
      </c>
      <c r="K41" s="61" t="s">
        <v>956</v>
      </c>
    </row>
    <row r="42" spans="1:11" x14ac:dyDescent="0.25">
      <c r="A42" s="61">
        <v>8</v>
      </c>
      <c r="B42" s="61" t="s">
        <v>49</v>
      </c>
      <c r="C42" s="61" t="s">
        <v>97</v>
      </c>
      <c r="D42" s="61" t="s">
        <v>66</v>
      </c>
      <c r="E42" s="61" t="s">
        <v>1</v>
      </c>
      <c r="F42" s="61" t="s">
        <v>391</v>
      </c>
      <c r="G42" s="61" t="s">
        <v>938</v>
      </c>
      <c r="H42" s="61" t="s">
        <v>294</v>
      </c>
      <c r="I42" s="61" t="s">
        <v>392</v>
      </c>
      <c r="J42" s="61" t="s">
        <v>289</v>
      </c>
      <c r="K42" s="61" t="s">
        <v>921</v>
      </c>
    </row>
    <row r="43" spans="1:11" x14ac:dyDescent="0.25">
      <c r="A43" s="61">
        <v>10</v>
      </c>
      <c r="B43" s="61" t="s">
        <v>301</v>
      </c>
      <c r="C43" s="61" t="s">
        <v>302</v>
      </c>
      <c r="D43" s="61" t="s">
        <v>0</v>
      </c>
      <c r="E43" s="61" t="s">
        <v>1</v>
      </c>
      <c r="F43" s="61" t="s">
        <v>303</v>
      </c>
      <c r="G43" s="61" t="s">
        <v>938</v>
      </c>
      <c r="H43" s="61" t="s">
        <v>294</v>
      </c>
      <c r="I43" s="61" t="s">
        <v>304</v>
      </c>
      <c r="J43" s="61" t="s">
        <v>289</v>
      </c>
      <c r="K43" s="61" t="s">
        <v>907</v>
      </c>
    </row>
    <row r="44" spans="1:11" x14ac:dyDescent="0.25">
      <c r="A44" s="61">
        <v>12</v>
      </c>
      <c r="B44" s="61" t="s">
        <v>361</v>
      </c>
      <c r="C44" s="61" t="s">
        <v>362</v>
      </c>
      <c r="D44" s="61" t="s">
        <v>0</v>
      </c>
      <c r="E44" s="61" t="s">
        <v>1</v>
      </c>
      <c r="F44" s="61" t="s">
        <v>886</v>
      </c>
      <c r="G44" s="61" t="s">
        <v>938</v>
      </c>
      <c r="H44" s="61" t="s">
        <v>3</v>
      </c>
      <c r="I44" s="61" t="s">
        <v>861</v>
      </c>
      <c r="J44" s="61" t="s">
        <v>516</v>
      </c>
      <c r="K44" s="61" t="s">
        <v>896</v>
      </c>
    </row>
    <row r="45" spans="1:11" x14ac:dyDescent="0.25">
      <c r="A45" s="61">
        <v>16</v>
      </c>
      <c r="B45" s="61" t="s">
        <v>845</v>
      </c>
      <c r="C45" s="61" t="s">
        <v>846</v>
      </c>
      <c r="D45" s="61" t="s">
        <v>27</v>
      </c>
      <c r="E45" s="61" t="s">
        <v>28</v>
      </c>
      <c r="F45" s="61" t="s">
        <v>847</v>
      </c>
      <c r="G45" s="61" t="s">
        <v>938</v>
      </c>
      <c r="H45" s="61" t="s">
        <v>294</v>
      </c>
      <c r="I45" s="61" t="s">
        <v>848</v>
      </c>
      <c r="J45" s="61" t="s">
        <v>289</v>
      </c>
      <c r="K45" s="61" t="s">
        <v>849</v>
      </c>
    </row>
    <row r="46" spans="1:11" x14ac:dyDescent="0.25">
      <c r="A46" s="61">
        <v>21</v>
      </c>
      <c r="B46" s="61" t="s">
        <v>530</v>
      </c>
      <c r="C46" s="61" t="s">
        <v>531</v>
      </c>
      <c r="D46" s="61" t="s">
        <v>36</v>
      </c>
      <c r="E46" s="61" t="s">
        <v>1</v>
      </c>
      <c r="F46" s="61" t="s">
        <v>532</v>
      </c>
      <c r="G46" s="61" t="s">
        <v>938</v>
      </c>
      <c r="H46" s="61" t="s">
        <v>294</v>
      </c>
      <c r="I46" s="61" t="s">
        <v>533</v>
      </c>
      <c r="J46" s="61" t="s">
        <v>516</v>
      </c>
      <c r="K46" s="61" t="s">
        <v>764</v>
      </c>
    </row>
    <row r="47" spans="1:11" x14ac:dyDescent="0.25">
      <c r="A47" s="61">
        <v>22</v>
      </c>
      <c r="B47" s="61" t="s">
        <v>116</v>
      </c>
      <c r="C47" s="61" t="s">
        <v>117</v>
      </c>
      <c r="D47" s="61" t="s">
        <v>648</v>
      </c>
      <c r="E47" s="61" t="s">
        <v>1</v>
      </c>
      <c r="F47" s="61" t="s">
        <v>118</v>
      </c>
      <c r="G47" s="61" t="s">
        <v>938</v>
      </c>
      <c r="H47" s="61" t="s">
        <v>3</v>
      </c>
      <c r="I47" s="61" t="s">
        <v>119</v>
      </c>
      <c r="J47" s="61" t="s">
        <v>53</v>
      </c>
      <c r="K47" s="61" t="s">
        <v>649</v>
      </c>
    </row>
    <row r="48" spans="1:11" x14ac:dyDescent="0.25">
      <c r="A48" s="61">
        <v>23</v>
      </c>
      <c r="B48" s="61" t="s">
        <v>651</v>
      </c>
      <c r="C48" s="61" t="s">
        <v>652</v>
      </c>
      <c r="D48" s="61" t="s">
        <v>653</v>
      </c>
      <c r="E48" s="61" t="s">
        <v>1</v>
      </c>
      <c r="F48" s="61" t="s">
        <v>654</v>
      </c>
      <c r="G48" s="61" t="s">
        <v>938</v>
      </c>
      <c r="H48" s="61" t="s">
        <v>294</v>
      </c>
      <c r="I48" s="61" t="s">
        <v>655</v>
      </c>
      <c r="J48" s="61" t="s">
        <v>289</v>
      </c>
      <c r="K48" s="61" t="s">
        <v>656</v>
      </c>
    </row>
    <row r="49" spans="1:11" x14ac:dyDescent="0.25">
      <c r="A49" s="61">
        <v>26</v>
      </c>
      <c r="B49" s="61" t="s">
        <v>425</v>
      </c>
      <c r="C49" s="61" t="s">
        <v>426</v>
      </c>
      <c r="D49" s="61" t="s">
        <v>427</v>
      </c>
      <c r="E49" s="61" t="s">
        <v>28</v>
      </c>
      <c r="F49" s="61" t="s">
        <v>428</v>
      </c>
      <c r="G49" s="61" t="s">
        <v>938</v>
      </c>
      <c r="H49" s="61" t="s">
        <v>287</v>
      </c>
      <c r="I49" s="61" t="s">
        <v>429</v>
      </c>
      <c r="J49" s="61" t="s">
        <v>289</v>
      </c>
      <c r="K49" s="61" t="s">
        <v>659</v>
      </c>
    </row>
    <row r="50" spans="1:11" x14ac:dyDescent="0.25">
      <c r="A50" s="61">
        <v>27</v>
      </c>
      <c r="B50" s="61" t="s">
        <v>102</v>
      </c>
      <c r="C50" s="61" t="s">
        <v>141</v>
      </c>
      <c r="D50" s="61" t="s">
        <v>42</v>
      </c>
      <c r="E50" s="61" t="s">
        <v>43</v>
      </c>
      <c r="F50" s="61" t="s">
        <v>142</v>
      </c>
      <c r="G50" s="61" t="s">
        <v>938</v>
      </c>
      <c r="H50" s="61" t="s">
        <v>3</v>
      </c>
      <c r="I50" s="61" t="s">
        <v>143</v>
      </c>
      <c r="J50" s="61" t="s">
        <v>53</v>
      </c>
      <c r="K50" s="61" t="s">
        <v>662</v>
      </c>
    </row>
    <row r="51" spans="1:11" x14ac:dyDescent="0.25">
      <c r="A51" s="61">
        <v>28</v>
      </c>
      <c r="B51" s="61" t="s">
        <v>608</v>
      </c>
      <c r="C51" s="61" t="s">
        <v>378</v>
      </c>
      <c r="D51" s="61" t="s">
        <v>27</v>
      </c>
      <c r="E51" s="61" t="s">
        <v>28</v>
      </c>
      <c r="F51" s="61" t="s">
        <v>609</v>
      </c>
      <c r="G51" s="61" t="s">
        <v>938</v>
      </c>
      <c r="H51" s="61" t="s">
        <v>294</v>
      </c>
      <c r="I51" s="61" t="s">
        <v>610</v>
      </c>
      <c r="J51" s="61" t="s">
        <v>289</v>
      </c>
      <c r="K51" s="61" t="s">
        <v>663</v>
      </c>
    </row>
    <row r="52" spans="1:11" x14ac:dyDescent="0.25">
      <c r="A52" s="61">
        <v>32</v>
      </c>
      <c r="B52" s="61" t="s">
        <v>257</v>
      </c>
      <c r="C52" s="61" t="s">
        <v>258</v>
      </c>
      <c r="D52" s="61" t="s">
        <v>36</v>
      </c>
      <c r="E52" s="61" t="s">
        <v>1</v>
      </c>
      <c r="F52" s="61" t="s">
        <v>259</v>
      </c>
      <c r="G52" s="61" t="s">
        <v>938</v>
      </c>
      <c r="H52" s="61" t="s">
        <v>3</v>
      </c>
      <c r="I52" s="61" t="s">
        <v>260</v>
      </c>
      <c r="J52" s="61" t="s">
        <v>53</v>
      </c>
      <c r="K52" s="61" t="s">
        <v>670</v>
      </c>
    </row>
    <row r="53" spans="1:11" x14ac:dyDescent="0.25">
      <c r="A53" s="61">
        <v>34</v>
      </c>
      <c r="B53" s="61" t="s">
        <v>566</v>
      </c>
      <c r="C53" s="61" t="s">
        <v>556</v>
      </c>
      <c r="D53" s="61" t="s">
        <v>0</v>
      </c>
      <c r="E53" s="61" t="s">
        <v>1</v>
      </c>
      <c r="F53" s="61" t="s">
        <v>557</v>
      </c>
      <c r="G53" s="61" t="s">
        <v>938</v>
      </c>
      <c r="H53" s="61" t="s">
        <v>287</v>
      </c>
      <c r="I53" s="61" t="s">
        <v>558</v>
      </c>
      <c r="J53" s="61" t="s">
        <v>289</v>
      </c>
      <c r="K53" s="61" t="s">
        <v>673</v>
      </c>
    </row>
    <row r="54" spans="1:11" x14ac:dyDescent="0.25">
      <c r="A54" s="61">
        <v>35</v>
      </c>
      <c r="B54" s="61" t="s">
        <v>161</v>
      </c>
      <c r="C54" s="61" t="s">
        <v>162</v>
      </c>
      <c r="D54" s="61" t="s">
        <v>394</v>
      </c>
      <c r="E54" s="61" t="s">
        <v>1</v>
      </c>
      <c r="F54" s="61" t="s">
        <v>163</v>
      </c>
      <c r="G54" s="61" t="s">
        <v>938</v>
      </c>
      <c r="H54" s="61" t="s">
        <v>30</v>
      </c>
      <c r="I54" s="61" t="s">
        <v>164</v>
      </c>
      <c r="J54" s="61" t="s">
        <v>32</v>
      </c>
      <c r="K54" s="61" t="s">
        <v>675</v>
      </c>
    </row>
    <row r="55" spans="1:11" x14ac:dyDescent="0.25">
      <c r="A55" s="61">
        <v>36</v>
      </c>
      <c r="B55" s="61"/>
      <c r="C55" s="61"/>
      <c r="D55" s="61"/>
      <c r="E55" s="61"/>
      <c r="F55" s="61" t="s">
        <v>540</v>
      </c>
      <c r="G55" s="61" t="s">
        <v>938</v>
      </c>
      <c r="H55" s="61" t="s">
        <v>294</v>
      </c>
      <c r="I55" s="61" t="s">
        <v>541</v>
      </c>
      <c r="J55" s="61" t="s">
        <v>289</v>
      </c>
      <c r="K55" s="61" t="s">
        <v>677</v>
      </c>
    </row>
    <row r="56" spans="1:11" x14ac:dyDescent="0.25">
      <c r="A56" s="61">
        <v>38</v>
      </c>
      <c r="B56" s="61" t="s">
        <v>291</v>
      </c>
      <c r="C56" s="61" t="s">
        <v>292</v>
      </c>
      <c r="D56" s="61" t="s">
        <v>0</v>
      </c>
      <c r="E56" s="61" t="s">
        <v>1</v>
      </c>
      <c r="F56" s="61" t="s">
        <v>293</v>
      </c>
      <c r="G56" s="61" t="s">
        <v>938</v>
      </c>
      <c r="H56" s="61" t="s">
        <v>294</v>
      </c>
      <c r="I56" s="61" t="s">
        <v>295</v>
      </c>
      <c r="J56" s="61" t="s">
        <v>289</v>
      </c>
      <c r="K56" s="61" t="s">
        <v>679</v>
      </c>
    </row>
    <row r="57" spans="1:11" x14ac:dyDescent="0.25">
      <c r="A57" s="61">
        <v>39</v>
      </c>
      <c r="B57" s="61" t="s">
        <v>297</v>
      </c>
      <c r="C57" s="61" t="s">
        <v>255</v>
      </c>
      <c r="D57" s="61" t="s">
        <v>0</v>
      </c>
      <c r="E57" s="61" t="s">
        <v>1</v>
      </c>
      <c r="F57" s="61" t="s">
        <v>298</v>
      </c>
      <c r="G57" s="61" t="s">
        <v>938</v>
      </c>
      <c r="H57" s="61" t="s">
        <v>294</v>
      </c>
      <c r="I57" s="61" t="s">
        <v>299</v>
      </c>
      <c r="J57" s="61" t="s">
        <v>289</v>
      </c>
      <c r="K57" s="61" t="s">
        <v>680</v>
      </c>
    </row>
    <row r="58" spans="1:11" x14ac:dyDescent="0.25">
      <c r="A58" s="61">
        <v>41</v>
      </c>
      <c r="B58" s="61" t="s">
        <v>317</v>
      </c>
      <c r="C58" s="61" t="s">
        <v>279</v>
      </c>
      <c r="D58" s="61" t="s">
        <v>318</v>
      </c>
      <c r="E58" s="61" t="s">
        <v>28</v>
      </c>
      <c r="F58" s="61" t="s">
        <v>319</v>
      </c>
      <c r="G58" s="61" t="s">
        <v>938</v>
      </c>
      <c r="H58" s="61" t="s">
        <v>287</v>
      </c>
      <c r="I58" s="61" t="s">
        <v>320</v>
      </c>
      <c r="J58" s="61" t="s">
        <v>289</v>
      </c>
      <c r="K58" s="61" t="s">
        <v>758</v>
      </c>
    </row>
    <row r="59" spans="1:11" x14ac:dyDescent="0.25">
      <c r="A59" s="61">
        <v>47</v>
      </c>
      <c r="B59" s="61" t="s">
        <v>355</v>
      </c>
      <c r="C59" s="61" t="s">
        <v>356</v>
      </c>
      <c r="D59" s="61" t="s">
        <v>0</v>
      </c>
      <c r="E59" s="61" t="s">
        <v>1</v>
      </c>
      <c r="F59" s="61" t="s">
        <v>357</v>
      </c>
      <c r="G59" s="61" t="s">
        <v>938</v>
      </c>
      <c r="H59" s="61" t="s">
        <v>294</v>
      </c>
      <c r="I59" s="61" t="s">
        <v>358</v>
      </c>
      <c r="J59" s="61" t="s">
        <v>289</v>
      </c>
      <c r="K59" s="61" t="s">
        <v>690</v>
      </c>
    </row>
    <row r="60" spans="1:11" x14ac:dyDescent="0.25">
      <c r="A60" s="61">
        <v>48</v>
      </c>
      <c r="B60" s="61" t="s">
        <v>238</v>
      </c>
      <c r="C60" s="61" t="s">
        <v>239</v>
      </c>
      <c r="D60" s="61" t="s">
        <v>0</v>
      </c>
      <c r="E60" s="61" t="s">
        <v>1</v>
      </c>
      <c r="F60" s="61" t="s">
        <v>240</v>
      </c>
      <c r="G60" s="61" t="s">
        <v>938</v>
      </c>
      <c r="H60" s="61" t="s">
        <v>3</v>
      </c>
      <c r="I60" s="61" t="s">
        <v>241</v>
      </c>
      <c r="J60" s="61" t="s">
        <v>53</v>
      </c>
      <c r="K60" s="61" t="s">
        <v>691</v>
      </c>
    </row>
    <row r="61" spans="1:11" x14ac:dyDescent="0.25">
      <c r="A61" s="61">
        <v>49</v>
      </c>
      <c r="B61" s="61" t="s">
        <v>366</v>
      </c>
      <c r="C61" s="61" t="s">
        <v>367</v>
      </c>
      <c r="D61" s="61" t="s">
        <v>368</v>
      </c>
      <c r="E61" s="61" t="s">
        <v>43</v>
      </c>
      <c r="F61" s="61" t="s">
        <v>369</v>
      </c>
      <c r="G61" s="61" t="s">
        <v>938</v>
      </c>
      <c r="H61" s="61" t="s">
        <v>294</v>
      </c>
      <c r="I61" s="61" t="s">
        <v>370</v>
      </c>
      <c r="J61" s="61" t="s">
        <v>289</v>
      </c>
      <c r="K61" s="61" t="s">
        <v>693</v>
      </c>
    </row>
    <row r="62" spans="1:11" x14ac:dyDescent="0.25">
      <c r="A62" s="61">
        <v>50</v>
      </c>
      <c r="B62" s="61" t="s">
        <v>372</v>
      </c>
      <c r="C62" s="61" t="s">
        <v>373</v>
      </c>
      <c r="D62" s="61" t="s">
        <v>42</v>
      </c>
      <c r="E62" s="61" t="s">
        <v>43</v>
      </c>
      <c r="F62" s="61" t="s">
        <v>374</v>
      </c>
      <c r="G62" s="61" t="s">
        <v>938</v>
      </c>
      <c r="H62" s="61" t="s">
        <v>294</v>
      </c>
      <c r="I62" s="61" t="s">
        <v>375</v>
      </c>
      <c r="J62" s="61" t="s">
        <v>289</v>
      </c>
      <c r="K62" s="61" t="s">
        <v>694</v>
      </c>
    </row>
    <row r="63" spans="1:11" x14ac:dyDescent="0.25">
      <c r="A63" s="61">
        <v>53</v>
      </c>
      <c r="B63" s="61" t="s">
        <v>137</v>
      </c>
      <c r="C63" s="61" t="s">
        <v>138</v>
      </c>
      <c r="D63" s="61" t="s">
        <v>0</v>
      </c>
      <c r="E63" s="61" t="s">
        <v>1</v>
      </c>
      <c r="F63" s="61" t="s">
        <v>139</v>
      </c>
      <c r="G63" s="61" t="s">
        <v>938</v>
      </c>
      <c r="H63" s="61" t="s">
        <v>3</v>
      </c>
      <c r="I63" s="61" t="s">
        <v>140</v>
      </c>
      <c r="J63" s="61" t="s">
        <v>53</v>
      </c>
      <c r="K63" s="61" t="s">
        <v>699</v>
      </c>
    </row>
    <row r="64" spans="1:11" x14ac:dyDescent="0.25">
      <c r="A64" s="61">
        <v>54</v>
      </c>
      <c r="B64" s="61" t="s">
        <v>262</v>
      </c>
      <c r="C64" s="61" t="s">
        <v>399</v>
      </c>
      <c r="D64" s="61" t="s">
        <v>0</v>
      </c>
      <c r="E64" s="61" t="s">
        <v>1</v>
      </c>
      <c r="F64" s="61" t="s">
        <v>400</v>
      </c>
      <c r="G64" s="61" t="s">
        <v>938</v>
      </c>
      <c r="H64" s="61" t="s">
        <v>294</v>
      </c>
      <c r="I64" s="61" t="s">
        <v>401</v>
      </c>
      <c r="J64" s="61" t="s">
        <v>289</v>
      </c>
      <c r="K64" s="61" t="s">
        <v>700</v>
      </c>
    </row>
    <row r="65" spans="1:11" x14ac:dyDescent="0.25">
      <c r="A65" s="61">
        <v>55</v>
      </c>
      <c r="B65" s="61" t="s">
        <v>403</v>
      </c>
      <c r="C65" s="61" t="s">
        <v>60</v>
      </c>
      <c r="D65" s="61" t="s">
        <v>27</v>
      </c>
      <c r="E65" s="61" t="s">
        <v>28</v>
      </c>
      <c r="F65" s="61" t="s">
        <v>404</v>
      </c>
      <c r="G65" s="61" t="s">
        <v>938</v>
      </c>
      <c r="H65" s="61" t="s">
        <v>287</v>
      </c>
      <c r="I65" s="61" t="s">
        <v>405</v>
      </c>
      <c r="J65" s="61" t="s">
        <v>289</v>
      </c>
      <c r="K65" s="61" t="s">
        <v>701</v>
      </c>
    </row>
    <row r="66" spans="1:11" x14ac:dyDescent="0.25">
      <c r="A66" s="61">
        <v>57</v>
      </c>
      <c r="B66" s="61" t="s">
        <v>431</v>
      </c>
      <c r="C66" s="61" t="s">
        <v>172</v>
      </c>
      <c r="D66" s="61" t="s">
        <v>432</v>
      </c>
      <c r="E66" s="61" t="s">
        <v>28</v>
      </c>
      <c r="F66" s="61" t="s">
        <v>433</v>
      </c>
      <c r="G66" s="61" t="s">
        <v>938</v>
      </c>
      <c r="H66" s="61" t="s">
        <v>294</v>
      </c>
      <c r="I66" s="61" t="s">
        <v>434</v>
      </c>
      <c r="J66" s="61" t="s">
        <v>289</v>
      </c>
      <c r="K66" s="61" t="s">
        <v>704</v>
      </c>
    </row>
    <row r="67" spans="1:11" x14ac:dyDescent="0.25">
      <c r="A67" s="61">
        <v>64</v>
      </c>
      <c r="B67" s="61" t="s">
        <v>460</v>
      </c>
      <c r="C67" s="61" t="s">
        <v>461</v>
      </c>
      <c r="D67" s="61" t="s">
        <v>462</v>
      </c>
      <c r="E67" s="61" t="s">
        <v>1</v>
      </c>
      <c r="F67" s="61" t="s">
        <v>463</v>
      </c>
      <c r="G67" s="61" t="s">
        <v>938</v>
      </c>
      <c r="H67" s="61" t="s">
        <v>30</v>
      </c>
      <c r="I67" s="61" t="s">
        <v>464</v>
      </c>
      <c r="J67" s="61" t="s">
        <v>32</v>
      </c>
      <c r="K67" s="61" t="s">
        <v>711</v>
      </c>
    </row>
    <row r="68" spans="1:11" x14ac:dyDescent="0.25">
      <c r="A68" s="61">
        <v>65</v>
      </c>
      <c r="B68" s="61" t="s">
        <v>165</v>
      </c>
      <c r="C68" s="61" t="s">
        <v>166</v>
      </c>
      <c r="D68" s="61" t="s">
        <v>27</v>
      </c>
      <c r="E68" s="61" t="s">
        <v>28</v>
      </c>
      <c r="F68" s="61" t="s">
        <v>167</v>
      </c>
      <c r="G68" s="61" t="s">
        <v>938</v>
      </c>
      <c r="H68" s="61" t="s">
        <v>30</v>
      </c>
      <c r="I68" s="61" t="s">
        <v>168</v>
      </c>
      <c r="J68" s="61" t="s">
        <v>32</v>
      </c>
      <c r="K68" s="61" t="s">
        <v>712</v>
      </c>
    </row>
    <row r="69" spans="1:11" x14ac:dyDescent="0.25">
      <c r="A69" s="61">
        <v>67</v>
      </c>
      <c r="B69" s="61" t="s">
        <v>25</v>
      </c>
      <c r="C69" s="61" t="s">
        <v>26</v>
      </c>
      <c r="D69" s="61" t="s">
        <v>27</v>
      </c>
      <c r="E69" s="61" t="s">
        <v>28</v>
      </c>
      <c r="F69" s="61" t="s">
        <v>29</v>
      </c>
      <c r="G69" s="61" t="s">
        <v>938</v>
      </c>
      <c r="H69" s="61" t="s">
        <v>30</v>
      </c>
      <c r="I69" s="61" t="s">
        <v>31</v>
      </c>
      <c r="J69" s="61" t="s">
        <v>32</v>
      </c>
      <c r="K69" s="61" t="s">
        <v>714</v>
      </c>
    </row>
    <row r="70" spans="1:11" x14ac:dyDescent="0.25">
      <c r="A70" s="61">
        <v>98</v>
      </c>
      <c r="B70" s="61" t="s">
        <v>224</v>
      </c>
      <c r="C70" s="61" t="s">
        <v>225</v>
      </c>
      <c r="D70" s="61" t="s">
        <v>0</v>
      </c>
      <c r="E70" s="61" t="s">
        <v>1</v>
      </c>
      <c r="F70" s="61" t="s">
        <v>226</v>
      </c>
      <c r="G70" s="61" t="s">
        <v>938</v>
      </c>
      <c r="H70" s="61" t="s">
        <v>3</v>
      </c>
      <c r="I70" s="61" t="s">
        <v>227</v>
      </c>
      <c r="J70" s="61" t="s">
        <v>53</v>
      </c>
      <c r="K70" s="61" t="s">
        <v>748</v>
      </c>
    </row>
    <row r="71" spans="1:11" x14ac:dyDescent="0.25">
      <c r="A71" s="61">
        <v>99</v>
      </c>
      <c r="B71" s="61" t="s">
        <v>54</v>
      </c>
      <c r="C71" s="61" t="s">
        <v>55</v>
      </c>
      <c r="D71" s="61" t="s">
        <v>0</v>
      </c>
      <c r="E71" s="61" t="s">
        <v>1</v>
      </c>
      <c r="F71" s="61" t="s">
        <v>229</v>
      </c>
      <c r="G71" s="61" t="s">
        <v>938</v>
      </c>
      <c r="H71" s="61" t="s">
        <v>3</v>
      </c>
      <c r="I71" s="61" t="s">
        <v>230</v>
      </c>
      <c r="J71" s="61" t="s">
        <v>53</v>
      </c>
      <c r="K71" s="61" t="s">
        <v>749</v>
      </c>
    </row>
    <row r="72" spans="1:11" x14ac:dyDescent="0.25">
      <c r="A72" s="61">
        <v>103</v>
      </c>
      <c r="B72" s="61" t="s">
        <v>262</v>
      </c>
      <c r="C72" s="61" t="s">
        <v>263</v>
      </c>
      <c r="D72" s="61" t="s">
        <v>264</v>
      </c>
      <c r="E72" s="61" t="s">
        <v>1</v>
      </c>
      <c r="F72" s="61" t="s">
        <v>265</v>
      </c>
      <c r="G72" s="61" t="s">
        <v>938</v>
      </c>
      <c r="H72" s="61" t="s">
        <v>3</v>
      </c>
      <c r="I72" s="61" t="s">
        <v>266</v>
      </c>
      <c r="J72" s="61" t="s">
        <v>53</v>
      </c>
      <c r="K72" s="61" t="s">
        <v>753</v>
      </c>
    </row>
    <row r="73" spans="1:11" x14ac:dyDescent="0.25">
      <c r="A73" s="61">
        <v>104</v>
      </c>
      <c r="B73" s="61" t="s">
        <v>268</v>
      </c>
      <c r="C73" s="61" t="s">
        <v>269</v>
      </c>
      <c r="D73" s="61" t="s">
        <v>66</v>
      </c>
      <c r="E73" s="61" t="s">
        <v>1</v>
      </c>
      <c r="F73" s="61" t="s">
        <v>270</v>
      </c>
      <c r="G73" s="61" t="s">
        <v>938</v>
      </c>
      <c r="H73" s="61" t="s">
        <v>3</v>
      </c>
      <c r="I73" s="61" t="s">
        <v>271</v>
      </c>
      <c r="J73" s="61" t="s">
        <v>53</v>
      </c>
      <c r="K73" s="61" t="s">
        <v>754</v>
      </c>
    </row>
    <row r="74" spans="1:11" x14ac:dyDescent="0.25">
      <c r="A74" s="61">
        <v>106</v>
      </c>
      <c r="B74" s="61" t="s">
        <v>278</v>
      </c>
      <c r="C74" s="61" t="s">
        <v>279</v>
      </c>
      <c r="D74" s="61" t="s">
        <v>66</v>
      </c>
      <c r="E74" s="61" t="s">
        <v>1</v>
      </c>
      <c r="F74" s="61" t="s">
        <v>280</v>
      </c>
      <c r="G74" s="61" t="s">
        <v>938</v>
      </c>
      <c r="H74" s="61" t="s">
        <v>3</v>
      </c>
      <c r="I74" s="61" t="s">
        <v>281</v>
      </c>
      <c r="J74" s="61" t="s">
        <v>53</v>
      </c>
      <c r="K74" s="61" t="s">
        <v>756</v>
      </c>
    </row>
    <row r="75" spans="1:11" x14ac:dyDescent="0.25">
      <c r="A75" s="61">
        <v>91</v>
      </c>
      <c r="B75" s="61" t="s">
        <v>174</v>
      </c>
      <c r="C75" s="61" t="s">
        <v>175</v>
      </c>
      <c r="D75" s="61" t="s">
        <v>0</v>
      </c>
      <c r="E75" s="61" t="s">
        <v>1</v>
      </c>
      <c r="F75" s="61" t="s">
        <v>472</v>
      </c>
      <c r="G75" s="61" t="s">
        <v>543</v>
      </c>
      <c r="H75" s="61" t="s">
        <v>473</v>
      </c>
      <c r="I75" s="61" t="s">
        <v>474</v>
      </c>
      <c r="J75" s="61" t="s">
        <v>475</v>
      </c>
      <c r="K75" s="61" t="s">
        <v>737</v>
      </c>
    </row>
    <row r="76" spans="1:11" x14ac:dyDescent="0.25">
      <c r="A76" s="61">
        <v>95</v>
      </c>
      <c r="B76" s="61" t="s">
        <v>54</v>
      </c>
      <c r="C76" s="61" t="s">
        <v>55</v>
      </c>
      <c r="D76" s="61" t="s">
        <v>0</v>
      </c>
      <c r="E76" s="61" t="s">
        <v>1</v>
      </c>
      <c r="F76" s="61" t="s">
        <v>480</v>
      </c>
      <c r="G76" s="61" t="s">
        <v>543</v>
      </c>
      <c r="H76" s="61" t="s">
        <v>473</v>
      </c>
      <c r="I76" s="61" t="s">
        <v>481</v>
      </c>
      <c r="J76" s="61" t="s">
        <v>475</v>
      </c>
      <c r="K76" s="61" t="s">
        <v>744</v>
      </c>
    </row>
    <row r="77" spans="1:11" x14ac:dyDescent="0.25">
      <c r="A77" s="57">
        <v>62</v>
      </c>
      <c r="B77" s="57" t="s">
        <v>786</v>
      </c>
      <c r="C77" s="57" t="s">
        <v>175</v>
      </c>
      <c r="D77" s="57" t="s">
        <v>256</v>
      </c>
      <c r="E77" s="57" t="s">
        <v>1</v>
      </c>
      <c r="F77" s="57" t="s">
        <v>787</v>
      </c>
      <c r="G77" s="57" t="s">
        <v>788</v>
      </c>
      <c r="H77" s="57" t="s">
        <v>5</v>
      </c>
      <c r="I77" s="57" t="s">
        <v>789</v>
      </c>
      <c r="J77" s="57" t="s">
        <v>6</v>
      </c>
      <c r="K77" s="57" t="s">
        <v>790</v>
      </c>
    </row>
    <row r="78" spans="1:11" x14ac:dyDescent="0.25">
      <c r="A78" s="57">
        <v>74</v>
      </c>
      <c r="B78" s="57" t="s">
        <v>101</v>
      </c>
      <c r="C78" s="57" t="s">
        <v>102</v>
      </c>
      <c r="D78" s="57" t="s">
        <v>103</v>
      </c>
      <c r="E78" s="57" t="s">
        <v>43</v>
      </c>
      <c r="F78" s="57" t="s">
        <v>961</v>
      </c>
      <c r="G78" s="57" t="s">
        <v>788</v>
      </c>
      <c r="H78" s="57" t="s">
        <v>5</v>
      </c>
      <c r="I78" s="57" t="s">
        <v>962</v>
      </c>
      <c r="J78" s="57" t="s">
        <v>6</v>
      </c>
      <c r="K78" s="57" t="s">
        <v>963</v>
      </c>
    </row>
    <row r="79" spans="1:11" x14ac:dyDescent="0.25">
      <c r="A79" s="61">
        <v>43</v>
      </c>
      <c r="B79" s="61" t="s">
        <v>15</v>
      </c>
      <c r="C79" s="61" t="s">
        <v>16</v>
      </c>
      <c r="D79" s="61" t="s">
        <v>17</v>
      </c>
      <c r="E79" s="61" t="s">
        <v>7</v>
      </c>
      <c r="F79" s="61" t="s">
        <v>18</v>
      </c>
      <c r="G79" s="61" t="s">
        <v>527</v>
      </c>
      <c r="H79" s="61" t="s">
        <v>5</v>
      </c>
      <c r="I79" s="61" t="s">
        <v>19</v>
      </c>
      <c r="J79" s="61" t="s">
        <v>6</v>
      </c>
      <c r="K79" s="61" t="s">
        <v>685</v>
      </c>
    </row>
    <row r="80" spans="1:11" x14ac:dyDescent="0.25">
      <c r="A80" s="61">
        <v>61</v>
      </c>
      <c r="B80" s="61" t="s">
        <v>443</v>
      </c>
      <c r="C80" s="61" t="s">
        <v>444</v>
      </c>
      <c r="D80" s="61" t="s">
        <v>0</v>
      </c>
      <c r="E80" s="61" t="s">
        <v>1</v>
      </c>
      <c r="F80" s="61" t="s">
        <v>445</v>
      </c>
      <c r="G80" s="61" t="s">
        <v>527</v>
      </c>
      <c r="H80" s="61" t="s">
        <v>5</v>
      </c>
      <c r="I80" s="61" t="s">
        <v>446</v>
      </c>
      <c r="J80" s="61" t="s">
        <v>6</v>
      </c>
      <c r="K80" s="61" t="s">
        <v>708</v>
      </c>
    </row>
    <row r="81" spans="1:11" x14ac:dyDescent="0.25">
      <c r="A81" s="61">
        <v>63</v>
      </c>
      <c r="B81" s="61" t="s">
        <v>448</v>
      </c>
      <c r="C81" s="61" t="s">
        <v>449</v>
      </c>
      <c r="D81" s="61" t="s">
        <v>205</v>
      </c>
      <c r="E81" s="61" t="s">
        <v>1</v>
      </c>
      <c r="F81" s="61" t="s">
        <v>450</v>
      </c>
      <c r="G81" s="61" t="s">
        <v>527</v>
      </c>
      <c r="H81" s="61" t="s">
        <v>5</v>
      </c>
      <c r="I81" s="61" t="s">
        <v>451</v>
      </c>
      <c r="J81" s="61" t="s">
        <v>6</v>
      </c>
      <c r="K81" s="61" t="s">
        <v>709</v>
      </c>
    </row>
    <row r="82" spans="1:11" x14ac:dyDescent="0.25">
      <c r="A82" s="61">
        <v>66</v>
      </c>
      <c r="B82" s="61" t="s">
        <v>20</v>
      </c>
      <c r="C82" s="61" t="s">
        <v>21</v>
      </c>
      <c r="D82" s="61" t="s">
        <v>0</v>
      </c>
      <c r="E82" s="61" t="s">
        <v>1</v>
      </c>
      <c r="F82" s="61" t="s">
        <v>22</v>
      </c>
      <c r="G82" s="61" t="s">
        <v>527</v>
      </c>
      <c r="H82" s="61" t="s">
        <v>5</v>
      </c>
      <c r="I82" s="61" t="s">
        <v>23</v>
      </c>
      <c r="J82" s="61" t="s">
        <v>6</v>
      </c>
      <c r="K82" s="61" t="s">
        <v>713</v>
      </c>
    </row>
    <row r="83" spans="1:11" x14ac:dyDescent="0.25">
      <c r="A83" s="61">
        <v>68</v>
      </c>
      <c r="B83" s="61" t="s">
        <v>40</v>
      </c>
      <c r="C83" s="61" t="s">
        <v>41</v>
      </c>
      <c r="D83" s="61" t="s">
        <v>42</v>
      </c>
      <c r="E83" s="61" t="s">
        <v>43</v>
      </c>
      <c r="F83" s="61" t="s">
        <v>44</v>
      </c>
      <c r="G83" s="61" t="s">
        <v>527</v>
      </c>
      <c r="H83" s="61" t="s">
        <v>5</v>
      </c>
      <c r="I83" s="61" t="s">
        <v>45</v>
      </c>
      <c r="J83" s="61" t="s">
        <v>6</v>
      </c>
      <c r="K83" s="61" t="s">
        <v>716</v>
      </c>
    </row>
    <row r="84" spans="1:11" x14ac:dyDescent="0.25">
      <c r="A84" s="61">
        <v>69</v>
      </c>
      <c r="B84" s="61" t="s">
        <v>54</v>
      </c>
      <c r="C84" s="61" t="s">
        <v>55</v>
      </c>
      <c r="D84" s="61" t="s">
        <v>0</v>
      </c>
      <c r="E84" s="61" t="s">
        <v>1</v>
      </c>
      <c r="F84" s="61" t="s">
        <v>56</v>
      </c>
      <c r="G84" s="61" t="s">
        <v>527</v>
      </c>
      <c r="H84" s="61" t="s">
        <v>5</v>
      </c>
      <c r="I84" s="61" t="s">
        <v>57</v>
      </c>
      <c r="J84" s="61" t="s">
        <v>6</v>
      </c>
      <c r="K84" s="61" t="s">
        <v>717</v>
      </c>
    </row>
    <row r="85" spans="1:11" x14ac:dyDescent="0.25">
      <c r="A85" s="61">
        <v>70</v>
      </c>
      <c r="B85" s="61" t="s">
        <v>467</v>
      </c>
      <c r="C85" s="61" t="s">
        <v>468</v>
      </c>
      <c r="D85" s="61" t="s">
        <v>0</v>
      </c>
      <c r="E85" s="61" t="s">
        <v>1</v>
      </c>
      <c r="F85" s="61" t="s">
        <v>469</v>
      </c>
      <c r="G85" s="61" t="s">
        <v>527</v>
      </c>
      <c r="H85" s="61" t="s">
        <v>5</v>
      </c>
      <c r="I85" s="61" t="s">
        <v>470</v>
      </c>
      <c r="J85" s="61" t="s">
        <v>6</v>
      </c>
      <c r="K85" s="61" t="s">
        <v>720</v>
      </c>
    </row>
    <row r="86" spans="1:11" x14ac:dyDescent="0.25">
      <c r="A86" s="61">
        <v>71</v>
      </c>
      <c r="B86" s="61" t="s">
        <v>64</v>
      </c>
      <c r="C86" s="61" t="s">
        <v>65</v>
      </c>
      <c r="D86" s="61" t="s">
        <v>66</v>
      </c>
      <c r="E86" s="61" t="s">
        <v>1</v>
      </c>
      <c r="F86" s="61" t="s">
        <v>85</v>
      </c>
      <c r="G86" s="61" t="s">
        <v>527</v>
      </c>
      <c r="H86" s="61" t="s">
        <v>5</v>
      </c>
      <c r="I86" s="61" t="s">
        <v>86</v>
      </c>
      <c r="J86" s="61" t="s">
        <v>6</v>
      </c>
      <c r="K86" s="61" t="s">
        <v>722</v>
      </c>
    </row>
    <row r="87" spans="1:11" x14ac:dyDescent="0.25">
      <c r="A87" s="61">
        <v>72</v>
      </c>
      <c r="B87" s="61" t="s">
        <v>88</v>
      </c>
      <c r="C87" s="61" t="s">
        <v>89</v>
      </c>
      <c r="D87" s="61" t="s">
        <v>90</v>
      </c>
      <c r="E87" s="61" t="s">
        <v>70</v>
      </c>
      <c r="F87" s="61" t="s">
        <v>91</v>
      </c>
      <c r="G87" s="61" t="s">
        <v>527</v>
      </c>
      <c r="H87" s="61" t="s">
        <v>5</v>
      </c>
      <c r="I87" s="61" t="s">
        <v>92</v>
      </c>
      <c r="J87" s="61" t="s">
        <v>6</v>
      </c>
      <c r="K87" s="61" t="s">
        <v>723</v>
      </c>
    </row>
    <row r="88" spans="1:11" x14ac:dyDescent="0.25">
      <c r="A88" s="61">
        <v>73</v>
      </c>
      <c r="B88" s="61" t="s">
        <v>50</v>
      </c>
      <c r="C88" s="61" t="s">
        <v>51</v>
      </c>
      <c r="D88" s="61" t="s">
        <v>52</v>
      </c>
      <c r="E88" s="61" t="s">
        <v>43</v>
      </c>
      <c r="F88" s="61" t="s">
        <v>94</v>
      </c>
      <c r="G88" s="61" t="s">
        <v>527</v>
      </c>
      <c r="H88" s="61" t="s">
        <v>5</v>
      </c>
      <c r="I88" s="61" t="s">
        <v>95</v>
      </c>
      <c r="J88" s="61" t="s">
        <v>6</v>
      </c>
      <c r="K88" s="61" t="s">
        <v>724</v>
      </c>
    </row>
    <row r="89" spans="1:11" x14ac:dyDescent="0.25">
      <c r="A89" s="61">
        <v>77</v>
      </c>
      <c r="B89" s="61" t="s">
        <v>127</v>
      </c>
      <c r="C89" s="61" t="s">
        <v>47</v>
      </c>
      <c r="D89" s="61" t="s">
        <v>0</v>
      </c>
      <c r="E89" s="61" t="s">
        <v>1</v>
      </c>
      <c r="F89" s="61" t="s">
        <v>128</v>
      </c>
      <c r="G89" s="61" t="s">
        <v>527</v>
      </c>
      <c r="H89" s="61" t="s">
        <v>8</v>
      </c>
      <c r="I89" s="61" t="s">
        <v>129</v>
      </c>
      <c r="J89" s="61" t="s">
        <v>9</v>
      </c>
      <c r="K89" s="61" t="s">
        <v>729</v>
      </c>
    </row>
    <row r="90" spans="1:11" x14ac:dyDescent="0.25">
      <c r="A90" s="61">
        <v>78</v>
      </c>
      <c r="B90" s="61" t="s">
        <v>641</v>
      </c>
      <c r="C90" s="61" t="s">
        <v>642</v>
      </c>
      <c r="D90" s="61" t="s">
        <v>106</v>
      </c>
      <c r="E90" s="61" t="s">
        <v>7</v>
      </c>
      <c r="F90" s="61" t="s">
        <v>643</v>
      </c>
      <c r="G90" s="61" t="s">
        <v>527</v>
      </c>
      <c r="H90" s="61" t="s">
        <v>8</v>
      </c>
      <c r="I90" s="61" t="s">
        <v>644</v>
      </c>
      <c r="J90" s="61" t="s">
        <v>9</v>
      </c>
      <c r="K90" s="61" t="s">
        <v>730</v>
      </c>
    </row>
    <row r="91" spans="1:11" x14ac:dyDescent="0.25">
      <c r="A91" s="61">
        <v>81</v>
      </c>
      <c r="B91" s="61" t="s">
        <v>811</v>
      </c>
      <c r="C91" s="61" t="s">
        <v>812</v>
      </c>
      <c r="D91" s="61" t="s">
        <v>813</v>
      </c>
      <c r="E91" s="61" t="s">
        <v>814</v>
      </c>
      <c r="F91" s="61" t="s">
        <v>815</v>
      </c>
      <c r="G91" s="61" t="s">
        <v>527</v>
      </c>
      <c r="H91" s="61" t="s">
        <v>8</v>
      </c>
      <c r="I91" s="61" t="s">
        <v>817</v>
      </c>
      <c r="J91" s="61" t="s">
        <v>9</v>
      </c>
      <c r="K91" s="61" t="s">
        <v>818</v>
      </c>
    </row>
    <row r="92" spans="1:11" x14ac:dyDescent="0.25">
      <c r="A92" s="61">
        <v>82</v>
      </c>
      <c r="B92" s="61" t="s">
        <v>869</v>
      </c>
      <c r="C92" s="61" t="s">
        <v>870</v>
      </c>
      <c r="D92" s="61" t="s">
        <v>871</v>
      </c>
      <c r="E92" s="61" t="s">
        <v>198</v>
      </c>
      <c r="F92" s="61" t="s">
        <v>872</v>
      </c>
      <c r="G92" s="61" t="s">
        <v>527</v>
      </c>
      <c r="H92" s="61" t="s">
        <v>8</v>
      </c>
      <c r="I92" s="61" t="s">
        <v>873</v>
      </c>
      <c r="J92" s="61" t="s">
        <v>9</v>
      </c>
      <c r="K92" s="61" t="s">
        <v>874</v>
      </c>
    </row>
    <row r="93" spans="1:11" x14ac:dyDescent="0.25">
      <c r="A93" s="61">
        <v>84</v>
      </c>
      <c r="B93" s="61" t="s">
        <v>819</v>
      </c>
      <c r="C93" s="61" t="s">
        <v>820</v>
      </c>
      <c r="D93" s="61" t="s">
        <v>821</v>
      </c>
      <c r="E93" s="61" t="s">
        <v>822</v>
      </c>
      <c r="F93" s="61" t="s">
        <v>823</v>
      </c>
      <c r="G93" s="61" t="s">
        <v>527</v>
      </c>
      <c r="H93" s="61" t="s">
        <v>8</v>
      </c>
      <c r="I93" s="61" t="s">
        <v>824</v>
      </c>
      <c r="J93" s="61" t="s">
        <v>9</v>
      </c>
      <c r="K93" s="61" t="s">
        <v>825</v>
      </c>
    </row>
    <row r="94" spans="1:11" x14ac:dyDescent="0.25">
      <c r="A94" s="61">
        <v>85</v>
      </c>
      <c r="B94" s="61" t="s">
        <v>875</v>
      </c>
      <c r="C94" s="61" t="s">
        <v>876</v>
      </c>
      <c r="D94" s="61" t="s">
        <v>877</v>
      </c>
      <c r="E94" s="61" t="s">
        <v>878</v>
      </c>
      <c r="F94" s="61" t="s">
        <v>879</v>
      </c>
      <c r="G94" s="61" t="s">
        <v>527</v>
      </c>
      <c r="H94" s="61" t="s">
        <v>8</v>
      </c>
      <c r="I94" s="61" t="s">
        <v>880</v>
      </c>
      <c r="J94" s="61" t="s">
        <v>9</v>
      </c>
      <c r="K94" s="61" t="s">
        <v>881</v>
      </c>
    </row>
    <row r="95" spans="1:11" x14ac:dyDescent="0.25">
      <c r="A95" s="61">
        <v>86</v>
      </c>
      <c r="B95" s="61" t="s">
        <v>797</v>
      </c>
      <c r="C95" s="61" t="s">
        <v>798</v>
      </c>
      <c r="D95" s="61" t="s">
        <v>799</v>
      </c>
      <c r="E95" s="61" t="s">
        <v>1</v>
      </c>
      <c r="F95" s="61" t="s">
        <v>800</v>
      </c>
      <c r="G95" s="61" t="s">
        <v>527</v>
      </c>
      <c r="H95" s="61" t="s">
        <v>8</v>
      </c>
      <c r="I95" s="61" t="s">
        <v>801</v>
      </c>
      <c r="J95" s="61" t="s">
        <v>9</v>
      </c>
      <c r="K95" s="61" t="s">
        <v>802</v>
      </c>
    </row>
    <row r="96" spans="1:11" x14ac:dyDescent="0.25">
      <c r="A96" s="61">
        <v>87</v>
      </c>
      <c r="B96" s="61" t="s">
        <v>101</v>
      </c>
      <c r="C96" s="61" t="s">
        <v>102</v>
      </c>
      <c r="D96" s="61" t="s">
        <v>103</v>
      </c>
      <c r="E96" s="61" t="s">
        <v>43</v>
      </c>
      <c r="F96" s="61" t="s">
        <v>169</v>
      </c>
      <c r="G96" s="61" t="s">
        <v>527</v>
      </c>
      <c r="H96" s="61" t="s">
        <v>8</v>
      </c>
      <c r="I96" s="61" t="s">
        <v>170</v>
      </c>
      <c r="J96" s="61" t="s">
        <v>9</v>
      </c>
      <c r="K96" s="61" t="s">
        <v>735</v>
      </c>
    </row>
    <row r="97" spans="1:11" x14ac:dyDescent="0.25">
      <c r="A97" s="61">
        <v>88</v>
      </c>
      <c r="B97" s="61" t="s">
        <v>882</v>
      </c>
      <c r="C97" s="61" t="s">
        <v>97</v>
      </c>
      <c r="D97" s="61" t="s">
        <v>173</v>
      </c>
      <c r="E97" s="61" t="s">
        <v>43</v>
      </c>
      <c r="F97" s="61" t="s">
        <v>883</v>
      </c>
      <c r="G97" s="61" t="s">
        <v>527</v>
      </c>
      <c r="H97" s="61" t="s">
        <v>8</v>
      </c>
      <c r="I97" s="61" t="s">
        <v>884</v>
      </c>
      <c r="J97" s="61" t="s">
        <v>9</v>
      </c>
      <c r="K97" s="61" t="s">
        <v>885</v>
      </c>
    </row>
    <row r="98" spans="1:11" x14ac:dyDescent="0.25">
      <c r="A98" s="61">
        <v>90</v>
      </c>
      <c r="B98" s="61" t="s">
        <v>174</v>
      </c>
      <c r="C98" s="61" t="s">
        <v>175</v>
      </c>
      <c r="D98" s="61" t="s">
        <v>0</v>
      </c>
      <c r="E98" s="61" t="s">
        <v>1</v>
      </c>
      <c r="F98" s="61" t="s">
        <v>176</v>
      </c>
      <c r="G98" s="61" t="s">
        <v>527</v>
      </c>
      <c r="H98" s="61" t="s">
        <v>8</v>
      </c>
      <c r="I98" s="61" t="s">
        <v>177</v>
      </c>
      <c r="J98" s="61" t="s">
        <v>9</v>
      </c>
      <c r="K98" s="61" t="s">
        <v>736</v>
      </c>
    </row>
    <row r="99" spans="1:11" x14ac:dyDescent="0.25">
      <c r="A99" s="61">
        <v>92</v>
      </c>
      <c r="B99" s="61" t="s">
        <v>179</v>
      </c>
      <c r="C99" s="61" t="s">
        <v>180</v>
      </c>
      <c r="D99" s="61" t="s">
        <v>181</v>
      </c>
      <c r="E99" s="61" t="s">
        <v>43</v>
      </c>
      <c r="F99" s="61" t="s">
        <v>182</v>
      </c>
      <c r="G99" s="61" t="s">
        <v>527</v>
      </c>
      <c r="H99" s="61" t="s">
        <v>8</v>
      </c>
      <c r="I99" s="61" t="s">
        <v>183</v>
      </c>
      <c r="J99" s="61" t="s">
        <v>9</v>
      </c>
      <c r="K99" s="61" t="s">
        <v>738</v>
      </c>
    </row>
    <row r="100" spans="1:11" x14ac:dyDescent="0.25">
      <c r="A100" s="61">
        <v>3</v>
      </c>
      <c r="B100" s="61" t="s">
        <v>612</v>
      </c>
      <c r="C100" s="61" t="s">
        <v>613</v>
      </c>
      <c r="D100" s="61" t="s">
        <v>0</v>
      </c>
      <c r="E100" s="61" t="s">
        <v>1</v>
      </c>
      <c r="F100" s="61" t="s">
        <v>759</v>
      </c>
      <c r="G100" s="61" t="s">
        <v>760</v>
      </c>
      <c r="H100" s="61" t="s">
        <v>5</v>
      </c>
      <c r="I100" s="61" t="s">
        <v>761</v>
      </c>
      <c r="J100" s="61" t="s">
        <v>6</v>
      </c>
      <c r="K100" s="61" t="s">
        <v>952</v>
      </c>
    </row>
    <row r="101" spans="1:11" x14ac:dyDescent="0.25">
      <c r="A101" s="61">
        <v>7</v>
      </c>
      <c r="B101" s="61" t="s">
        <v>49</v>
      </c>
      <c r="C101" s="61" t="s">
        <v>97</v>
      </c>
      <c r="D101" s="61" t="s">
        <v>66</v>
      </c>
      <c r="E101" s="61" t="s">
        <v>1</v>
      </c>
      <c r="F101" s="61" t="s">
        <v>98</v>
      </c>
      <c r="G101" s="61" t="s">
        <v>760</v>
      </c>
      <c r="H101" s="61" t="s">
        <v>5</v>
      </c>
      <c r="I101" s="61" t="s">
        <v>99</v>
      </c>
      <c r="J101" s="61" t="s">
        <v>6</v>
      </c>
      <c r="K101" s="61" t="s">
        <v>920</v>
      </c>
    </row>
    <row r="102" spans="1:11" x14ac:dyDescent="0.25">
      <c r="A102" s="61">
        <v>9</v>
      </c>
      <c r="B102" s="61" t="s">
        <v>902</v>
      </c>
      <c r="C102" s="61" t="s">
        <v>903</v>
      </c>
      <c r="D102" s="61" t="s">
        <v>17</v>
      </c>
      <c r="E102" s="61" t="s">
        <v>7</v>
      </c>
      <c r="F102" s="61" t="s">
        <v>904</v>
      </c>
      <c r="G102" s="61" t="s">
        <v>760</v>
      </c>
      <c r="H102" s="61" t="s">
        <v>8</v>
      </c>
      <c r="I102" s="61" t="s">
        <v>905</v>
      </c>
      <c r="J102" s="61" t="s">
        <v>9</v>
      </c>
      <c r="K102" s="61" t="s">
        <v>906</v>
      </c>
    </row>
    <row r="103" spans="1:11" x14ac:dyDescent="0.25">
      <c r="A103" s="61">
        <v>18</v>
      </c>
      <c r="B103" s="61" t="s">
        <v>766</v>
      </c>
      <c r="C103" s="61" t="s">
        <v>767</v>
      </c>
      <c r="D103" s="61" t="s">
        <v>577</v>
      </c>
      <c r="E103" s="61" t="s">
        <v>7</v>
      </c>
      <c r="F103" s="61" t="s">
        <v>768</v>
      </c>
      <c r="G103" s="61" t="s">
        <v>760</v>
      </c>
      <c r="H103" s="61" t="s">
        <v>8</v>
      </c>
      <c r="I103" s="61" t="s">
        <v>769</v>
      </c>
      <c r="J103" s="61" t="s">
        <v>9</v>
      </c>
      <c r="K103" s="61" t="s">
        <v>770</v>
      </c>
    </row>
    <row r="104" spans="1:11" x14ac:dyDescent="0.25">
      <c r="A104" s="61">
        <v>19</v>
      </c>
      <c r="B104" s="61" t="s">
        <v>544</v>
      </c>
      <c r="C104" s="61" t="s">
        <v>545</v>
      </c>
      <c r="D104" s="61" t="s">
        <v>546</v>
      </c>
      <c r="E104" s="61" t="s">
        <v>1</v>
      </c>
      <c r="F104" s="61" t="s">
        <v>547</v>
      </c>
      <c r="G104" s="61" t="s">
        <v>760</v>
      </c>
      <c r="H104" s="61" t="s">
        <v>8</v>
      </c>
      <c r="I104" s="61" t="s">
        <v>548</v>
      </c>
      <c r="J104" s="61" t="s">
        <v>9</v>
      </c>
      <c r="K104" s="61" t="s">
        <v>783</v>
      </c>
    </row>
    <row r="105" spans="1:11" x14ac:dyDescent="0.25">
      <c r="A105" s="61">
        <v>80</v>
      </c>
      <c r="B105" s="61" t="s">
        <v>925</v>
      </c>
      <c r="C105" s="61" t="s">
        <v>926</v>
      </c>
      <c r="D105" s="61" t="s">
        <v>821</v>
      </c>
      <c r="E105" s="61" t="s">
        <v>822</v>
      </c>
      <c r="F105" s="61" t="s">
        <v>927</v>
      </c>
      <c r="G105" s="61" t="s">
        <v>760</v>
      </c>
      <c r="H105" s="61" t="s">
        <v>8</v>
      </c>
      <c r="I105" s="61" t="s">
        <v>928</v>
      </c>
      <c r="J105" s="61" t="s">
        <v>9</v>
      </c>
      <c r="K105" s="61" t="s">
        <v>929</v>
      </c>
    </row>
    <row r="106" spans="1:11" x14ac:dyDescent="0.25">
      <c r="A106" s="61">
        <v>89</v>
      </c>
      <c r="B106" s="61" t="s">
        <v>930</v>
      </c>
      <c r="C106" s="61" t="s">
        <v>931</v>
      </c>
      <c r="D106" s="61" t="s">
        <v>932</v>
      </c>
      <c r="E106" s="61" t="s">
        <v>933</v>
      </c>
      <c r="F106" s="61" t="s">
        <v>934</v>
      </c>
      <c r="G106" s="61" t="s">
        <v>760</v>
      </c>
      <c r="H106" s="61" t="s">
        <v>8</v>
      </c>
      <c r="I106" s="61" t="s">
        <v>935</v>
      </c>
      <c r="J106" s="61" t="s">
        <v>9</v>
      </c>
      <c r="K106" s="61" t="s">
        <v>936</v>
      </c>
    </row>
    <row r="107" spans="1:11" x14ac:dyDescent="0.25">
      <c r="A107" s="61">
        <v>17</v>
      </c>
      <c r="B107" s="61" t="s">
        <v>803</v>
      </c>
      <c r="C107" s="61" t="s">
        <v>804</v>
      </c>
      <c r="D107" s="61" t="s">
        <v>17</v>
      </c>
      <c r="E107" s="61" t="s">
        <v>7</v>
      </c>
      <c r="F107" s="61" t="s">
        <v>805</v>
      </c>
      <c r="G107" s="61" t="s">
        <v>960</v>
      </c>
      <c r="H107" s="61" t="s">
        <v>5</v>
      </c>
      <c r="I107" s="61" t="s">
        <v>806</v>
      </c>
      <c r="J107" s="61" t="s">
        <v>6</v>
      </c>
      <c r="K107" s="61" t="s">
        <v>807</v>
      </c>
    </row>
  </sheetData>
  <sortState ref="A2:K107">
    <sortCondition ref="G2:G107"/>
  </sortState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5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12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 s="60">
        <v>7</v>
      </c>
      <c r="B4" s="60" t="s">
        <v>567</v>
      </c>
      <c r="C4" s="60" t="s">
        <v>561</v>
      </c>
      <c r="D4" s="60" t="s">
        <v>0</v>
      </c>
      <c r="E4" s="60" t="s">
        <v>1</v>
      </c>
      <c r="F4" s="60" t="s">
        <v>61</v>
      </c>
      <c r="G4" s="60" t="s">
        <v>666</v>
      </c>
      <c r="H4" s="60" t="s">
        <v>3</v>
      </c>
      <c r="I4" s="60" t="s">
        <v>62</v>
      </c>
      <c r="J4" s="60" t="s">
        <v>53</v>
      </c>
      <c r="K4" s="60" t="s">
        <v>919</v>
      </c>
    </row>
    <row r="5" spans="1:11" x14ac:dyDescent="0.25">
      <c r="A5" s="60">
        <v>14</v>
      </c>
      <c r="B5" s="60" t="s">
        <v>863</v>
      </c>
      <c r="C5" s="60" t="s">
        <v>864</v>
      </c>
      <c r="D5" s="60" t="s">
        <v>865</v>
      </c>
      <c r="E5" s="60" t="s">
        <v>70</v>
      </c>
      <c r="F5" s="60" t="s">
        <v>866</v>
      </c>
      <c r="G5" s="60" t="s">
        <v>666</v>
      </c>
      <c r="H5" s="60" t="s">
        <v>287</v>
      </c>
      <c r="I5" s="60" t="s">
        <v>867</v>
      </c>
      <c r="J5" s="60" t="s">
        <v>289</v>
      </c>
      <c r="K5" s="60" t="s">
        <v>868</v>
      </c>
    </row>
    <row r="6" spans="1:11" x14ac:dyDescent="0.25">
      <c r="A6" s="60">
        <v>15</v>
      </c>
      <c r="B6" s="60" t="s">
        <v>830</v>
      </c>
      <c r="C6" s="60" t="s">
        <v>624</v>
      </c>
      <c r="D6" s="60" t="s">
        <v>625</v>
      </c>
      <c r="E6" s="60" t="s">
        <v>48</v>
      </c>
      <c r="F6" s="60" t="s">
        <v>626</v>
      </c>
      <c r="G6" s="60" t="s">
        <v>666</v>
      </c>
      <c r="H6" s="60" t="s">
        <v>294</v>
      </c>
      <c r="I6" s="60" t="s">
        <v>627</v>
      </c>
      <c r="J6" s="60" t="s">
        <v>289</v>
      </c>
      <c r="K6" s="60" t="s">
        <v>831</v>
      </c>
    </row>
    <row r="7" spans="1:11" x14ac:dyDescent="0.25">
      <c r="A7" s="60">
        <v>16</v>
      </c>
      <c r="B7" s="60" t="s">
        <v>832</v>
      </c>
      <c r="C7" s="60" t="s">
        <v>833</v>
      </c>
      <c r="D7" s="60" t="s">
        <v>173</v>
      </c>
      <c r="E7" s="60" t="s">
        <v>43</v>
      </c>
      <c r="F7" s="60" t="s">
        <v>834</v>
      </c>
      <c r="G7" s="60" t="s">
        <v>666</v>
      </c>
      <c r="H7" s="60" t="s">
        <v>294</v>
      </c>
      <c r="I7" s="60" t="s">
        <v>835</v>
      </c>
      <c r="J7" s="60" t="s">
        <v>289</v>
      </c>
      <c r="K7" s="60" t="s">
        <v>836</v>
      </c>
    </row>
    <row r="8" spans="1:11" x14ac:dyDescent="0.25">
      <c r="A8" s="60">
        <v>21</v>
      </c>
      <c r="B8" s="60" t="s">
        <v>453</v>
      </c>
      <c r="C8" s="60" t="s">
        <v>454</v>
      </c>
      <c r="D8" s="60" t="s">
        <v>455</v>
      </c>
      <c r="E8" s="60" t="s">
        <v>456</v>
      </c>
      <c r="F8" s="60" t="s">
        <v>457</v>
      </c>
      <c r="G8" s="60" t="s">
        <v>666</v>
      </c>
      <c r="H8" s="60" t="s">
        <v>30</v>
      </c>
      <c r="I8" s="60" t="s">
        <v>458</v>
      </c>
      <c r="J8" s="60" t="s">
        <v>32</v>
      </c>
      <c r="K8" s="60" t="s">
        <v>763</v>
      </c>
    </row>
    <row r="9" spans="1:11" x14ac:dyDescent="0.25">
      <c r="A9" s="60">
        <v>23</v>
      </c>
      <c r="B9" s="60" t="s">
        <v>116</v>
      </c>
      <c r="C9" s="60" t="s">
        <v>117</v>
      </c>
      <c r="D9" s="60" t="s">
        <v>648</v>
      </c>
      <c r="E9" s="60" t="s">
        <v>1</v>
      </c>
      <c r="F9" s="60" t="s">
        <v>118</v>
      </c>
      <c r="G9" s="60" t="s">
        <v>666</v>
      </c>
      <c r="H9" s="60" t="s">
        <v>3</v>
      </c>
      <c r="I9" s="60" t="s">
        <v>119</v>
      </c>
      <c r="J9" s="60" t="s">
        <v>53</v>
      </c>
      <c r="K9" s="60" t="s">
        <v>649</v>
      </c>
    </row>
    <row r="10" spans="1:11" x14ac:dyDescent="0.25">
      <c r="A10" s="60">
        <v>25</v>
      </c>
      <c r="B10" s="60" t="s">
        <v>382</v>
      </c>
      <c r="C10" s="60" t="s">
        <v>383</v>
      </c>
      <c r="D10" s="60" t="s">
        <v>351</v>
      </c>
      <c r="E10" s="60" t="s">
        <v>48</v>
      </c>
      <c r="F10" s="60" t="s">
        <v>384</v>
      </c>
      <c r="G10" s="60" t="s">
        <v>666</v>
      </c>
      <c r="H10" s="60" t="s">
        <v>287</v>
      </c>
      <c r="I10" s="60" t="s">
        <v>385</v>
      </c>
      <c r="J10" s="60" t="s">
        <v>289</v>
      </c>
      <c r="K10" s="60" t="s">
        <v>657</v>
      </c>
    </row>
    <row r="11" spans="1:11" x14ac:dyDescent="0.25">
      <c r="A11" s="60">
        <v>26</v>
      </c>
      <c r="B11" s="60" t="s">
        <v>407</v>
      </c>
      <c r="C11" s="60" t="s">
        <v>408</v>
      </c>
      <c r="D11" s="60" t="s">
        <v>618</v>
      </c>
      <c r="E11" s="60" t="s">
        <v>619</v>
      </c>
      <c r="F11" s="60" t="s">
        <v>620</v>
      </c>
      <c r="G11" s="60" t="s">
        <v>666</v>
      </c>
      <c r="H11" s="60" t="s">
        <v>294</v>
      </c>
      <c r="I11" s="60" t="s">
        <v>621</v>
      </c>
      <c r="J11" s="60" t="s">
        <v>289</v>
      </c>
      <c r="K11" s="60" t="s">
        <v>658</v>
      </c>
    </row>
    <row r="12" spans="1:11" x14ac:dyDescent="0.25">
      <c r="A12" s="60">
        <v>30</v>
      </c>
      <c r="B12" s="60"/>
      <c r="C12" s="60"/>
      <c r="D12" s="60"/>
      <c r="E12" s="60"/>
      <c r="F12" s="60" t="s">
        <v>572</v>
      </c>
      <c r="G12" s="60" t="s">
        <v>666</v>
      </c>
      <c r="H12" s="60" t="s">
        <v>287</v>
      </c>
      <c r="I12" s="60" t="s">
        <v>573</v>
      </c>
      <c r="J12" s="60" t="s">
        <v>289</v>
      </c>
      <c r="K12" s="60" t="s">
        <v>665</v>
      </c>
    </row>
    <row r="13" spans="1:11" x14ac:dyDescent="0.25">
      <c r="A13" s="60">
        <v>31</v>
      </c>
      <c r="B13" s="60" t="s">
        <v>575</v>
      </c>
      <c r="C13" s="60" t="s">
        <v>576</v>
      </c>
      <c r="D13" s="60" t="s">
        <v>577</v>
      </c>
      <c r="E13" s="60" t="s">
        <v>7</v>
      </c>
      <c r="F13" s="60" t="s">
        <v>578</v>
      </c>
      <c r="G13" s="60" t="s">
        <v>666</v>
      </c>
      <c r="H13" s="60" t="s">
        <v>287</v>
      </c>
      <c r="I13" s="60" t="s">
        <v>579</v>
      </c>
      <c r="J13" s="60" t="s">
        <v>289</v>
      </c>
      <c r="K13" s="60" t="s">
        <v>667</v>
      </c>
    </row>
    <row r="14" spans="1:11" x14ac:dyDescent="0.25">
      <c r="A14" s="60">
        <v>32</v>
      </c>
      <c r="B14" s="60" t="s">
        <v>590</v>
      </c>
      <c r="C14" s="60" t="s">
        <v>591</v>
      </c>
      <c r="D14" s="60" t="s">
        <v>592</v>
      </c>
      <c r="E14" s="60" t="s">
        <v>43</v>
      </c>
      <c r="F14" s="60" t="s">
        <v>593</v>
      </c>
      <c r="G14" s="60" t="s">
        <v>666</v>
      </c>
      <c r="H14" s="60" t="s">
        <v>30</v>
      </c>
      <c r="I14" s="60" t="s">
        <v>594</v>
      </c>
      <c r="J14" s="60" t="s">
        <v>32</v>
      </c>
      <c r="K14" s="60" t="s">
        <v>669</v>
      </c>
    </row>
    <row r="15" spans="1:11" x14ac:dyDescent="0.25">
      <c r="A15" s="60">
        <v>34</v>
      </c>
      <c r="B15" s="60" t="s">
        <v>407</v>
      </c>
      <c r="C15" s="60" t="s">
        <v>408</v>
      </c>
      <c r="D15" s="60" t="s">
        <v>618</v>
      </c>
      <c r="E15" s="60" t="s">
        <v>619</v>
      </c>
      <c r="F15" s="60" t="s">
        <v>563</v>
      </c>
      <c r="G15" s="60" t="s">
        <v>666</v>
      </c>
      <c r="H15" s="60" t="s">
        <v>294</v>
      </c>
      <c r="I15" s="60" t="s">
        <v>564</v>
      </c>
      <c r="J15" s="60" t="s">
        <v>289</v>
      </c>
      <c r="K15" s="60" t="s">
        <v>672</v>
      </c>
    </row>
    <row r="16" spans="1:11" x14ac:dyDescent="0.25">
      <c r="A16" s="60">
        <v>38</v>
      </c>
      <c r="B16" s="60" t="s">
        <v>283</v>
      </c>
      <c r="C16" s="60" t="s">
        <v>284</v>
      </c>
      <c r="D16" s="60" t="s">
        <v>285</v>
      </c>
      <c r="E16" s="60" t="s">
        <v>7</v>
      </c>
      <c r="F16" s="60" t="s">
        <v>286</v>
      </c>
      <c r="G16" s="60" t="s">
        <v>666</v>
      </c>
      <c r="H16" s="60" t="s">
        <v>287</v>
      </c>
      <c r="I16" s="60" t="s">
        <v>288</v>
      </c>
      <c r="J16" s="60" t="s">
        <v>289</v>
      </c>
      <c r="K16" s="60" t="s">
        <v>678</v>
      </c>
    </row>
    <row r="17" spans="1:11" x14ac:dyDescent="0.25">
      <c r="A17" s="60">
        <v>41</v>
      </c>
      <c r="B17" s="60" t="s">
        <v>311</v>
      </c>
      <c r="C17" s="60" t="s">
        <v>312</v>
      </c>
      <c r="D17" s="60" t="s">
        <v>313</v>
      </c>
      <c r="E17" s="60" t="s">
        <v>43</v>
      </c>
      <c r="F17" s="60" t="s">
        <v>314</v>
      </c>
      <c r="G17" s="60" t="s">
        <v>666</v>
      </c>
      <c r="H17" s="60" t="s">
        <v>294</v>
      </c>
      <c r="I17" s="60" t="s">
        <v>315</v>
      </c>
      <c r="J17" s="60" t="s">
        <v>289</v>
      </c>
      <c r="K17" s="60" t="s">
        <v>683</v>
      </c>
    </row>
    <row r="18" spans="1:11" x14ac:dyDescent="0.25">
      <c r="A18" s="60">
        <v>43</v>
      </c>
      <c r="B18" s="60" t="s">
        <v>327</v>
      </c>
      <c r="C18" s="60" t="s">
        <v>328</v>
      </c>
      <c r="D18" s="60" t="s">
        <v>112</v>
      </c>
      <c r="E18" s="60" t="s">
        <v>43</v>
      </c>
      <c r="F18" s="60" t="s">
        <v>329</v>
      </c>
      <c r="G18" s="60" t="s">
        <v>666</v>
      </c>
      <c r="H18" s="60" t="s">
        <v>287</v>
      </c>
      <c r="I18" s="60" t="s">
        <v>330</v>
      </c>
      <c r="J18" s="60" t="s">
        <v>289</v>
      </c>
      <c r="K18" s="60" t="s">
        <v>684</v>
      </c>
    </row>
    <row r="19" spans="1:11" x14ac:dyDescent="0.25">
      <c r="A19" s="60">
        <v>45</v>
      </c>
      <c r="B19" s="60" t="s">
        <v>333</v>
      </c>
      <c r="C19" s="60" t="s">
        <v>334</v>
      </c>
      <c r="D19" s="60" t="s">
        <v>335</v>
      </c>
      <c r="E19" s="60" t="s">
        <v>48</v>
      </c>
      <c r="F19" s="60" t="s">
        <v>336</v>
      </c>
      <c r="G19" s="60" t="s">
        <v>666</v>
      </c>
      <c r="H19" s="60" t="s">
        <v>287</v>
      </c>
      <c r="I19" s="60" t="s">
        <v>337</v>
      </c>
      <c r="J19" s="60" t="s">
        <v>289</v>
      </c>
      <c r="K19" s="60" t="s">
        <v>686</v>
      </c>
    </row>
    <row r="20" spans="1:11" x14ac:dyDescent="0.25">
      <c r="A20" s="60">
        <v>46</v>
      </c>
      <c r="B20" s="60" t="s">
        <v>345</v>
      </c>
      <c r="C20" s="60" t="s">
        <v>346</v>
      </c>
      <c r="D20" s="60" t="s">
        <v>17</v>
      </c>
      <c r="E20" s="60" t="s">
        <v>7</v>
      </c>
      <c r="F20" s="60" t="s">
        <v>347</v>
      </c>
      <c r="G20" s="60" t="s">
        <v>666</v>
      </c>
      <c r="H20" s="60" t="s">
        <v>287</v>
      </c>
      <c r="I20" s="60" t="s">
        <v>348</v>
      </c>
      <c r="J20" s="60" t="s">
        <v>289</v>
      </c>
      <c r="K20" s="60" t="s">
        <v>688</v>
      </c>
    </row>
    <row r="21" spans="1:11" x14ac:dyDescent="0.25">
      <c r="A21" s="60">
        <v>47</v>
      </c>
      <c r="B21" s="60" t="s">
        <v>350</v>
      </c>
      <c r="C21" s="60" t="s">
        <v>340</v>
      </c>
      <c r="D21" s="60" t="s">
        <v>351</v>
      </c>
      <c r="E21" s="60" t="s">
        <v>48</v>
      </c>
      <c r="F21" s="60" t="s">
        <v>352</v>
      </c>
      <c r="G21" s="60" t="s">
        <v>666</v>
      </c>
      <c r="H21" s="60" t="s">
        <v>287</v>
      </c>
      <c r="I21" s="60" t="s">
        <v>353</v>
      </c>
      <c r="J21" s="60" t="s">
        <v>289</v>
      </c>
      <c r="K21" s="60" t="s">
        <v>689</v>
      </c>
    </row>
    <row r="22" spans="1:11" x14ac:dyDescent="0.25">
      <c r="A22" s="60">
        <v>51</v>
      </c>
      <c r="B22" s="60" t="s">
        <v>377</v>
      </c>
      <c r="C22" s="60" t="s">
        <v>378</v>
      </c>
      <c r="D22" s="60" t="s">
        <v>256</v>
      </c>
      <c r="E22" s="60" t="s">
        <v>1</v>
      </c>
      <c r="F22" s="60" t="s">
        <v>379</v>
      </c>
      <c r="G22" s="60" t="s">
        <v>666</v>
      </c>
      <c r="H22" s="60" t="s">
        <v>294</v>
      </c>
      <c r="I22" s="60" t="s">
        <v>380</v>
      </c>
      <c r="J22" s="60" t="s">
        <v>289</v>
      </c>
      <c r="K22" s="60" t="s">
        <v>695</v>
      </c>
    </row>
    <row r="23" spans="1:11" x14ac:dyDescent="0.25">
      <c r="A23" s="60">
        <v>52</v>
      </c>
      <c r="B23" s="60" t="s">
        <v>387</v>
      </c>
      <c r="C23" s="60" t="s">
        <v>279</v>
      </c>
      <c r="D23" s="60" t="s">
        <v>351</v>
      </c>
      <c r="E23" s="60" t="s">
        <v>48</v>
      </c>
      <c r="F23" s="60" t="s">
        <v>388</v>
      </c>
      <c r="G23" s="60" t="s">
        <v>666</v>
      </c>
      <c r="H23" s="60" t="s">
        <v>287</v>
      </c>
      <c r="I23" s="60" t="s">
        <v>389</v>
      </c>
      <c r="J23" s="60" t="s">
        <v>289</v>
      </c>
      <c r="K23" s="60" t="s">
        <v>696</v>
      </c>
    </row>
    <row r="24" spans="1:11" x14ac:dyDescent="0.25">
      <c r="A24" s="60">
        <v>56</v>
      </c>
      <c r="B24" s="60" t="s">
        <v>407</v>
      </c>
      <c r="C24" s="60" t="s">
        <v>408</v>
      </c>
      <c r="D24" s="60" t="s">
        <v>618</v>
      </c>
      <c r="E24" s="60" t="s">
        <v>619</v>
      </c>
      <c r="F24" s="60" t="s">
        <v>412</v>
      </c>
      <c r="G24" s="60" t="s">
        <v>666</v>
      </c>
      <c r="H24" s="60" t="s">
        <v>294</v>
      </c>
      <c r="I24" s="60" t="s">
        <v>413</v>
      </c>
      <c r="J24" s="60" t="s">
        <v>289</v>
      </c>
      <c r="K24" s="60" t="s">
        <v>702</v>
      </c>
    </row>
    <row r="25" spans="1:11" x14ac:dyDescent="0.25">
      <c r="A25" s="60">
        <v>58</v>
      </c>
      <c r="B25" s="60" t="s">
        <v>15</v>
      </c>
      <c r="C25" s="60" t="s">
        <v>16</v>
      </c>
      <c r="D25" s="60" t="s">
        <v>17</v>
      </c>
      <c r="E25" s="60" t="s">
        <v>7</v>
      </c>
      <c r="F25" s="60" t="s">
        <v>77</v>
      </c>
      <c r="G25" s="60" t="s">
        <v>666</v>
      </c>
      <c r="H25" s="60" t="s">
        <v>30</v>
      </c>
      <c r="I25" s="60" t="s">
        <v>78</v>
      </c>
      <c r="J25" s="60" t="s">
        <v>32</v>
      </c>
      <c r="K25" s="60" t="s">
        <v>705</v>
      </c>
    </row>
    <row r="26" spans="1:11" x14ac:dyDescent="0.25">
      <c r="A26" s="60">
        <v>59</v>
      </c>
      <c r="B26" s="60" t="s">
        <v>407</v>
      </c>
      <c r="C26" s="60" t="s">
        <v>408</v>
      </c>
      <c r="D26" s="60" t="s">
        <v>618</v>
      </c>
      <c r="E26" s="60" t="s">
        <v>619</v>
      </c>
      <c r="F26" s="60" t="s">
        <v>437</v>
      </c>
      <c r="G26" s="60" t="s">
        <v>666</v>
      </c>
      <c r="H26" s="60" t="s">
        <v>30</v>
      </c>
      <c r="I26" s="60" t="s">
        <v>438</v>
      </c>
      <c r="J26" s="60" t="s">
        <v>32</v>
      </c>
      <c r="K26" s="60" t="s">
        <v>706</v>
      </c>
    </row>
    <row r="27" spans="1:11" x14ac:dyDescent="0.25">
      <c r="A27" s="60">
        <v>60</v>
      </c>
      <c r="B27" s="60" t="s">
        <v>407</v>
      </c>
      <c r="C27" s="60" t="s">
        <v>408</v>
      </c>
      <c r="D27" s="60" t="s">
        <v>618</v>
      </c>
      <c r="E27" s="60" t="s">
        <v>619</v>
      </c>
      <c r="F27" s="60" t="s">
        <v>440</v>
      </c>
      <c r="G27" s="60" t="s">
        <v>666</v>
      </c>
      <c r="H27" s="60" t="s">
        <v>30</v>
      </c>
      <c r="I27" s="60" t="s">
        <v>441</v>
      </c>
      <c r="J27" s="60" t="s">
        <v>32</v>
      </c>
      <c r="K27" s="60" t="s">
        <v>707</v>
      </c>
    </row>
    <row r="28" spans="1:11" x14ac:dyDescent="0.25">
      <c r="A28" s="60">
        <v>74</v>
      </c>
      <c r="B28" s="60" t="s">
        <v>110</v>
      </c>
      <c r="C28" s="60" t="s">
        <v>111</v>
      </c>
      <c r="D28" s="60" t="s">
        <v>112</v>
      </c>
      <c r="E28" s="60" t="s">
        <v>43</v>
      </c>
      <c r="F28" s="60" t="s">
        <v>113</v>
      </c>
      <c r="G28" s="60" t="s">
        <v>666</v>
      </c>
      <c r="H28" s="60" t="s">
        <v>3</v>
      </c>
      <c r="I28" s="60" t="s">
        <v>114</v>
      </c>
      <c r="J28" s="60" t="s">
        <v>53</v>
      </c>
      <c r="K28" s="60" t="s">
        <v>727</v>
      </c>
    </row>
    <row r="29" spans="1:11" x14ac:dyDescent="0.25">
      <c r="A29" s="60">
        <v>75</v>
      </c>
      <c r="B29" s="60" t="s">
        <v>120</v>
      </c>
      <c r="C29" s="60" t="s">
        <v>121</v>
      </c>
      <c r="D29" s="60" t="s">
        <v>122</v>
      </c>
      <c r="E29" s="60" t="s">
        <v>43</v>
      </c>
      <c r="F29" s="60" t="s">
        <v>123</v>
      </c>
      <c r="G29" s="60" t="s">
        <v>666</v>
      </c>
      <c r="H29" s="60" t="s">
        <v>3</v>
      </c>
      <c r="I29" s="60" t="s">
        <v>124</v>
      </c>
      <c r="J29" s="60" t="s">
        <v>125</v>
      </c>
      <c r="K29" s="60" t="s">
        <v>728</v>
      </c>
    </row>
    <row r="30" spans="1:11" x14ac:dyDescent="0.25">
      <c r="A30" s="60">
        <v>78</v>
      </c>
      <c r="B30" s="60" t="s">
        <v>131</v>
      </c>
      <c r="C30" s="60" t="s">
        <v>132</v>
      </c>
      <c r="D30" s="60" t="s">
        <v>133</v>
      </c>
      <c r="E30" s="60" t="s">
        <v>28</v>
      </c>
      <c r="F30" s="60" t="s">
        <v>134</v>
      </c>
      <c r="G30" s="60" t="s">
        <v>666</v>
      </c>
      <c r="H30" s="60" t="s">
        <v>30</v>
      </c>
      <c r="I30" s="60" t="s">
        <v>135</v>
      </c>
      <c r="J30" s="60" t="s">
        <v>32</v>
      </c>
      <c r="K30" s="60" t="s">
        <v>731</v>
      </c>
    </row>
    <row r="31" spans="1:11" x14ac:dyDescent="0.25">
      <c r="A31" s="60">
        <v>82</v>
      </c>
      <c r="B31" s="60" t="s">
        <v>54</v>
      </c>
      <c r="C31" s="60" t="s">
        <v>55</v>
      </c>
      <c r="D31" s="60" t="s">
        <v>0</v>
      </c>
      <c r="E31" s="60" t="s">
        <v>1</v>
      </c>
      <c r="F31" s="60" t="s">
        <v>156</v>
      </c>
      <c r="G31" s="60" t="s">
        <v>666</v>
      </c>
      <c r="H31" s="60" t="s">
        <v>157</v>
      </c>
      <c r="I31" s="60" t="s">
        <v>158</v>
      </c>
      <c r="J31" s="60" t="s">
        <v>159</v>
      </c>
      <c r="K31" s="60" t="s">
        <v>734</v>
      </c>
    </row>
    <row r="32" spans="1:11" x14ac:dyDescent="0.25">
      <c r="A32" s="60">
        <v>92</v>
      </c>
      <c r="B32" s="60" t="s">
        <v>467</v>
      </c>
      <c r="C32" s="60" t="s">
        <v>468</v>
      </c>
      <c r="D32" s="60" t="s">
        <v>0</v>
      </c>
      <c r="E32" s="60" t="s">
        <v>1</v>
      </c>
      <c r="F32" s="60" t="s">
        <v>477</v>
      </c>
      <c r="G32" s="60" t="s">
        <v>666</v>
      </c>
      <c r="H32" s="60" t="s">
        <v>30</v>
      </c>
      <c r="I32" s="60" t="s">
        <v>478</v>
      </c>
      <c r="J32" s="60" t="s">
        <v>32</v>
      </c>
      <c r="K32" s="60" t="s">
        <v>740</v>
      </c>
    </row>
    <row r="33" spans="1:11" x14ac:dyDescent="0.25">
      <c r="A33" s="60">
        <v>93</v>
      </c>
      <c r="B33" s="60" t="s">
        <v>101</v>
      </c>
      <c r="C33" s="60" t="s">
        <v>102</v>
      </c>
      <c r="D33" s="60" t="s">
        <v>103</v>
      </c>
      <c r="E33" s="60" t="s">
        <v>43</v>
      </c>
      <c r="F33" s="60" t="s">
        <v>202</v>
      </c>
      <c r="G33" s="60" t="s">
        <v>666</v>
      </c>
      <c r="H33" s="60" t="s">
        <v>30</v>
      </c>
      <c r="I33" s="60" t="s">
        <v>203</v>
      </c>
      <c r="J33" s="60" t="s">
        <v>32</v>
      </c>
      <c r="K33" s="60" t="s">
        <v>743</v>
      </c>
    </row>
    <row r="34" spans="1:11" x14ac:dyDescent="0.25">
      <c r="A34" s="60">
        <v>95</v>
      </c>
      <c r="B34" s="60" t="s">
        <v>206</v>
      </c>
      <c r="C34" s="60" t="s">
        <v>207</v>
      </c>
      <c r="D34" s="60" t="s">
        <v>173</v>
      </c>
      <c r="E34" s="60" t="s">
        <v>43</v>
      </c>
      <c r="F34" s="60" t="s">
        <v>208</v>
      </c>
      <c r="G34" s="60" t="s">
        <v>666</v>
      </c>
      <c r="H34" s="60" t="s">
        <v>3</v>
      </c>
      <c r="I34" s="60" t="s">
        <v>209</v>
      </c>
      <c r="J34" s="60" t="s">
        <v>53</v>
      </c>
      <c r="K34" s="60" t="s">
        <v>745</v>
      </c>
    </row>
    <row r="35" spans="1:11" x14ac:dyDescent="0.25">
      <c r="A35" s="60">
        <v>96</v>
      </c>
      <c r="B35" s="60" t="s">
        <v>50</v>
      </c>
      <c r="C35" s="60" t="s">
        <v>51</v>
      </c>
      <c r="D35" s="60" t="s">
        <v>52</v>
      </c>
      <c r="E35" s="60" t="s">
        <v>43</v>
      </c>
      <c r="F35" s="60" t="s">
        <v>221</v>
      </c>
      <c r="G35" s="60" t="s">
        <v>666</v>
      </c>
      <c r="H35" s="60" t="s">
        <v>3</v>
      </c>
      <c r="I35" s="60" t="s">
        <v>222</v>
      </c>
      <c r="J35" s="60" t="s">
        <v>53</v>
      </c>
      <c r="K35" s="60" t="s">
        <v>747</v>
      </c>
    </row>
    <row r="36" spans="1:11" x14ac:dyDescent="0.25">
      <c r="A36" s="60">
        <v>99</v>
      </c>
      <c r="B36" s="60" t="s">
        <v>232</v>
      </c>
      <c r="C36" s="60" t="s">
        <v>233</v>
      </c>
      <c r="D36" s="60" t="s">
        <v>234</v>
      </c>
      <c r="E36" s="60" t="s">
        <v>1</v>
      </c>
      <c r="F36" s="60" t="s">
        <v>235</v>
      </c>
      <c r="G36" s="60" t="s">
        <v>666</v>
      </c>
      <c r="H36" s="60" t="s">
        <v>3</v>
      </c>
      <c r="I36" s="60" t="s">
        <v>236</v>
      </c>
      <c r="J36" s="60" t="s">
        <v>53</v>
      </c>
      <c r="K36" s="60" t="s">
        <v>750</v>
      </c>
    </row>
    <row r="37" spans="1:11" x14ac:dyDescent="0.25">
      <c r="A37" s="60">
        <v>100</v>
      </c>
      <c r="B37" s="60" t="s">
        <v>50</v>
      </c>
      <c r="C37" s="60" t="s">
        <v>51</v>
      </c>
      <c r="D37" s="60" t="s">
        <v>52</v>
      </c>
      <c r="E37" s="60" t="s">
        <v>43</v>
      </c>
      <c r="F37" s="60" t="s">
        <v>246</v>
      </c>
      <c r="G37" s="60" t="s">
        <v>666</v>
      </c>
      <c r="H37" s="60" t="s">
        <v>3</v>
      </c>
      <c r="I37" s="60" t="s">
        <v>247</v>
      </c>
      <c r="J37" s="60" t="s">
        <v>125</v>
      </c>
      <c r="K37" s="60" t="s">
        <v>751</v>
      </c>
    </row>
    <row r="38" spans="1:11" x14ac:dyDescent="0.25">
      <c r="A38" s="60">
        <v>101</v>
      </c>
      <c r="B38" s="60" t="s">
        <v>249</v>
      </c>
      <c r="C38" s="60" t="s">
        <v>250</v>
      </c>
      <c r="D38" s="60" t="s">
        <v>251</v>
      </c>
      <c r="E38" s="60" t="s">
        <v>43</v>
      </c>
      <c r="F38" s="60" t="s">
        <v>252</v>
      </c>
      <c r="G38" s="60" t="s">
        <v>666</v>
      </c>
      <c r="H38" s="60" t="s">
        <v>3</v>
      </c>
      <c r="I38" s="60" t="s">
        <v>253</v>
      </c>
      <c r="J38" s="60" t="s">
        <v>125</v>
      </c>
      <c r="K38" s="60" t="s">
        <v>752</v>
      </c>
    </row>
    <row r="39" spans="1:11" x14ac:dyDescent="0.25">
      <c r="A39" s="60">
        <v>104</v>
      </c>
      <c r="B39" s="60" t="s">
        <v>273</v>
      </c>
      <c r="C39" s="60" t="s">
        <v>274</v>
      </c>
      <c r="D39" s="60" t="s">
        <v>0</v>
      </c>
      <c r="E39" s="60" t="s">
        <v>1</v>
      </c>
      <c r="F39" s="60" t="s">
        <v>275</v>
      </c>
      <c r="G39" s="60" t="s">
        <v>666</v>
      </c>
      <c r="H39" s="60" t="s">
        <v>3</v>
      </c>
      <c r="I39" s="60" t="s">
        <v>276</v>
      </c>
      <c r="J39" s="60" t="s">
        <v>53</v>
      </c>
      <c r="K39" s="60" t="s">
        <v>755</v>
      </c>
    </row>
    <row r="40" spans="1:11" x14ac:dyDescent="0.25">
      <c r="A40" s="60">
        <v>1</v>
      </c>
      <c r="B40" s="60" t="s">
        <v>242</v>
      </c>
      <c r="C40" s="60" t="s">
        <v>243</v>
      </c>
      <c r="D40" s="60" t="s">
        <v>957</v>
      </c>
      <c r="E40" s="60" t="s">
        <v>43</v>
      </c>
      <c r="F40" s="60" t="s">
        <v>244</v>
      </c>
      <c r="G40" s="60" t="s">
        <v>938</v>
      </c>
      <c r="H40" s="60" t="s">
        <v>3</v>
      </c>
      <c r="I40" s="60" t="s">
        <v>245</v>
      </c>
      <c r="J40" s="60" t="s">
        <v>125</v>
      </c>
      <c r="K40" s="60" t="s">
        <v>958</v>
      </c>
    </row>
    <row r="41" spans="1:11" x14ac:dyDescent="0.25">
      <c r="A41" s="60">
        <v>3</v>
      </c>
      <c r="B41" s="60" t="s">
        <v>953</v>
      </c>
      <c r="C41" s="60" t="s">
        <v>954</v>
      </c>
      <c r="D41" s="60" t="s">
        <v>205</v>
      </c>
      <c r="E41" s="60" t="s">
        <v>1</v>
      </c>
      <c r="F41" s="60" t="s">
        <v>937</v>
      </c>
      <c r="G41" s="60" t="s">
        <v>938</v>
      </c>
      <c r="H41" s="60" t="s">
        <v>3</v>
      </c>
      <c r="I41" s="60" t="s">
        <v>939</v>
      </c>
      <c r="J41" s="60" t="s">
        <v>940</v>
      </c>
      <c r="K41" s="60" t="s">
        <v>955</v>
      </c>
    </row>
    <row r="42" spans="1:11" x14ac:dyDescent="0.25">
      <c r="A42" s="60">
        <v>4</v>
      </c>
      <c r="B42" s="60" t="s">
        <v>322</v>
      </c>
      <c r="C42" s="60" t="s">
        <v>323</v>
      </c>
      <c r="D42" s="60" t="s">
        <v>66</v>
      </c>
      <c r="E42" s="60" t="s">
        <v>1</v>
      </c>
      <c r="F42" s="60" t="s">
        <v>324</v>
      </c>
      <c r="G42" s="60" t="s">
        <v>938</v>
      </c>
      <c r="H42" s="60" t="s">
        <v>287</v>
      </c>
      <c r="I42" s="60" t="s">
        <v>325</v>
      </c>
      <c r="J42" s="60" t="s">
        <v>289</v>
      </c>
      <c r="K42" s="60" t="s">
        <v>956</v>
      </c>
    </row>
    <row r="43" spans="1:11" x14ac:dyDescent="0.25">
      <c r="A43" s="60">
        <v>6</v>
      </c>
      <c r="B43" s="60" t="s">
        <v>190</v>
      </c>
      <c r="C43" s="60" t="s">
        <v>191</v>
      </c>
      <c r="D43" s="60" t="s">
        <v>192</v>
      </c>
      <c r="E43" s="60" t="s">
        <v>28</v>
      </c>
      <c r="F43" s="60" t="s">
        <v>193</v>
      </c>
      <c r="G43" s="60" t="s">
        <v>938</v>
      </c>
      <c r="H43" s="60" t="s">
        <v>30</v>
      </c>
      <c r="I43" s="60" t="s">
        <v>194</v>
      </c>
      <c r="J43" s="60" t="s">
        <v>32</v>
      </c>
      <c r="K43" s="60" t="s">
        <v>951</v>
      </c>
    </row>
    <row r="44" spans="1:11" x14ac:dyDescent="0.25">
      <c r="A44" s="60">
        <v>9</v>
      </c>
      <c r="B44" s="60" t="s">
        <v>49</v>
      </c>
      <c r="C44" s="60" t="s">
        <v>97</v>
      </c>
      <c r="D44" s="60" t="s">
        <v>66</v>
      </c>
      <c r="E44" s="60" t="s">
        <v>1</v>
      </c>
      <c r="F44" s="60" t="s">
        <v>391</v>
      </c>
      <c r="G44" s="60" t="s">
        <v>938</v>
      </c>
      <c r="H44" s="60" t="s">
        <v>294</v>
      </c>
      <c r="I44" s="60" t="s">
        <v>392</v>
      </c>
      <c r="J44" s="60" t="s">
        <v>289</v>
      </c>
      <c r="K44" s="60" t="s">
        <v>921</v>
      </c>
    </row>
    <row r="45" spans="1:11" x14ac:dyDescent="0.25">
      <c r="A45" s="60">
        <v>11</v>
      </c>
      <c r="B45" s="60" t="s">
        <v>301</v>
      </c>
      <c r="C45" s="60" t="s">
        <v>302</v>
      </c>
      <c r="D45" s="60" t="s">
        <v>0</v>
      </c>
      <c r="E45" s="60" t="s">
        <v>1</v>
      </c>
      <c r="F45" s="60" t="s">
        <v>303</v>
      </c>
      <c r="G45" s="60" t="s">
        <v>938</v>
      </c>
      <c r="H45" s="60" t="s">
        <v>294</v>
      </c>
      <c r="I45" s="60" t="s">
        <v>304</v>
      </c>
      <c r="J45" s="60" t="s">
        <v>289</v>
      </c>
      <c r="K45" s="60" t="s">
        <v>907</v>
      </c>
    </row>
    <row r="46" spans="1:11" x14ac:dyDescent="0.25">
      <c r="A46" s="60">
        <v>13</v>
      </c>
      <c r="B46" s="60" t="s">
        <v>361</v>
      </c>
      <c r="C46" s="60" t="s">
        <v>362</v>
      </c>
      <c r="D46" s="60" t="s">
        <v>0</v>
      </c>
      <c r="E46" s="60" t="s">
        <v>1</v>
      </c>
      <c r="F46" s="60" t="s">
        <v>886</v>
      </c>
      <c r="G46" s="60" t="s">
        <v>938</v>
      </c>
      <c r="H46" s="60" t="s">
        <v>3</v>
      </c>
      <c r="I46" s="60" t="s">
        <v>861</v>
      </c>
      <c r="J46" s="60" t="s">
        <v>516</v>
      </c>
      <c r="K46" s="60" t="s">
        <v>896</v>
      </c>
    </row>
    <row r="47" spans="1:11" x14ac:dyDescent="0.25">
      <c r="A47" s="60">
        <v>17</v>
      </c>
      <c r="B47" s="60" t="s">
        <v>845</v>
      </c>
      <c r="C47" s="60" t="s">
        <v>846</v>
      </c>
      <c r="D47" s="60" t="s">
        <v>27</v>
      </c>
      <c r="E47" s="60" t="s">
        <v>28</v>
      </c>
      <c r="F47" s="60" t="s">
        <v>847</v>
      </c>
      <c r="G47" s="60" t="s">
        <v>938</v>
      </c>
      <c r="H47" s="60" t="s">
        <v>294</v>
      </c>
      <c r="I47" s="60" t="s">
        <v>848</v>
      </c>
      <c r="J47" s="60" t="s">
        <v>289</v>
      </c>
      <c r="K47" s="60" t="s">
        <v>849</v>
      </c>
    </row>
    <row r="48" spans="1:11" x14ac:dyDescent="0.25">
      <c r="A48" s="60">
        <v>22</v>
      </c>
      <c r="B48" s="60" t="s">
        <v>530</v>
      </c>
      <c r="C48" s="60" t="s">
        <v>531</v>
      </c>
      <c r="D48" s="60" t="s">
        <v>36</v>
      </c>
      <c r="E48" s="60" t="s">
        <v>1</v>
      </c>
      <c r="F48" s="60" t="s">
        <v>532</v>
      </c>
      <c r="G48" s="60" t="s">
        <v>938</v>
      </c>
      <c r="H48" s="60" t="s">
        <v>294</v>
      </c>
      <c r="I48" s="60" t="s">
        <v>533</v>
      </c>
      <c r="J48" s="60" t="s">
        <v>516</v>
      </c>
      <c r="K48" s="60" t="s">
        <v>764</v>
      </c>
    </row>
    <row r="49" spans="1:11" x14ac:dyDescent="0.25">
      <c r="A49" s="60">
        <v>24</v>
      </c>
      <c r="B49" s="60" t="s">
        <v>651</v>
      </c>
      <c r="C49" s="60" t="s">
        <v>652</v>
      </c>
      <c r="D49" s="60" t="s">
        <v>653</v>
      </c>
      <c r="E49" s="60" t="s">
        <v>1</v>
      </c>
      <c r="F49" s="60" t="s">
        <v>654</v>
      </c>
      <c r="G49" s="60" t="s">
        <v>938</v>
      </c>
      <c r="H49" s="60" t="s">
        <v>294</v>
      </c>
      <c r="I49" s="60" t="s">
        <v>655</v>
      </c>
      <c r="J49" s="60" t="s">
        <v>289</v>
      </c>
      <c r="K49" s="60" t="s">
        <v>656</v>
      </c>
    </row>
    <row r="50" spans="1:11" x14ac:dyDescent="0.25">
      <c r="A50" s="60">
        <v>27</v>
      </c>
      <c r="B50" s="60" t="s">
        <v>425</v>
      </c>
      <c r="C50" s="60" t="s">
        <v>426</v>
      </c>
      <c r="D50" s="60" t="s">
        <v>427</v>
      </c>
      <c r="E50" s="60" t="s">
        <v>28</v>
      </c>
      <c r="F50" s="60" t="s">
        <v>428</v>
      </c>
      <c r="G50" s="60" t="s">
        <v>938</v>
      </c>
      <c r="H50" s="60" t="s">
        <v>287</v>
      </c>
      <c r="I50" s="60" t="s">
        <v>429</v>
      </c>
      <c r="J50" s="60" t="s">
        <v>289</v>
      </c>
      <c r="K50" s="60" t="s">
        <v>659</v>
      </c>
    </row>
    <row r="51" spans="1:11" x14ac:dyDescent="0.25">
      <c r="A51" s="60">
        <v>28</v>
      </c>
      <c r="B51" s="60" t="s">
        <v>102</v>
      </c>
      <c r="C51" s="60" t="s">
        <v>141</v>
      </c>
      <c r="D51" s="60" t="s">
        <v>42</v>
      </c>
      <c r="E51" s="60" t="s">
        <v>43</v>
      </c>
      <c r="F51" s="60" t="s">
        <v>142</v>
      </c>
      <c r="G51" s="60" t="s">
        <v>938</v>
      </c>
      <c r="H51" s="60" t="s">
        <v>3</v>
      </c>
      <c r="I51" s="60" t="s">
        <v>143</v>
      </c>
      <c r="J51" s="60" t="s">
        <v>53</v>
      </c>
      <c r="K51" s="60" t="s">
        <v>662</v>
      </c>
    </row>
    <row r="52" spans="1:11" x14ac:dyDescent="0.25">
      <c r="A52" s="60">
        <v>29</v>
      </c>
      <c r="B52" s="60" t="s">
        <v>608</v>
      </c>
      <c r="C52" s="60" t="s">
        <v>378</v>
      </c>
      <c r="D52" s="60" t="s">
        <v>27</v>
      </c>
      <c r="E52" s="60" t="s">
        <v>28</v>
      </c>
      <c r="F52" s="60" t="s">
        <v>609</v>
      </c>
      <c r="G52" s="60" t="s">
        <v>938</v>
      </c>
      <c r="H52" s="60" t="s">
        <v>294</v>
      </c>
      <c r="I52" s="60" t="s">
        <v>610</v>
      </c>
      <c r="J52" s="60" t="s">
        <v>289</v>
      </c>
      <c r="K52" s="60" t="s">
        <v>663</v>
      </c>
    </row>
    <row r="53" spans="1:11" x14ac:dyDescent="0.25">
      <c r="A53" s="60">
        <v>33</v>
      </c>
      <c r="B53" s="60" t="s">
        <v>257</v>
      </c>
      <c r="C53" s="60" t="s">
        <v>258</v>
      </c>
      <c r="D53" s="60" t="s">
        <v>36</v>
      </c>
      <c r="E53" s="60" t="s">
        <v>1</v>
      </c>
      <c r="F53" s="60" t="s">
        <v>259</v>
      </c>
      <c r="G53" s="60" t="s">
        <v>938</v>
      </c>
      <c r="H53" s="60" t="s">
        <v>3</v>
      </c>
      <c r="I53" s="60" t="s">
        <v>260</v>
      </c>
      <c r="J53" s="60" t="s">
        <v>53</v>
      </c>
      <c r="K53" s="60" t="s">
        <v>670</v>
      </c>
    </row>
    <row r="54" spans="1:11" x14ac:dyDescent="0.25">
      <c r="A54" s="60">
        <v>35</v>
      </c>
      <c r="B54" s="60" t="s">
        <v>566</v>
      </c>
      <c r="C54" s="60" t="s">
        <v>556</v>
      </c>
      <c r="D54" s="60" t="s">
        <v>0</v>
      </c>
      <c r="E54" s="60" t="s">
        <v>1</v>
      </c>
      <c r="F54" s="60" t="s">
        <v>557</v>
      </c>
      <c r="G54" s="60" t="s">
        <v>938</v>
      </c>
      <c r="H54" s="60" t="s">
        <v>287</v>
      </c>
      <c r="I54" s="60" t="s">
        <v>558</v>
      </c>
      <c r="J54" s="60" t="s">
        <v>289</v>
      </c>
      <c r="K54" s="60" t="s">
        <v>673</v>
      </c>
    </row>
    <row r="55" spans="1:11" x14ac:dyDescent="0.25">
      <c r="A55" s="60">
        <v>36</v>
      </c>
      <c r="B55" s="60" t="s">
        <v>161</v>
      </c>
      <c r="C55" s="60" t="s">
        <v>162</v>
      </c>
      <c r="D55" s="60" t="s">
        <v>394</v>
      </c>
      <c r="E55" s="60" t="s">
        <v>1</v>
      </c>
      <c r="F55" s="60" t="s">
        <v>163</v>
      </c>
      <c r="G55" s="60" t="s">
        <v>938</v>
      </c>
      <c r="H55" s="60" t="s">
        <v>30</v>
      </c>
      <c r="I55" s="60" t="s">
        <v>164</v>
      </c>
      <c r="J55" s="60" t="s">
        <v>32</v>
      </c>
      <c r="K55" s="60" t="s">
        <v>675</v>
      </c>
    </row>
    <row r="56" spans="1:11" x14ac:dyDescent="0.25">
      <c r="A56" s="60">
        <v>37</v>
      </c>
      <c r="B56" s="60"/>
      <c r="C56" s="60"/>
      <c r="D56" s="60"/>
      <c r="E56" s="60"/>
      <c r="F56" s="60" t="s">
        <v>540</v>
      </c>
      <c r="G56" s="60" t="s">
        <v>938</v>
      </c>
      <c r="H56" s="60" t="s">
        <v>294</v>
      </c>
      <c r="I56" s="60" t="s">
        <v>541</v>
      </c>
      <c r="J56" s="60" t="s">
        <v>289</v>
      </c>
      <c r="K56" s="60" t="s">
        <v>677</v>
      </c>
    </row>
    <row r="57" spans="1:11" x14ac:dyDescent="0.25">
      <c r="A57" s="60">
        <v>39</v>
      </c>
      <c r="B57" s="60" t="s">
        <v>291</v>
      </c>
      <c r="C57" s="60" t="s">
        <v>292</v>
      </c>
      <c r="D57" s="60" t="s">
        <v>0</v>
      </c>
      <c r="E57" s="60" t="s">
        <v>1</v>
      </c>
      <c r="F57" s="60" t="s">
        <v>293</v>
      </c>
      <c r="G57" s="60" t="s">
        <v>938</v>
      </c>
      <c r="H57" s="60" t="s">
        <v>294</v>
      </c>
      <c r="I57" s="60" t="s">
        <v>295</v>
      </c>
      <c r="J57" s="60" t="s">
        <v>289</v>
      </c>
      <c r="K57" s="60" t="s">
        <v>679</v>
      </c>
    </row>
    <row r="58" spans="1:11" x14ac:dyDescent="0.25">
      <c r="A58" s="60">
        <v>40</v>
      </c>
      <c r="B58" s="60" t="s">
        <v>297</v>
      </c>
      <c r="C58" s="60" t="s">
        <v>255</v>
      </c>
      <c r="D58" s="60" t="s">
        <v>0</v>
      </c>
      <c r="E58" s="60" t="s">
        <v>1</v>
      </c>
      <c r="F58" s="60" t="s">
        <v>298</v>
      </c>
      <c r="G58" s="60" t="s">
        <v>938</v>
      </c>
      <c r="H58" s="60" t="s">
        <v>294</v>
      </c>
      <c r="I58" s="60" t="s">
        <v>299</v>
      </c>
      <c r="J58" s="60" t="s">
        <v>289</v>
      </c>
      <c r="K58" s="60" t="s">
        <v>680</v>
      </c>
    </row>
    <row r="59" spans="1:11" x14ac:dyDescent="0.25">
      <c r="A59" s="60">
        <v>42</v>
      </c>
      <c r="B59" s="60" t="s">
        <v>317</v>
      </c>
      <c r="C59" s="60" t="s">
        <v>279</v>
      </c>
      <c r="D59" s="60" t="s">
        <v>318</v>
      </c>
      <c r="E59" s="60" t="s">
        <v>28</v>
      </c>
      <c r="F59" s="60" t="s">
        <v>319</v>
      </c>
      <c r="G59" s="60" t="s">
        <v>938</v>
      </c>
      <c r="H59" s="60" t="s">
        <v>287</v>
      </c>
      <c r="I59" s="60" t="s">
        <v>320</v>
      </c>
      <c r="J59" s="60" t="s">
        <v>289</v>
      </c>
      <c r="K59" s="60" t="s">
        <v>758</v>
      </c>
    </row>
    <row r="60" spans="1:11" x14ac:dyDescent="0.25">
      <c r="A60" s="60">
        <v>48</v>
      </c>
      <c r="B60" s="60" t="s">
        <v>355</v>
      </c>
      <c r="C60" s="60" t="s">
        <v>356</v>
      </c>
      <c r="D60" s="60" t="s">
        <v>0</v>
      </c>
      <c r="E60" s="60" t="s">
        <v>1</v>
      </c>
      <c r="F60" s="60" t="s">
        <v>357</v>
      </c>
      <c r="G60" s="60" t="s">
        <v>938</v>
      </c>
      <c r="H60" s="60" t="s">
        <v>294</v>
      </c>
      <c r="I60" s="60" t="s">
        <v>358</v>
      </c>
      <c r="J60" s="60" t="s">
        <v>289</v>
      </c>
      <c r="K60" s="60" t="s">
        <v>690</v>
      </c>
    </row>
    <row r="61" spans="1:11" x14ac:dyDescent="0.25">
      <c r="A61" s="60">
        <v>49</v>
      </c>
      <c r="B61" s="60" t="s">
        <v>366</v>
      </c>
      <c r="C61" s="60" t="s">
        <v>367</v>
      </c>
      <c r="D61" s="60" t="s">
        <v>368</v>
      </c>
      <c r="E61" s="60" t="s">
        <v>43</v>
      </c>
      <c r="F61" s="60" t="s">
        <v>369</v>
      </c>
      <c r="G61" s="60" t="s">
        <v>938</v>
      </c>
      <c r="H61" s="60" t="s">
        <v>294</v>
      </c>
      <c r="I61" s="60" t="s">
        <v>370</v>
      </c>
      <c r="J61" s="60" t="s">
        <v>289</v>
      </c>
      <c r="K61" s="60" t="s">
        <v>693</v>
      </c>
    </row>
    <row r="62" spans="1:11" x14ac:dyDescent="0.25">
      <c r="A62" s="60">
        <v>50</v>
      </c>
      <c r="B62" s="60" t="s">
        <v>372</v>
      </c>
      <c r="C62" s="60" t="s">
        <v>373</v>
      </c>
      <c r="D62" s="60" t="s">
        <v>42</v>
      </c>
      <c r="E62" s="60" t="s">
        <v>43</v>
      </c>
      <c r="F62" s="60" t="s">
        <v>374</v>
      </c>
      <c r="G62" s="60" t="s">
        <v>938</v>
      </c>
      <c r="H62" s="60" t="s">
        <v>294</v>
      </c>
      <c r="I62" s="60" t="s">
        <v>375</v>
      </c>
      <c r="J62" s="60" t="s">
        <v>289</v>
      </c>
      <c r="K62" s="60" t="s">
        <v>694</v>
      </c>
    </row>
    <row r="63" spans="1:11" x14ac:dyDescent="0.25">
      <c r="A63" s="60">
        <v>53</v>
      </c>
      <c r="B63" s="60" t="s">
        <v>137</v>
      </c>
      <c r="C63" s="60" t="s">
        <v>138</v>
      </c>
      <c r="D63" s="60" t="s">
        <v>0</v>
      </c>
      <c r="E63" s="60" t="s">
        <v>1</v>
      </c>
      <c r="F63" s="60" t="s">
        <v>139</v>
      </c>
      <c r="G63" s="60" t="s">
        <v>938</v>
      </c>
      <c r="H63" s="60" t="s">
        <v>3</v>
      </c>
      <c r="I63" s="60" t="s">
        <v>140</v>
      </c>
      <c r="J63" s="60" t="s">
        <v>53</v>
      </c>
      <c r="K63" s="60" t="s">
        <v>699</v>
      </c>
    </row>
    <row r="64" spans="1:11" x14ac:dyDescent="0.25">
      <c r="A64" s="60">
        <v>54</v>
      </c>
      <c r="B64" s="60" t="s">
        <v>262</v>
      </c>
      <c r="C64" s="60" t="s">
        <v>399</v>
      </c>
      <c r="D64" s="60" t="s">
        <v>0</v>
      </c>
      <c r="E64" s="60" t="s">
        <v>1</v>
      </c>
      <c r="F64" s="60" t="s">
        <v>400</v>
      </c>
      <c r="G64" s="60" t="s">
        <v>938</v>
      </c>
      <c r="H64" s="60" t="s">
        <v>294</v>
      </c>
      <c r="I64" s="60" t="s">
        <v>401</v>
      </c>
      <c r="J64" s="60" t="s">
        <v>289</v>
      </c>
      <c r="K64" s="60" t="s">
        <v>700</v>
      </c>
    </row>
    <row r="65" spans="1:11" x14ac:dyDescent="0.25">
      <c r="A65" s="60">
        <v>55</v>
      </c>
      <c r="B65" s="60" t="s">
        <v>403</v>
      </c>
      <c r="C65" s="60" t="s">
        <v>60</v>
      </c>
      <c r="D65" s="60" t="s">
        <v>27</v>
      </c>
      <c r="E65" s="60" t="s">
        <v>28</v>
      </c>
      <c r="F65" s="60" t="s">
        <v>404</v>
      </c>
      <c r="G65" s="60" t="s">
        <v>938</v>
      </c>
      <c r="H65" s="60" t="s">
        <v>287</v>
      </c>
      <c r="I65" s="60" t="s">
        <v>405</v>
      </c>
      <c r="J65" s="60" t="s">
        <v>289</v>
      </c>
      <c r="K65" s="60" t="s">
        <v>701</v>
      </c>
    </row>
    <row r="66" spans="1:11" x14ac:dyDescent="0.25">
      <c r="A66" s="60">
        <v>57</v>
      </c>
      <c r="B66" s="60" t="s">
        <v>431</v>
      </c>
      <c r="C66" s="60" t="s">
        <v>172</v>
      </c>
      <c r="D66" s="60" t="s">
        <v>432</v>
      </c>
      <c r="E66" s="60" t="s">
        <v>28</v>
      </c>
      <c r="F66" s="60" t="s">
        <v>433</v>
      </c>
      <c r="G66" s="60" t="s">
        <v>938</v>
      </c>
      <c r="H66" s="60" t="s">
        <v>294</v>
      </c>
      <c r="I66" s="60" t="s">
        <v>434</v>
      </c>
      <c r="J66" s="60" t="s">
        <v>289</v>
      </c>
      <c r="K66" s="60" t="s">
        <v>704</v>
      </c>
    </row>
    <row r="67" spans="1:11" x14ac:dyDescent="0.25">
      <c r="A67" s="60">
        <v>64</v>
      </c>
      <c r="B67" s="60" t="s">
        <v>460</v>
      </c>
      <c r="C67" s="60" t="s">
        <v>461</v>
      </c>
      <c r="D67" s="60" t="s">
        <v>462</v>
      </c>
      <c r="E67" s="60" t="s">
        <v>1</v>
      </c>
      <c r="F67" s="60" t="s">
        <v>463</v>
      </c>
      <c r="G67" s="60" t="s">
        <v>938</v>
      </c>
      <c r="H67" s="60" t="s">
        <v>30</v>
      </c>
      <c r="I67" s="60" t="s">
        <v>464</v>
      </c>
      <c r="J67" s="60" t="s">
        <v>32</v>
      </c>
      <c r="K67" s="60" t="s">
        <v>711</v>
      </c>
    </row>
    <row r="68" spans="1:11" x14ac:dyDescent="0.25">
      <c r="A68" s="60">
        <v>65</v>
      </c>
      <c r="B68" s="60" t="s">
        <v>165</v>
      </c>
      <c r="C68" s="60" t="s">
        <v>166</v>
      </c>
      <c r="D68" s="60" t="s">
        <v>27</v>
      </c>
      <c r="E68" s="60" t="s">
        <v>28</v>
      </c>
      <c r="F68" s="60" t="s">
        <v>167</v>
      </c>
      <c r="G68" s="60" t="s">
        <v>938</v>
      </c>
      <c r="H68" s="60" t="s">
        <v>30</v>
      </c>
      <c r="I68" s="60" t="s">
        <v>168</v>
      </c>
      <c r="J68" s="60" t="s">
        <v>32</v>
      </c>
      <c r="K68" s="60" t="s">
        <v>712</v>
      </c>
    </row>
    <row r="69" spans="1:11" x14ac:dyDescent="0.25">
      <c r="A69" s="60">
        <v>67</v>
      </c>
      <c r="B69" s="60" t="s">
        <v>25</v>
      </c>
      <c r="C69" s="60" t="s">
        <v>26</v>
      </c>
      <c r="D69" s="60" t="s">
        <v>27</v>
      </c>
      <c r="E69" s="60" t="s">
        <v>28</v>
      </c>
      <c r="F69" s="60" t="s">
        <v>29</v>
      </c>
      <c r="G69" s="60" t="s">
        <v>938</v>
      </c>
      <c r="H69" s="60" t="s">
        <v>30</v>
      </c>
      <c r="I69" s="60" t="s">
        <v>31</v>
      </c>
      <c r="J69" s="60" t="s">
        <v>32</v>
      </c>
      <c r="K69" s="60" t="s">
        <v>714</v>
      </c>
    </row>
    <row r="70" spans="1:11" x14ac:dyDescent="0.25">
      <c r="A70" s="60">
        <v>97</v>
      </c>
      <c r="B70" s="60" t="s">
        <v>224</v>
      </c>
      <c r="C70" s="60" t="s">
        <v>225</v>
      </c>
      <c r="D70" s="60" t="s">
        <v>0</v>
      </c>
      <c r="E70" s="60" t="s">
        <v>1</v>
      </c>
      <c r="F70" s="60" t="s">
        <v>226</v>
      </c>
      <c r="G70" s="60" t="s">
        <v>938</v>
      </c>
      <c r="H70" s="60" t="s">
        <v>3</v>
      </c>
      <c r="I70" s="60" t="s">
        <v>227</v>
      </c>
      <c r="J70" s="60" t="s">
        <v>53</v>
      </c>
      <c r="K70" s="60" t="s">
        <v>748</v>
      </c>
    </row>
    <row r="71" spans="1:11" x14ac:dyDescent="0.25">
      <c r="A71" s="60">
        <v>98</v>
      </c>
      <c r="B71" s="60" t="s">
        <v>54</v>
      </c>
      <c r="C71" s="60" t="s">
        <v>55</v>
      </c>
      <c r="D71" s="60" t="s">
        <v>0</v>
      </c>
      <c r="E71" s="60" t="s">
        <v>1</v>
      </c>
      <c r="F71" s="60" t="s">
        <v>229</v>
      </c>
      <c r="G71" s="60" t="s">
        <v>938</v>
      </c>
      <c r="H71" s="60" t="s">
        <v>3</v>
      </c>
      <c r="I71" s="60" t="s">
        <v>230</v>
      </c>
      <c r="J71" s="60" t="s">
        <v>53</v>
      </c>
      <c r="K71" s="60" t="s">
        <v>749</v>
      </c>
    </row>
    <row r="72" spans="1:11" x14ac:dyDescent="0.25">
      <c r="A72" s="60">
        <v>102</v>
      </c>
      <c r="B72" s="60" t="s">
        <v>262</v>
      </c>
      <c r="C72" s="60" t="s">
        <v>263</v>
      </c>
      <c r="D72" s="60" t="s">
        <v>264</v>
      </c>
      <c r="E72" s="60" t="s">
        <v>1</v>
      </c>
      <c r="F72" s="60" t="s">
        <v>265</v>
      </c>
      <c r="G72" s="60" t="s">
        <v>938</v>
      </c>
      <c r="H72" s="60" t="s">
        <v>3</v>
      </c>
      <c r="I72" s="60" t="s">
        <v>266</v>
      </c>
      <c r="J72" s="60" t="s">
        <v>53</v>
      </c>
      <c r="K72" s="60" t="s">
        <v>753</v>
      </c>
    </row>
    <row r="73" spans="1:11" x14ac:dyDescent="0.25">
      <c r="A73" s="60">
        <v>103</v>
      </c>
      <c r="B73" s="60" t="s">
        <v>268</v>
      </c>
      <c r="C73" s="60" t="s">
        <v>269</v>
      </c>
      <c r="D73" s="60" t="s">
        <v>66</v>
      </c>
      <c r="E73" s="60" t="s">
        <v>1</v>
      </c>
      <c r="F73" s="60" t="s">
        <v>270</v>
      </c>
      <c r="G73" s="60" t="s">
        <v>938</v>
      </c>
      <c r="H73" s="60" t="s">
        <v>3</v>
      </c>
      <c r="I73" s="60" t="s">
        <v>271</v>
      </c>
      <c r="J73" s="60" t="s">
        <v>53</v>
      </c>
      <c r="K73" s="60" t="s">
        <v>754</v>
      </c>
    </row>
    <row r="74" spans="1:11" x14ac:dyDescent="0.25">
      <c r="A74" s="60">
        <v>105</v>
      </c>
      <c r="B74" s="60" t="s">
        <v>278</v>
      </c>
      <c r="C74" s="60" t="s">
        <v>279</v>
      </c>
      <c r="D74" s="60" t="s">
        <v>66</v>
      </c>
      <c r="E74" s="60" t="s">
        <v>1</v>
      </c>
      <c r="F74" s="60" t="s">
        <v>280</v>
      </c>
      <c r="G74" s="60" t="s">
        <v>938</v>
      </c>
      <c r="H74" s="60" t="s">
        <v>3</v>
      </c>
      <c r="I74" s="60" t="s">
        <v>281</v>
      </c>
      <c r="J74" s="60" t="s">
        <v>53</v>
      </c>
      <c r="K74" s="60" t="s">
        <v>756</v>
      </c>
    </row>
    <row r="75" spans="1:11" x14ac:dyDescent="0.25">
      <c r="A75" s="60">
        <v>90</v>
      </c>
      <c r="B75" s="60" t="s">
        <v>174</v>
      </c>
      <c r="C75" s="60" t="s">
        <v>175</v>
      </c>
      <c r="D75" s="60" t="s">
        <v>0</v>
      </c>
      <c r="E75" s="60" t="s">
        <v>1</v>
      </c>
      <c r="F75" s="60" t="s">
        <v>472</v>
      </c>
      <c r="G75" s="60" t="s">
        <v>543</v>
      </c>
      <c r="H75" s="60" t="s">
        <v>473</v>
      </c>
      <c r="I75" s="60" t="s">
        <v>474</v>
      </c>
      <c r="J75" s="60" t="s">
        <v>475</v>
      </c>
      <c r="K75" s="60" t="s">
        <v>737</v>
      </c>
    </row>
    <row r="76" spans="1:11" x14ac:dyDescent="0.25">
      <c r="A76" s="60">
        <v>94</v>
      </c>
      <c r="B76" s="60" t="s">
        <v>54</v>
      </c>
      <c r="C76" s="60" t="s">
        <v>55</v>
      </c>
      <c r="D76" s="60" t="s">
        <v>0</v>
      </c>
      <c r="E76" s="60" t="s">
        <v>1</v>
      </c>
      <c r="F76" s="60" t="s">
        <v>480</v>
      </c>
      <c r="G76" s="60" t="s">
        <v>543</v>
      </c>
      <c r="H76" s="60" t="s">
        <v>473</v>
      </c>
      <c r="I76" s="60" t="s">
        <v>481</v>
      </c>
      <c r="J76" s="60" t="s">
        <v>475</v>
      </c>
      <c r="K76" s="60" t="s">
        <v>744</v>
      </c>
    </row>
    <row r="77" spans="1:11" x14ac:dyDescent="0.25">
      <c r="A77" s="57">
        <v>62</v>
      </c>
      <c r="B77" s="57" t="s">
        <v>786</v>
      </c>
      <c r="C77" s="57" t="s">
        <v>175</v>
      </c>
      <c r="D77" s="57" t="s">
        <v>256</v>
      </c>
      <c r="E77" s="57" t="s">
        <v>1</v>
      </c>
      <c r="F77" s="57" t="s">
        <v>787</v>
      </c>
      <c r="G77" s="57" t="s">
        <v>788</v>
      </c>
      <c r="H77" s="57" t="s">
        <v>5</v>
      </c>
      <c r="I77" s="57" t="s">
        <v>789</v>
      </c>
      <c r="J77" s="57" t="s">
        <v>6</v>
      </c>
      <c r="K77" s="57" t="s">
        <v>790</v>
      </c>
    </row>
    <row r="78" spans="1:11" x14ac:dyDescent="0.25">
      <c r="A78" s="60">
        <v>44</v>
      </c>
      <c r="B78" s="60" t="s">
        <v>15</v>
      </c>
      <c r="C78" s="60" t="s">
        <v>16</v>
      </c>
      <c r="D78" s="60" t="s">
        <v>17</v>
      </c>
      <c r="E78" s="60" t="s">
        <v>7</v>
      </c>
      <c r="F78" s="60" t="s">
        <v>18</v>
      </c>
      <c r="G78" s="60" t="s">
        <v>527</v>
      </c>
      <c r="H78" s="60" t="s">
        <v>5</v>
      </c>
      <c r="I78" s="60" t="s">
        <v>19</v>
      </c>
      <c r="J78" s="60" t="s">
        <v>6</v>
      </c>
      <c r="K78" s="60" t="s">
        <v>685</v>
      </c>
    </row>
    <row r="79" spans="1:11" x14ac:dyDescent="0.25">
      <c r="A79" s="60">
        <v>61</v>
      </c>
      <c r="B79" s="60" t="s">
        <v>443</v>
      </c>
      <c r="C79" s="60" t="s">
        <v>444</v>
      </c>
      <c r="D79" s="60" t="s">
        <v>0</v>
      </c>
      <c r="E79" s="60" t="s">
        <v>1</v>
      </c>
      <c r="F79" s="60" t="s">
        <v>445</v>
      </c>
      <c r="G79" s="60" t="s">
        <v>527</v>
      </c>
      <c r="H79" s="60" t="s">
        <v>5</v>
      </c>
      <c r="I79" s="60" t="s">
        <v>446</v>
      </c>
      <c r="J79" s="60" t="s">
        <v>6</v>
      </c>
      <c r="K79" s="60" t="s">
        <v>708</v>
      </c>
    </row>
    <row r="80" spans="1:11" x14ac:dyDescent="0.25">
      <c r="A80" s="60">
        <v>63</v>
      </c>
      <c r="B80" s="60" t="s">
        <v>448</v>
      </c>
      <c r="C80" s="60" t="s">
        <v>449</v>
      </c>
      <c r="D80" s="60" t="s">
        <v>205</v>
      </c>
      <c r="E80" s="60" t="s">
        <v>1</v>
      </c>
      <c r="F80" s="60" t="s">
        <v>450</v>
      </c>
      <c r="G80" s="60" t="s">
        <v>527</v>
      </c>
      <c r="H80" s="60" t="s">
        <v>5</v>
      </c>
      <c r="I80" s="60" t="s">
        <v>451</v>
      </c>
      <c r="J80" s="60" t="s">
        <v>6</v>
      </c>
      <c r="K80" s="60" t="s">
        <v>709</v>
      </c>
    </row>
    <row r="81" spans="1:11" x14ac:dyDescent="0.25">
      <c r="A81" s="60">
        <v>66</v>
      </c>
      <c r="B81" s="60" t="s">
        <v>20</v>
      </c>
      <c r="C81" s="60" t="s">
        <v>21</v>
      </c>
      <c r="D81" s="60" t="s">
        <v>0</v>
      </c>
      <c r="E81" s="60" t="s">
        <v>1</v>
      </c>
      <c r="F81" s="60" t="s">
        <v>22</v>
      </c>
      <c r="G81" s="60" t="s">
        <v>527</v>
      </c>
      <c r="H81" s="60" t="s">
        <v>5</v>
      </c>
      <c r="I81" s="60" t="s">
        <v>23</v>
      </c>
      <c r="J81" s="60" t="s">
        <v>6</v>
      </c>
      <c r="K81" s="60" t="s">
        <v>713</v>
      </c>
    </row>
    <row r="82" spans="1:11" x14ac:dyDescent="0.25">
      <c r="A82" s="60">
        <v>68</v>
      </c>
      <c r="B82" s="60" t="s">
        <v>40</v>
      </c>
      <c r="C82" s="60" t="s">
        <v>41</v>
      </c>
      <c r="D82" s="60" t="s">
        <v>42</v>
      </c>
      <c r="E82" s="60" t="s">
        <v>43</v>
      </c>
      <c r="F82" s="60" t="s">
        <v>44</v>
      </c>
      <c r="G82" s="60" t="s">
        <v>527</v>
      </c>
      <c r="H82" s="60" t="s">
        <v>5</v>
      </c>
      <c r="I82" s="60" t="s">
        <v>45</v>
      </c>
      <c r="J82" s="60" t="s">
        <v>6</v>
      </c>
      <c r="K82" s="60" t="s">
        <v>716</v>
      </c>
    </row>
    <row r="83" spans="1:11" x14ac:dyDescent="0.25">
      <c r="A83" s="60">
        <v>69</v>
      </c>
      <c r="B83" s="60" t="s">
        <v>54</v>
      </c>
      <c r="C83" s="60" t="s">
        <v>55</v>
      </c>
      <c r="D83" s="60" t="s">
        <v>0</v>
      </c>
      <c r="E83" s="60" t="s">
        <v>1</v>
      </c>
      <c r="F83" s="60" t="s">
        <v>56</v>
      </c>
      <c r="G83" s="60" t="s">
        <v>527</v>
      </c>
      <c r="H83" s="60" t="s">
        <v>5</v>
      </c>
      <c r="I83" s="60" t="s">
        <v>57</v>
      </c>
      <c r="J83" s="60" t="s">
        <v>6</v>
      </c>
      <c r="K83" s="60" t="s">
        <v>717</v>
      </c>
    </row>
    <row r="84" spans="1:11" x14ac:dyDescent="0.25">
      <c r="A84" s="60">
        <v>70</v>
      </c>
      <c r="B84" s="60" t="s">
        <v>467</v>
      </c>
      <c r="C84" s="60" t="s">
        <v>468</v>
      </c>
      <c r="D84" s="60" t="s">
        <v>0</v>
      </c>
      <c r="E84" s="60" t="s">
        <v>1</v>
      </c>
      <c r="F84" s="60" t="s">
        <v>469</v>
      </c>
      <c r="G84" s="60" t="s">
        <v>527</v>
      </c>
      <c r="H84" s="60" t="s">
        <v>5</v>
      </c>
      <c r="I84" s="60" t="s">
        <v>470</v>
      </c>
      <c r="J84" s="60" t="s">
        <v>6</v>
      </c>
      <c r="K84" s="60" t="s">
        <v>720</v>
      </c>
    </row>
    <row r="85" spans="1:11" x14ac:dyDescent="0.25">
      <c r="A85" s="60">
        <v>71</v>
      </c>
      <c r="B85" s="60" t="s">
        <v>64</v>
      </c>
      <c r="C85" s="60" t="s">
        <v>65</v>
      </c>
      <c r="D85" s="60" t="s">
        <v>66</v>
      </c>
      <c r="E85" s="60" t="s">
        <v>1</v>
      </c>
      <c r="F85" s="60" t="s">
        <v>85</v>
      </c>
      <c r="G85" s="60" t="s">
        <v>527</v>
      </c>
      <c r="H85" s="60" t="s">
        <v>5</v>
      </c>
      <c r="I85" s="60" t="s">
        <v>86</v>
      </c>
      <c r="J85" s="60" t="s">
        <v>6</v>
      </c>
      <c r="K85" s="60" t="s">
        <v>722</v>
      </c>
    </row>
    <row r="86" spans="1:11" x14ac:dyDescent="0.25">
      <c r="A86" s="60">
        <v>72</v>
      </c>
      <c r="B86" s="60" t="s">
        <v>88</v>
      </c>
      <c r="C86" s="60" t="s">
        <v>89</v>
      </c>
      <c r="D86" s="60" t="s">
        <v>90</v>
      </c>
      <c r="E86" s="60" t="s">
        <v>70</v>
      </c>
      <c r="F86" s="60" t="s">
        <v>91</v>
      </c>
      <c r="G86" s="60" t="s">
        <v>527</v>
      </c>
      <c r="H86" s="60" t="s">
        <v>5</v>
      </c>
      <c r="I86" s="60" t="s">
        <v>92</v>
      </c>
      <c r="J86" s="60" t="s">
        <v>6</v>
      </c>
      <c r="K86" s="60" t="s">
        <v>723</v>
      </c>
    </row>
    <row r="87" spans="1:11" x14ac:dyDescent="0.25">
      <c r="A87" s="60">
        <v>73</v>
      </c>
      <c r="B87" s="60" t="s">
        <v>50</v>
      </c>
      <c r="C87" s="60" t="s">
        <v>51</v>
      </c>
      <c r="D87" s="60" t="s">
        <v>52</v>
      </c>
      <c r="E87" s="60" t="s">
        <v>43</v>
      </c>
      <c r="F87" s="60" t="s">
        <v>94</v>
      </c>
      <c r="G87" s="60" t="s">
        <v>527</v>
      </c>
      <c r="H87" s="60" t="s">
        <v>5</v>
      </c>
      <c r="I87" s="60" t="s">
        <v>95</v>
      </c>
      <c r="J87" s="60" t="s">
        <v>6</v>
      </c>
      <c r="K87" s="60" t="s">
        <v>724</v>
      </c>
    </row>
    <row r="88" spans="1:11" x14ac:dyDescent="0.25">
      <c r="A88" s="60">
        <v>76</v>
      </c>
      <c r="B88" s="60" t="s">
        <v>127</v>
      </c>
      <c r="C88" s="60" t="s">
        <v>47</v>
      </c>
      <c r="D88" s="60" t="s">
        <v>0</v>
      </c>
      <c r="E88" s="60" t="s">
        <v>1</v>
      </c>
      <c r="F88" s="60" t="s">
        <v>128</v>
      </c>
      <c r="G88" s="60" t="s">
        <v>527</v>
      </c>
      <c r="H88" s="60" t="s">
        <v>8</v>
      </c>
      <c r="I88" s="60" t="s">
        <v>129</v>
      </c>
      <c r="J88" s="60" t="s">
        <v>9</v>
      </c>
      <c r="K88" s="60" t="s">
        <v>729</v>
      </c>
    </row>
    <row r="89" spans="1:11" x14ac:dyDescent="0.25">
      <c r="A89" s="60">
        <v>77</v>
      </c>
      <c r="B89" s="60" t="s">
        <v>641</v>
      </c>
      <c r="C89" s="60" t="s">
        <v>642</v>
      </c>
      <c r="D89" s="60" t="s">
        <v>106</v>
      </c>
      <c r="E89" s="60" t="s">
        <v>7</v>
      </c>
      <c r="F89" s="60" t="s">
        <v>643</v>
      </c>
      <c r="G89" s="60" t="s">
        <v>527</v>
      </c>
      <c r="H89" s="60" t="s">
        <v>8</v>
      </c>
      <c r="I89" s="60" t="s">
        <v>644</v>
      </c>
      <c r="J89" s="60" t="s">
        <v>9</v>
      </c>
      <c r="K89" s="60" t="s">
        <v>730</v>
      </c>
    </row>
    <row r="90" spans="1:11" x14ac:dyDescent="0.25">
      <c r="A90" s="60">
        <v>80</v>
      </c>
      <c r="B90" s="60" t="s">
        <v>811</v>
      </c>
      <c r="C90" s="60" t="s">
        <v>812</v>
      </c>
      <c r="D90" s="60" t="s">
        <v>813</v>
      </c>
      <c r="E90" s="60" t="s">
        <v>814</v>
      </c>
      <c r="F90" s="60" t="s">
        <v>815</v>
      </c>
      <c r="G90" s="60" t="s">
        <v>527</v>
      </c>
      <c r="H90" s="60" t="s">
        <v>8</v>
      </c>
      <c r="I90" s="60" t="s">
        <v>817</v>
      </c>
      <c r="J90" s="60" t="s">
        <v>9</v>
      </c>
      <c r="K90" s="60" t="s">
        <v>818</v>
      </c>
    </row>
    <row r="91" spans="1:11" x14ac:dyDescent="0.25">
      <c r="A91" s="60">
        <v>81</v>
      </c>
      <c r="B91" s="60" t="s">
        <v>869</v>
      </c>
      <c r="C91" s="60" t="s">
        <v>870</v>
      </c>
      <c r="D91" s="60" t="s">
        <v>871</v>
      </c>
      <c r="E91" s="60" t="s">
        <v>198</v>
      </c>
      <c r="F91" s="60" t="s">
        <v>872</v>
      </c>
      <c r="G91" s="60" t="s">
        <v>527</v>
      </c>
      <c r="H91" s="60" t="s">
        <v>8</v>
      </c>
      <c r="I91" s="60" t="s">
        <v>873</v>
      </c>
      <c r="J91" s="60" t="s">
        <v>9</v>
      </c>
      <c r="K91" s="60" t="s">
        <v>874</v>
      </c>
    </row>
    <row r="92" spans="1:11" x14ac:dyDescent="0.25">
      <c r="A92" s="60">
        <v>83</v>
      </c>
      <c r="B92" s="60" t="s">
        <v>819</v>
      </c>
      <c r="C92" s="60" t="s">
        <v>820</v>
      </c>
      <c r="D92" s="60" t="s">
        <v>821</v>
      </c>
      <c r="E92" s="60" t="s">
        <v>822</v>
      </c>
      <c r="F92" s="60" t="s">
        <v>823</v>
      </c>
      <c r="G92" s="60" t="s">
        <v>527</v>
      </c>
      <c r="H92" s="60" t="s">
        <v>8</v>
      </c>
      <c r="I92" s="60" t="s">
        <v>824</v>
      </c>
      <c r="J92" s="60" t="s">
        <v>9</v>
      </c>
      <c r="K92" s="60" t="s">
        <v>825</v>
      </c>
    </row>
    <row r="93" spans="1:11" x14ac:dyDescent="0.25">
      <c r="A93" s="60">
        <v>84</v>
      </c>
      <c r="B93" s="60" t="s">
        <v>875</v>
      </c>
      <c r="C93" s="60" t="s">
        <v>876</v>
      </c>
      <c r="D93" s="60" t="s">
        <v>877</v>
      </c>
      <c r="E93" s="60" t="s">
        <v>878</v>
      </c>
      <c r="F93" s="60" t="s">
        <v>879</v>
      </c>
      <c r="G93" s="60" t="s">
        <v>527</v>
      </c>
      <c r="H93" s="60" t="s">
        <v>8</v>
      </c>
      <c r="I93" s="60" t="s">
        <v>880</v>
      </c>
      <c r="J93" s="60" t="s">
        <v>9</v>
      </c>
      <c r="K93" s="60" t="s">
        <v>881</v>
      </c>
    </row>
    <row r="94" spans="1:11" x14ac:dyDescent="0.25">
      <c r="A94" s="60">
        <v>85</v>
      </c>
      <c r="B94" s="60" t="s">
        <v>797</v>
      </c>
      <c r="C94" s="60" t="s">
        <v>798</v>
      </c>
      <c r="D94" s="60" t="s">
        <v>799</v>
      </c>
      <c r="E94" s="60" t="s">
        <v>1</v>
      </c>
      <c r="F94" s="60" t="s">
        <v>800</v>
      </c>
      <c r="G94" s="60" t="s">
        <v>527</v>
      </c>
      <c r="H94" s="60" t="s">
        <v>8</v>
      </c>
      <c r="I94" s="60" t="s">
        <v>801</v>
      </c>
      <c r="J94" s="60" t="s">
        <v>9</v>
      </c>
      <c r="K94" s="60" t="s">
        <v>802</v>
      </c>
    </row>
    <row r="95" spans="1:11" x14ac:dyDescent="0.25">
      <c r="A95" s="60">
        <v>86</v>
      </c>
      <c r="B95" s="60" t="s">
        <v>101</v>
      </c>
      <c r="C95" s="60" t="s">
        <v>102</v>
      </c>
      <c r="D95" s="60" t="s">
        <v>103</v>
      </c>
      <c r="E95" s="60" t="s">
        <v>43</v>
      </c>
      <c r="F95" s="60" t="s">
        <v>169</v>
      </c>
      <c r="G95" s="60" t="s">
        <v>527</v>
      </c>
      <c r="H95" s="60" t="s">
        <v>8</v>
      </c>
      <c r="I95" s="60" t="s">
        <v>170</v>
      </c>
      <c r="J95" s="60" t="s">
        <v>9</v>
      </c>
      <c r="K95" s="60" t="s">
        <v>735</v>
      </c>
    </row>
    <row r="96" spans="1:11" x14ac:dyDescent="0.25">
      <c r="A96" s="60">
        <v>87</v>
      </c>
      <c r="B96" s="60" t="s">
        <v>882</v>
      </c>
      <c r="C96" s="60" t="s">
        <v>97</v>
      </c>
      <c r="D96" s="60" t="s">
        <v>173</v>
      </c>
      <c r="E96" s="60" t="s">
        <v>43</v>
      </c>
      <c r="F96" s="60" t="s">
        <v>883</v>
      </c>
      <c r="G96" s="60" t="s">
        <v>527</v>
      </c>
      <c r="H96" s="60" t="s">
        <v>8</v>
      </c>
      <c r="I96" s="60" t="s">
        <v>884</v>
      </c>
      <c r="J96" s="60" t="s">
        <v>9</v>
      </c>
      <c r="K96" s="60" t="s">
        <v>885</v>
      </c>
    </row>
    <row r="97" spans="1:11" x14ac:dyDescent="0.25">
      <c r="A97" s="60">
        <v>89</v>
      </c>
      <c r="B97" s="60" t="s">
        <v>174</v>
      </c>
      <c r="C97" s="60" t="s">
        <v>175</v>
      </c>
      <c r="D97" s="60" t="s">
        <v>0</v>
      </c>
      <c r="E97" s="60" t="s">
        <v>1</v>
      </c>
      <c r="F97" s="60" t="s">
        <v>176</v>
      </c>
      <c r="G97" s="60" t="s">
        <v>527</v>
      </c>
      <c r="H97" s="60" t="s">
        <v>8</v>
      </c>
      <c r="I97" s="60" t="s">
        <v>177</v>
      </c>
      <c r="J97" s="60" t="s">
        <v>9</v>
      </c>
      <c r="K97" s="60" t="s">
        <v>736</v>
      </c>
    </row>
    <row r="98" spans="1:11" x14ac:dyDescent="0.25">
      <c r="A98" s="60">
        <v>91</v>
      </c>
      <c r="B98" s="60" t="s">
        <v>179</v>
      </c>
      <c r="C98" s="60" t="s">
        <v>180</v>
      </c>
      <c r="D98" s="60" t="s">
        <v>181</v>
      </c>
      <c r="E98" s="60" t="s">
        <v>43</v>
      </c>
      <c r="F98" s="60" t="s">
        <v>182</v>
      </c>
      <c r="G98" s="60" t="s">
        <v>527</v>
      </c>
      <c r="H98" s="60" t="s">
        <v>8</v>
      </c>
      <c r="I98" s="60" t="s">
        <v>183</v>
      </c>
      <c r="J98" s="60" t="s">
        <v>9</v>
      </c>
      <c r="K98" s="60" t="s">
        <v>738</v>
      </c>
    </row>
    <row r="99" spans="1:11" x14ac:dyDescent="0.25">
      <c r="A99" s="60">
        <v>2</v>
      </c>
      <c r="B99" s="60" t="s">
        <v>612</v>
      </c>
      <c r="C99" s="60" t="s">
        <v>613</v>
      </c>
      <c r="D99" s="60" t="s">
        <v>0</v>
      </c>
      <c r="E99" s="60" t="s">
        <v>1</v>
      </c>
      <c r="F99" s="60" t="s">
        <v>759</v>
      </c>
      <c r="G99" s="60" t="s">
        <v>760</v>
      </c>
      <c r="H99" s="60" t="s">
        <v>5</v>
      </c>
      <c r="I99" s="60" t="s">
        <v>761</v>
      </c>
      <c r="J99" s="60" t="s">
        <v>6</v>
      </c>
      <c r="K99" s="60" t="s">
        <v>952</v>
      </c>
    </row>
    <row r="100" spans="1:11" x14ac:dyDescent="0.25">
      <c r="A100" s="60">
        <v>8</v>
      </c>
      <c r="B100" s="60" t="s">
        <v>49</v>
      </c>
      <c r="C100" s="60" t="s">
        <v>97</v>
      </c>
      <c r="D100" s="60" t="s">
        <v>66</v>
      </c>
      <c r="E100" s="60" t="s">
        <v>1</v>
      </c>
      <c r="F100" s="60" t="s">
        <v>98</v>
      </c>
      <c r="G100" s="60" t="s">
        <v>760</v>
      </c>
      <c r="H100" s="60" t="s">
        <v>5</v>
      </c>
      <c r="I100" s="60" t="s">
        <v>99</v>
      </c>
      <c r="J100" s="60" t="s">
        <v>6</v>
      </c>
      <c r="K100" s="60" t="s">
        <v>920</v>
      </c>
    </row>
    <row r="101" spans="1:11" x14ac:dyDescent="0.25">
      <c r="A101" s="60">
        <v>10</v>
      </c>
      <c r="B101" s="60" t="s">
        <v>902</v>
      </c>
      <c r="C101" s="60" t="s">
        <v>903</v>
      </c>
      <c r="D101" s="60" t="s">
        <v>17</v>
      </c>
      <c r="E101" s="60" t="s">
        <v>7</v>
      </c>
      <c r="F101" s="60" t="s">
        <v>904</v>
      </c>
      <c r="G101" s="60" t="s">
        <v>760</v>
      </c>
      <c r="H101" s="60" t="s">
        <v>8</v>
      </c>
      <c r="I101" s="60" t="s">
        <v>905</v>
      </c>
      <c r="J101" s="60" t="s">
        <v>9</v>
      </c>
      <c r="K101" s="60" t="s">
        <v>906</v>
      </c>
    </row>
    <row r="102" spans="1:11" x14ac:dyDescent="0.25">
      <c r="A102" s="60">
        <v>18</v>
      </c>
      <c r="B102" s="60" t="s">
        <v>803</v>
      </c>
      <c r="C102" s="60" t="s">
        <v>804</v>
      </c>
      <c r="D102" s="60" t="s">
        <v>17</v>
      </c>
      <c r="E102" s="60" t="s">
        <v>7</v>
      </c>
      <c r="F102" s="60" t="s">
        <v>805</v>
      </c>
      <c r="G102" s="60" t="s">
        <v>760</v>
      </c>
      <c r="H102" s="60" t="s">
        <v>5</v>
      </c>
      <c r="I102" s="60" t="s">
        <v>806</v>
      </c>
      <c r="J102" s="60" t="s">
        <v>6</v>
      </c>
      <c r="K102" s="60" t="s">
        <v>807</v>
      </c>
    </row>
    <row r="103" spans="1:11" x14ac:dyDescent="0.25">
      <c r="A103" s="60">
        <v>19</v>
      </c>
      <c r="B103" s="60" t="s">
        <v>766</v>
      </c>
      <c r="C103" s="60" t="s">
        <v>767</v>
      </c>
      <c r="D103" s="60" t="s">
        <v>577</v>
      </c>
      <c r="E103" s="60" t="s">
        <v>7</v>
      </c>
      <c r="F103" s="60" t="s">
        <v>768</v>
      </c>
      <c r="G103" s="60" t="s">
        <v>760</v>
      </c>
      <c r="H103" s="60" t="s">
        <v>8</v>
      </c>
      <c r="I103" s="60" t="s">
        <v>769</v>
      </c>
      <c r="J103" s="60" t="s">
        <v>9</v>
      </c>
      <c r="K103" s="60" t="s">
        <v>770</v>
      </c>
    </row>
    <row r="104" spans="1:11" x14ac:dyDescent="0.25">
      <c r="A104" s="60">
        <v>20</v>
      </c>
      <c r="B104" s="60" t="s">
        <v>544</v>
      </c>
      <c r="C104" s="60" t="s">
        <v>545</v>
      </c>
      <c r="D104" s="60" t="s">
        <v>546</v>
      </c>
      <c r="E104" s="60" t="s">
        <v>1</v>
      </c>
      <c r="F104" s="60" t="s">
        <v>547</v>
      </c>
      <c r="G104" s="60" t="s">
        <v>760</v>
      </c>
      <c r="H104" s="60" t="s">
        <v>8</v>
      </c>
      <c r="I104" s="60" t="s">
        <v>548</v>
      </c>
      <c r="J104" s="60" t="s">
        <v>9</v>
      </c>
      <c r="K104" s="60" t="s">
        <v>783</v>
      </c>
    </row>
    <row r="105" spans="1:11" x14ac:dyDescent="0.25">
      <c r="A105" s="60">
        <v>79</v>
      </c>
      <c r="B105" s="60" t="s">
        <v>925</v>
      </c>
      <c r="C105" s="60" t="s">
        <v>926</v>
      </c>
      <c r="D105" s="60" t="s">
        <v>821</v>
      </c>
      <c r="E105" s="60" t="s">
        <v>822</v>
      </c>
      <c r="F105" s="60" t="s">
        <v>927</v>
      </c>
      <c r="G105" s="60" t="s">
        <v>760</v>
      </c>
      <c r="H105" s="60" t="s">
        <v>8</v>
      </c>
      <c r="I105" s="60" t="s">
        <v>928</v>
      </c>
      <c r="J105" s="60" t="s">
        <v>9</v>
      </c>
      <c r="K105" s="60" t="s">
        <v>929</v>
      </c>
    </row>
    <row r="106" spans="1:11" x14ac:dyDescent="0.25">
      <c r="A106" s="60">
        <v>88</v>
      </c>
      <c r="B106" s="60" t="s">
        <v>930</v>
      </c>
      <c r="C106" s="60" t="s">
        <v>931</v>
      </c>
      <c r="D106" s="60" t="s">
        <v>932</v>
      </c>
      <c r="E106" s="60" t="s">
        <v>933</v>
      </c>
      <c r="F106" s="60" t="s">
        <v>934</v>
      </c>
      <c r="G106" s="60" t="s">
        <v>760</v>
      </c>
      <c r="H106" s="60" t="s">
        <v>8</v>
      </c>
      <c r="I106" s="60" t="s">
        <v>935</v>
      </c>
      <c r="J106" s="60" t="s">
        <v>9</v>
      </c>
      <c r="K106" s="60" t="s">
        <v>936</v>
      </c>
    </row>
  </sheetData>
  <sortState ref="A2:K106">
    <sortCondition ref="G2:G106"/>
  </sortState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A2" sqref="A2"/>
    </sheetView>
  </sheetViews>
  <sheetFormatPr defaultColWidth="3.7109375"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</v>
      </c>
      <c r="B2" s="59" t="s">
        <v>15</v>
      </c>
      <c r="C2" s="59" t="s">
        <v>16</v>
      </c>
      <c r="D2" s="59" t="s">
        <v>17</v>
      </c>
      <c r="E2" s="59" t="s">
        <v>7</v>
      </c>
      <c r="F2" s="59" t="s">
        <v>948</v>
      </c>
      <c r="G2" s="59" t="s">
        <v>516</v>
      </c>
      <c r="H2" s="59" t="s">
        <v>30</v>
      </c>
      <c r="I2" s="59" t="s">
        <v>949</v>
      </c>
      <c r="J2" s="59" t="s">
        <v>32</v>
      </c>
      <c r="K2" s="59" t="s">
        <v>950</v>
      </c>
    </row>
    <row r="3" spans="1:11" x14ac:dyDescent="0.25">
      <c r="A3">
        <v>11</v>
      </c>
      <c r="B3" s="59" t="s">
        <v>262</v>
      </c>
      <c r="C3" s="59" t="s">
        <v>421</v>
      </c>
      <c r="D3" s="59" t="s">
        <v>0</v>
      </c>
      <c r="E3" s="59" t="s">
        <v>1</v>
      </c>
      <c r="F3" s="59" t="s">
        <v>855</v>
      </c>
      <c r="G3" s="59" t="s">
        <v>516</v>
      </c>
      <c r="H3" s="59" t="s">
        <v>828</v>
      </c>
      <c r="I3" s="59" t="s">
        <v>856</v>
      </c>
      <c r="J3" s="59" t="s">
        <v>827</v>
      </c>
      <c r="K3" s="59" t="s">
        <v>895</v>
      </c>
    </row>
    <row r="4" spans="1:11" x14ac:dyDescent="0.25">
      <c r="A4">
        <v>6</v>
      </c>
      <c r="B4" s="59" t="s">
        <v>567</v>
      </c>
      <c r="C4" s="59" t="s">
        <v>561</v>
      </c>
      <c r="D4" s="59" t="s">
        <v>0</v>
      </c>
      <c r="E4" s="59" t="s">
        <v>1</v>
      </c>
      <c r="F4" s="59" t="s">
        <v>61</v>
      </c>
      <c r="G4" s="59" t="s">
        <v>666</v>
      </c>
      <c r="H4" s="59" t="s">
        <v>3</v>
      </c>
      <c r="I4" s="59" t="s">
        <v>62</v>
      </c>
      <c r="J4" s="59" t="s">
        <v>53</v>
      </c>
      <c r="K4" s="59" t="s">
        <v>919</v>
      </c>
    </row>
    <row r="5" spans="1:11" x14ac:dyDescent="0.25">
      <c r="A5" s="59">
        <v>13</v>
      </c>
      <c r="B5" s="59" t="s">
        <v>863</v>
      </c>
      <c r="C5" s="59" t="s">
        <v>864</v>
      </c>
      <c r="D5" s="59" t="s">
        <v>865</v>
      </c>
      <c r="E5" s="59" t="s">
        <v>70</v>
      </c>
      <c r="F5" s="59" t="s">
        <v>866</v>
      </c>
      <c r="G5" s="59" t="s">
        <v>666</v>
      </c>
      <c r="H5" s="59" t="s">
        <v>287</v>
      </c>
      <c r="I5" s="59" t="s">
        <v>867</v>
      </c>
      <c r="J5" s="59" t="s">
        <v>289</v>
      </c>
      <c r="K5" s="59" t="s">
        <v>868</v>
      </c>
    </row>
    <row r="6" spans="1:11" x14ac:dyDescent="0.25">
      <c r="A6" s="59">
        <v>14</v>
      </c>
      <c r="B6" s="59" t="s">
        <v>830</v>
      </c>
      <c r="C6" s="59" t="s">
        <v>624</v>
      </c>
      <c r="D6" s="59" t="s">
        <v>625</v>
      </c>
      <c r="E6" s="59" t="s">
        <v>48</v>
      </c>
      <c r="F6" s="59" t="s">
        <v>626</v>
      </c>
      <c r="G6" s="59" t="s">
        <v>666</v>
      </c>
      <c r="H6" s="59" t="s">
        <v>294</v>
      </c>
      <c r="I6" s="59" t="s">
        <v>627</v>
      </c>
      <c r="J6" s="59" t="s">
        <v>289</v>
      </c>
      <c r="K6" s="59" t="s">
        <v>831</v>
      </c>
    </row>
    <row r="7" spans="1:11" x14ac:dyDescent="0.25">
      <c r="A7" s="59">
        <v>15</v>
      </c>
      <c r="B7" s="59" t="s">
        <v>832</v>
      </c>
      <c r="C7" s="59" t="s">
        <v>833</v>
      </c>
      <c r="D7" s="59" t="s">
        <v>173</v>
      </c>
      <c r="E7" s="59" t="s">
        <v>43</v>
      </c>
      <c r="F7" s="59" t="s">
        <v>834</v>
      </c>
      <c r="G7" s="59" t="s">
        <v>666</v>
      </c>
      <c r="H7" s="59" t="s">
        <v>294</v>
      </c>
      <c r="I7" s="59" t="s">
        <v>835</v>
      </c>
      <c r="J7" s="59" t="s">
        <v>289</v>
      </c>
      <c r="K7" s="59" t="s">
        <v>836</v>
      </c>
    </row>
    <row r="8" spans="1:11" x14ac:dyDescent="0.25">
      <c r="A8" s="59">
        <v>20</v>
      </c>
      <c r="B8" s="59" t="s">
        <v>453</v>
      </c>
      <c r="C8" s="59" t="s">
        <v>454</v>
      </c>
      <c r="D8" s="59" t="s">
        <v>455</v>
      </c>
      <c r="E8" s="59" t="s">
        <v>456</v>
      </c>
      <c r="F8" s="59" t="s">
        <v>457</v>
      </c>
      <c r="G8" s="59" t="s">
        <v>666</v>
      </c>
      <c r="H8" s="59" t="s">
        <v>30</v>
      </c>
      <c r="I8" s="59" t="s">
        <v>458</v>
      </c>
      <c r="J8" s="59" t="s">
        <v>32</v>
      </c>
      <c r="K8" s="59" t="s">
        <v>763</v>
      </c>
    </row>
    <row r="9" spans="1:11" x14ac:dyDescent="0.25">
      <c r="A9" s="59">
        <v>22</v>
      </c>
      <c r="B9" s="59" t="s">
        <v>116</v>
      </c>
      <c r="C9" s="59" t="s">
        <v>117</v>
      </c>
      <c r="D9" s="59" t="s">
        <v>648</v>
      </c>
      <c r="E9" s="59" t="s">
        <v>1</v>
      </c>
      <c r="F9" s="59" t="s">
        <v>118</v>
      </c>
      <c r="G9" s="59" t="s">
        <v>666</v>
      </c>
      <c r="H9" s="59" t="s">
        <v>3</v>
      </c>
      <c r="I9" s="59" t="s">
        <v>119</v>
      </c>
      <c r="J9" s="59" t="s">
        <v>53</v>
      </c>
      <c r="K9" s="59" t="s">
        <v>649</v>
      </c>
    </row>
    <row r="10" spans="1:11" x14ac:dyDescent="0.25">
      <c r="A10" s="59">
        <v>24</v>
      </c>
      <c r="B10" s="59" t="s">
        <v>382</v>
      </c>
      <c r="C10" s="59" t="s">
        <v>383</v>
      </c>
      <c r="D10" s="59" t="s">
        <v>351</v>
      </c>
      <c r="E10" s="59" t="s">
        <v>48</v>
      </c>
      <c r="F10" s="59" t="s">
        <v>384</v>
      </c>
      <c r="G10" s="59" t="s">
        <v>666</v>
      </c>
      <c r="H10" s="59" t="s">
        <v>287</v>
      </c>
      <c r="I10" s="59" t="s">
        <v>385</v>
      </c>
      <c r="J10" s="59" t="s">
        <v>289</v>
      </c>
      <c r="K10" s="59" t="s">
        <v>657</v>
      </c>
    </row>
    <row r="11" spans="1:11" x14ac:dyDescent="0.25">
      <c r="A11" s="59">
        <v>25</v>
      </c>
      <c r="B11" s="59" t="s">
        <v>407</v>
      </c>
      <c r="C11" s="59" t="s">
        <v>408</v>
      </c>
      <c r="D11" s="59" t="s">
        <v>618</v>
      </c>
      <c r="E11" s="59" t="s">
        <v>619</v>
      </c>
      <c r="F11" s="59" t="s">
        <v>620</v>
      </c>
      <c r="G11" s="59" t="s">
        <v>666</v>
      </c>
      <c r="H11" s="59" t="s">
        <v>294</v>
      </c>
      <c r="I11" s="59" t="s">
        <v>621</v>
      </c>
      <c r="J11" s="59" t="s">
        <v>289</v>
      </c>
      <c r="K11" s="59" t="s">
        <v>658</v>
      </c>
    </row>
    <row r="12" spans="1:11" x14ac:dyDescent="0.25">
      <c r="A12" s="59">
        <v>29</v>
      </c>
      <c r="B12" s="59"/>
      <c r="C12" s="59"/>
      <c r="D12" s="59"/>
      <c r="E12" s="59"/>
      <c r="F12" s="59" t="s">
        <v>572</v>
      </c>
      <c r="G12" s="59" t="s">
        <v>666</v>
      </c>
      <c r="H12" s="59" t="s">
        <v>287</v>
      </c>
      <c r="I12" s="59" t="s">
        <v>573</v>
      </c>
      <c r="J12" s="59" t="s">
        <v>289</v>
      </c>
      <c r="K12" s="59" t="s">
        <v>665</v>
      </c>
    </row>
    <row r="13" spans="1:11" x14ac:dyDescent="0.25">
      <c r="A13" s="59">
        <v>30</v>
      </c>
      <c r="B13" s="59" t="s">
        <v>575</v>
      </c>
      <c r="C13" s="59" t="s">
        <v>576</v>
      </c>
      <c r="D13" s="59" t="s">
        <v>577</v>
      </c>
      <c r="E13" s="59" t="s">
        <v>7</v>
      </c>
      <c r="F13" s="59" t="s">
        <v>578</v>
      </c>
      <c r="G13" s="59" t="s">
        <v>666</v>
      </c>
      <c r="H13" s="59" t="s">
        <v>287</v>
      </c>
      <c r="I13" s="59" t="s">
        <v>579</v>
      </c>
      <c r="J13" s="59" t="s">
        <v>289</v>
      </c>
      <c r="K13" s="59" t="s">
        <v>667</v>
      </c>
    </row>
    <row r="14" spans="1:11" x14ac:dyDescent="0.25">
      <c r="A14" s="59">
        <v>31</v>
      </c>
      <c r="B14" s="59" t="s">
        <v>590</v>
      </c>
      <c r="C14" s="59" t="s">
        <v>591</v>
      </c>
      <c r="D14" s="59" t="s">
        <v>592</v>
      </c>
      <c r="E14" s="59" t="s">
        <v>43</v>
      </c>
      <c r="F14" s="59" t="s">
        <v>593</v>
      </c>
      <c r="G14" s="59" t="s">
        <v>666</v>
      </c>
      <c r="H14" s="59" t="s">
        <v>30</v>
      </c>
      <c r="I14" s="59" t="s">
        <v>594</v>
      </c>
      <c r="J14" s="59" t="s">
        <v>32</v>
      </c>
      <c r="K14" s="59" t="s">
        <v>669</v>
      </c>
    </row>
    <row r="15" spans="1:11" x14ac:dyDescent="0.25">
      <c r="A15" s="59">
        <v>32</v>
      </c>
      <c r="B15" s="59" t="s">
        <v>257</v>
      </c>
      <c r="C15" s="59" t="s">
        <v>258</v>
      </c>
      <c r="D15" s="59" t="s">
        <v>36</v>
      </c>
      <c r="E15" s="59" t="s">
        <v>1</v>
      </c>
      <c r="F15" s="59" t="s">
        <v>259</v>
      </c>
      <c r="G15" s="59" t="s">
        <v>666</v>
      </c>
      <c r="H15" s="59" t="s">
        <v>3</v>
      </c>
      <c r="I15" s="59" t="s">
        <v>260</v>
      </c>
      <c r="J15" s="59" t="s">
        <v>53</v>
      </c>
      <c r="K15" s="59" t="s">
        <v>670</v>
      </c>
    </row>
    <row r="16" spans="1:11" x14ac:dyDescent="0.25">
      <c r="A16" s="59">
        <v>33</v>
      </c>
      <c r="B16" s="59" t="s">
        <v>407</v>
      </c>
      <c r="C16" s="59" t="s">
        <v>408</v>
      </c>
      <c r="D16" s="59" t="s">
        <v>618</v>
      </c>
      <c r="E16" s="59" t="s">
        <v>619</v>
      </c>
      <c r="F16" s="59" t="s">
        <v>409</v>
      </c>
      <c r="G16" s="59" t="s">
        <v>666</v>
      </c>
      <c r="H16" s="59" t="s">
        <v>294</v>
      </c>
      <c r="I16" s="59" t="s">
        <v>410</v>
      </c>
      <c r="J16" s="59" t="s">
        <v>289</v>
      </c>
      <c r="K16" s="59" t="s">
        <v>671</v>
      </c>
    </row>
    <row r="17" spans="1:11" x14ac:dyDescent="0.25">
      <c r="A17" s="59">
        <v>34</v>
      </c>
      <c r="B17" s="59" t="s">
        <v>407</v>
      </c>
      <c r="C17" s="59" t="s">
        <v>408</v>
      </c>
      <c r="D17" s="59" t="s">
        <v>618</v>
      </c>
      <c r="E17" s="59" t="s">
        <v>619</v>
      </c>
      <c r="F17" s="59" t="s">
        <v>563</v>
      </c>
      <c r="G17" s="59" t="s">
        <v>666</v>
      </c>
      <c r="H17" s="59" t="s">
        <v>294</v>
      </c>
      <c r="I17" s="59" t="s">
        <v>564</v>
      </c>
      <c r="J17" s="59" t="s">
        <v>289</v>
      </c>
      <c r="K17" s="59" t="s">
        <v>672</v>
      </c>
    </row>
    <row r="18" spans="1:11" x14ac:dyDescent="0.25">
      <c r="A18" s="59">
        <v>38</v>
      </c>
      <c r="B18" s="59" t="s">
        <v>283</v>
      </c>
      <c r="C18" s="59" t="s">
        <v>284</v>
      </c>
      <c r="D18" s="59" t="s">
        <v>285</v>
      </c>
      <c r="E18" s="59" t="s">
        <v>7</v>
      </c>
      <c r="F18" s="59" t="s">
        <v>286</v>
      </c>
      <c r="G18" s="59" t="s">
        <v>666</v>
      </c>
      <c r="H18" s="59" t="s">
        <v>287</v>
      </c>
      <c r="I18" s="59" t="s">
        <v>288</v>
      </c>
      <c r="J18" s="59" t="s">
        <v>289</v>
      </c>
      <c r="K18" s="59" t="s">
        <v>678</v>
      </c>
    </row>
    <row r="19" spans="1:11" x14ac:dyDescent="0.25">
      <c r="A19" s="59">
        <v>39</v>
      </c>
      <c r="B19" s="59" t="s">
        <v>291</v>
      </c>
      <c r="C19" s="59" t="s">
        <v>292</v>
      </c>
      <c r="D19" s="59" t="s">
        <v>0</v>
      </c>
      <c r="E19" s="59" t="s">
        <v>1</v>
      </c>
      <c r="F19" s="59" t="s">
        <v>293</v>
      </c>
      <c r="G19" s="59" t="s">
        <v>666</v>
      </c>
      <c r="H19" s="59" t="s">
        <v>294</v>
      </c>
      <c r="I19" s="59" t="s">
        <v>295</v>
      </c>
      <c r="J19" s="59" t="s">
        <v>289</v>
      </c>
      <c r="K19" s="59" t="s">
        <v>679</v>
      </c>
    </row>
    <row r="20" spans="1:11" x14ac:dyDescent="0.25">
      <c r="A20" s="59">
        <v>41</v>
      </c>
      <c r="B20" s="59" t="s">
        <v>311</v>
      </c>
      <c r="C20" s="59" t="s">
        <v>312</v>
      </c>
      <c r="D20" s="59" t="s">
        <v>313</v>
      </c>
      <c r="E20" s="59" t="s">
        <v>43</v>
      </c>
      <c r="F20" s="59" t="s">
        <v>314</v>
      </c>
      <c r="G20" s="59" t="s">
        <v>666</v>
      </c>
      <c r="H20" s="59" t="s">
        <v>294</v>
      </c>
      <c r="I20" s="59" t="s">
        <v>315</v>
      </c>
      <c r="J20" s="59" t="s">
        <v>289</v>
      </c>
      <c r="K20" s="59" t="s">
        <v>683</v>
      </c>
    </row>
    <row r="21" spans="1:11" x14ac:dyDescent="0.25">
      <c r="A21" s="59">
        <v>43</v>
      </c>
      <c r="B21" s="59" t="s">
        <v>327</v>
      </c>
      <c r="C21" s="59" t="s">
        <v>328</v>
      </c>
      <c r="D21" s="59" t="s">
        <v>112</v>
      </c>
      <c r="E21" s="59" t="s">
        <v>43</v>
      </c>
      <c r="F21" s="59" t="s">
        <v>329</v>
      </c>
      <c r="G21" s="59" t="s">
        <v>666</v>
      </c>
      <c r="H21" s="59" t="s">
        <v>287</v>
      </c>
      <c r="I21" s="59" t="s">
        <v>330</v>
      </c>
      <c r="J21" s="59" t="s">
        <v>289</v>
      </c>
      <c r="K21" s="59" t="s">
        <v>684</v>
      </c>
    </row>
    <row r="22" spans="1:11" x14ac:dyDescent="0.25">
      <c r="A22" s="59">
        <v>45</v>
      </c>
      <c r="B22" s="59" t="s">
        <v>333</v>
      </c>
      <c r="C22" s="59" t="s">
        <v>334</v>
      </c>
      <c r="D22" s="59" t="s">
        <v>335</v>
      </c>
      <c r="E22" s="59" t="s">
        <v>48</v>
      </c>
      <c r="F22" s="59" t="s">
        <v>336</v>
      </c>
      <c r="G22" s="59" t="s">
        <v>666</v>
      </c>
      <c r="H22" s="59" t="s">
        <v>287</v>
      </c>
      <c r="I22" s="59" t="s">
        <v>337</v>
      </c>
      <c r="J22" s="59" t="s">
        <v>289</v>
      </c>
      <c r="K22" s="59" t="s">
        <v>686</v>
      </c>
    </row>
    <row r="23" spans="1:11" x14ac:dyDescent="0.25">
      <c r="A23" s="59">
        <v>46</v>
      </c>
      <c r="B23" s="59" t="s">
        <v>345</v>
      </c>
      <c r="C23" s="59" t="s">
        <v>346</v>
      </c>
      <c r="D23" s="59" t="s">
        <v>17</v>
      </c>
      <c r="E23" s="59" t="s">
        <v>7</v>
      </c>
      <c r="F23" s="59" t="s">
        <v>347</v>
      </c>
      <c r="G23" s="59" t="s">
        <v>666</v>
      </c>
      <c r="H23" s="59" t="s">
        <v>287</v>
      </c>
      <c r="I23" s="59" t="s">
        <v>348</v>
      </c>
      <c r="J23" s="59" t="s">
        <v>289</v>
      </c>
      <c r="K23" s="59" t="s">
        <v>688</v>
      </c>
    </row>
    <row r="24" spans="1:11" x14ac:dyDescent="0.25">
      <c r="A24" s="59">
        <v>47</v>
      </c>
      <c r="B24" s="59" t="s">
        <v>350</v>
      </c>
      <c r="C24" s="59" t="s">
        <v>340</v>
      </c>
      <c r="D24" s="59" t="s">
        <v>351</v>
      </c>
      <c r="E24" s="59" t="s">
        <v>48</v>
      </c>
      <c r="F24" s="59" t="s">
        <v>352</v>
      </c>
      <c r="G24" s="59" t="s">
        <v>666</v>
      </c>
      <c r="H24" s="59" t="s">
        <v>287</v>
      </c>
      <c r="I24" s="59" t="s">
        <v>353</v>
      </c>
      <c r="J24" s="59" t="s">
        <v>289</v>
      </c>
      <c r="K24" s="59" t="s">
        <v>689</v>
      </c>
    </row>
    <row r="25" spans="1:11" x14ac:dyDescent="0.25">
      <c r="A25" s="59">
        <v>49</v>
      </c>
      <c r="B25" s="59" t="s">
        <v>366</v>
      </c>
      <c r="C25" s="59" t="s">
        <v>367</v>
      </c>
      <c r="D25" s="59" t="s">
        <v>368</v>
      </c>
      <c r="E25" s="59" t="s">
        <v>43</v>
      </c>
      <c r="F25" s="59" t="s">
        <v>369</v>
      </c>
      <c r="G25" s="59" t="s">
        <v>666</v>
      </c>
      <c r="H25" s="59" t="s">
        <v>294</v>
      </c>
      <c r="I25" s="59" t="s">
        <v>370</v>
      </c>
      <c r="J25" s="59" t="s">
        <v>289</v>
      </c>
      <c r="K25" s="59" t="s">
        <v>693</v>
      </c>
    </row>
    <row r="26" spans="1:11" x14ac:dyDescent="0.25">
      <c r="A26" s="59">
        <v>51</v>
      </c>
      <c r="B26" s="59" t="s">
        <v>377</v>
      </c>
      <c r="C26" s="59" t="s">
        <v>378</v>
      </c>
      <c r="D26" s="59" t="s">
        <v>256</v>
      </c>
      <c r="E26" s="59" t="s">
        <v>1</v>
      </c>
      <c r="F26" s="59" t="s">
        <v>379</v>
      </c>
      <c r="G26" s="59" t="s">
        <v>666</v>
      </c>
      <c r="H26" s="59" t="s">
        <v>294</v>
      </c>
      <c r="I26" s="59" t="s">
        <v>380</v>
      </c>
      <c r="J26" s="59" t="s">
        <v>289</v>
      </c>
      <c r="K26" s="59" t="s">
        <v>695</v>
      </c>
    </row>
    <row r="27" spans="1:11" x14ac:dyDescent="0.25">
      <c r="A27" s="59">
        <v>52</v>
      </c>
      <c r="B27" s="59" t="s">
        <v>387</v>
      </c>
      <c r="C27" s="59" t="s">
        <v>279</v>
      </c>
      <c r="D27" s="59" t="s">
        <v>351</v>
      </c>
      <c r="E27" s="59" t="s">
        <v>48</v>
      </c>
      <c r="F27" s="59" t="s">
        <v>388</v>
      </c>
      <c r="G27" s="59" t="s">
        <v>666</v>
      </c>
      <c r="H27" s="59" t="s">
        <v>287</v>
      </c>
      <c r="I27" s="59" t="s">
        <v>389</v>
      </c>
      <c r="J27" s="59" t="s">
        <v>289</v>
      </c>
      <c r="K27" s="59" t="s">
        <v>696</v>
      </c>
    </row>
    <row r="28" spans="1:11" x14ac:dyDescent="0.25">
      <c r="A28" s="59">
        <v>56</v>
      </c>
      <c r="B28" s="59" t="s">
        <v>407</v>
      </c>
      <c r="C28" s="59" t="s">
        <v>408</v>
      </c>
      <c r="D28" s="59" t="s">
        <v>618</v>
      </c>
      <c r="E28" s="59" t="s">
        <v>619</v>
      </c>
      <c r="F28" s="59" t="s">
        <v>412</v>
      </c>
      <c r="G28" s="59" t="s">
        <v>666</v>
      </c>
      <c r="H28" s="59" t="s">
        <v>294</v>
      </c>
      <c r="I28" s="59" t="s">
        <v>413</v>
      </c>
      <c r="J28" s="59" t="s">
        <v>289</v>
      </c>
      <c r="K28" s="59" t="s">
        <v>702</v>
      </c>
    </row>
    <row r="29" spans="1:11" x14ac:dyDescent="0.25">
      <c r="A29" s="59">
        <v>59</v>
      </c>
      <c r="B29" s="59" t="s">
        <v>15</v>
      </c>
      <c r="C29" s="59" t="s">
        <v>16</v>
      </c>
      <c r="D29" s="59" t="s">
        <v>17</v>
      </c>
      <c r="E29" s="59" t="s">
        <v>7</v>
      </c>
      <c r="F29" s="59" t="s">
        <v>77</v>
      </c>
      <c r="G29" s="59" t="s">
        <v>666</v>
      </c>
      <c r="H29" s="59" t="s">
        <v>30</v>
      </c>
      <c r="I29" s="59" t="s">
        <v>78</v>
      </c>
      <c r="J29" s="59" t="s">
        <v>32</v>
      </c>
      <c r="K29" s="59" t="s">
        <v>705</v>
      </c>
    </row>
    <row r="30" spans="1:11" x14ac:dyDescent="0.25">
      <c r="A30" s="59">
        <v>60</v>
      </c>
      <c r="B30" s="59" t="s">
        <v>407</v>
      </c>
      <c r="C30" s="59" t="s">
        <v>408</v>
      </c>
      <c r="D30" s="59" t="s">
        <v>618</v>
      </c>
      <c r="E30" s="59" t="s">
        <v>619</v>
      </c>
      <c r="F30" s="59" t="s">
        <v>437</v>
      </c>
      <c r="G30" s="59" t="s">
        <v>666</v>
      </c>
      <c r="H30" s="59" t="s">
        <v>30</v>
      </c>
      <c r="I30" s="59" t="s">
        <v>438</v>
      </c>
      <c r="J30" s="59" t="s">
        <v>32</v>
      </c>
      <c r="K30" s="59" t="s">
        <v>706</v>
      </c>
    </row>
    <row r="31" spans="1:11" x14ac:dyDescent="0.25">
      <c r="A31" s="59">
        <v>61</v>
      </c>
      <c r="B31" s="59" t="s">
        <v>407</v>
      </c>
      <c r="C31" s="59" t="s">
        <v>408</v>
      </c>
      <c r="D31" s="59" t="s">
        <v>618</v>
      </c>
      <c r="E31" s="59" t="s">
        <v>619</v>
      </c>
      <c r="F31" s="59" t="s">
        <v>440</v>
      </c>
      <c r="G31" s="59" t="s">
        <v>666</v>
      </c>
      <c r="H31" s="59" t="s">
        <v>30</v>
      </c>
      <c r="I31" s="59" t="s">
        <v>441</v>
      </c>
      <c r="J31" s="59" t="s">
        <v>32</v>
      </c>
      <c r="K31" s="59" t="s">
        <v>707</v>
      </c>
    </row>
    <row r="32" spans="1:11" x14ac:dyDescent="0.25">
      <c r="A32" s="59">
        <v>75</v>
      </c>
      <c r="B32" s="59" t="s">
        <v>110</v>
      </c>
      <c r="C32" s="59" t="s">
        <v>111</v>
      </c>
      <c r="D32" s="59" t="s">
        <v>112</v>
      </c>
      <c r="E32" s="59" t="s">
        <v>43</v>
      </c>
      <c r="F32" s="59" t="s">
        <v>113</v>
      </c>
      <c r="G32" s="59" t="s">
        <v>666</v>
      </c>
      <c r="H32" s="59" t="s">
        <v>3</v>
      </c>
      <c r="I32" s="59" t="s">
        <v>114</v>
      </c>
      <c r="J32" s="59" t="s">
        <v>53</v>
      </c>
      <c r="K32" s="59" t="s">
        <v>727</v>
      </c>
    </row>
    <row r="33" spans="1:11" x14ac:dyDescent="0.25">
      <c r="A33" s="59">
        <v>76</v>
      </c>
      <c r="B33" s="59" t="s">
        <v>120</v>
      </c>
      <c r="C33" s="59" t="s">
        <v>121</v>
      </c>
      <c r="D33" s="59" t="s">
        <v>122</v>
      </c>
      <c r="E33" s="59" t="s">
        <v>43</v>
      </c>
      <c r="F33" s="59" t="s">
        <v>123</v>
      </c>
      <c r="G33" s="59" t="s">
        <v>666</v>
      </c>
      <c r="H33" s="59" t="s">
        <v>3</v>
      </c>
      <c r="I33" s="59" t="s">
        <v>124</v>
      </c>
      <c r="J33" s="59" t="s">
        <v>125</v>
      </c>
      <c r="K33" s="59" t="s">
        <v>728</v>
      </c>
    </row>
    <row r="34" spans="1:11" x14ac:dyDescent="0.25">
      <c r="A34" s="59">
        <v>79</v>
      </c>
      <c r="B34" s="59" t="s">
        <v>131</v>
      </c>
      <c r="C34" s="59" t="s">
        <v>132</v>
      </c>
      <c r="D34" s="59" t="s">
        <v>133</v>
      </c>
      <c r="E34" s="59" t="s">
        <v>28</v>
      </c>
      <c r="F34" s="59" t="s">
        <v>134</v>
      </c>
      <c r="G34" s="59" t="s">
        <v>666</v>
      </c>
      <c r="H34" s="59" t="s">
        <v>30</v>
      </c>
      <c r="I34" s="59" t="s">
        <v>135</v>
      </c>
      <c r="J34" s="59" t="s">
        <v>32</v>
      </c>
      <c r="K34" s="59" t="s">
        <v>731</v>
      </c>
    </row>
    <row r="35" spans="1:11" x14ac:dyDescent="0.25">
      <c r="A35" s="59">
        <v>83</v>
      </c>
      <c r="B35" s="59" t="s">
        <v>150</v>
      </c>
      <c r="C35" s="59" t="s">
        <v>151</v>
      </c>
      <c r="D35" s="59" t="s">
        <v>152</v>
      </c>
      <c r="E35" s="59" t="s">
        <v>28</v>
      </c>
      <c r="F35" s="59" t="s">
        <v>153</v>
      </c>
      <c r="G35" s="59" t="s">
        <v>666</v>
      </c>
      <c r="H35" s="59" t="s">
        <v>30</v>
      </c>
      <c r="I35" s="59" t="s">
        <v>154</v>
      </c>
      <c r="J35" s="59" t="s">
        <v>32</v>
      </c>
      <c r="K35" s="59" t="s">
        <v>733</v>
      </c>
    </row>
    <row r="36" spans="1:11" x14ac:dyDescent="0.25">
      <c r="A36" s="59">
        <v>84</v>
      </c>
      <c r="B36" s="59" t="s">
        <v>54</v>
      </c>
      <c r="C36" s="59" t="s">
        <v>55</v>
      </c>
      <c r="D36" s="59" t="s">
        <v>0</v>
      </c>
      <c r="E36" s="59" t="s">
        <v>1</v>
      </c>
      <c r="F36" s="59" t="s">
        <v>156</v>
      </c>
      <c r="G36" s="59" t="s">
        <v>666</v>
      </c>
      <c r="H36" s="59" t="s">
        <v>157</v>
      </c>
      <c r="I36" s="59" t="s">
        <v>158</v>
      </c>
      <c r="J36" s="59" t="s">
        <v>159</v>
      </c>
      <c r="K36" s="59" t="s">
        <v>734</v>
      </c>
    </row>
    <row r="37" spans="1:11" x14ac:dyDescent="0.25">
      <c r="A37" s="59">
        <v>94</v>
      </c>
      <c r="B37" s="59" t="s">
        <v>467</v>
      </c>
      <c r="C37" s="59" t="s">
        <v>468</v>
      </c>
      <c r="D37" s="59" t="s">
        <v>0</v>
      </c>
      <c r="E37" s="59" t="s">
        <v>1</v>
      </c>
      <c r="F37" s="59" t="s">
        <v>477</v>
      </c>
      <c r="G37" s="59" t="s">
        <v>666</v>
      </c>
      <c r="H37" s="59" t="s">
        <v>30</v>
      </c>
      <c r="I37" s="59" t="s">
        <v>478</v>
      </c>
      <c r="J37" s="59" t="s">
        <v>32</v>
      </c>
      <c r="K37" s="59" t="s">
        <v>740</v>
      </c>
    </row>
    <row r="38" spans="1:11" x14ac:dyDescent="0.25">
      <c r="A38" s="59">
        <v>95</v>
      </c>
      <c r="B38" s="59" t="s">
        <v>101</v>
      </c>
      <c r="C38" s="59" t="s">
        <v>102</v>
      </c>
      <c r="D38" s="59" t="s">
        <v>103</v>
      </c>
      <c r="E38" s="59" t="s">
        <v>43</v>
      </c>
      <c r="F38" s="59" t="s">
        <v>202</v>
      </c>
      <c r="G38" s="59" t="s">
        <v>666</v>
      </c>
      <c r="H38" s="59" t="s">
        <v>30</v>
      </c>
      <c r="I38" s="59" t="s">
        <v>203</v>
      </c>
      <c r="J38" s="59" t="s">
        <v>32</v>
      </c>
      <c r="K38" s="59" t="s">
        <v>743</v>
      </c>
    </row>
    <row r="39" spans="1:11" x14ac:dyDescent="0.25">
      <c r="A39" s="59">
        <v>97</v>
      </c>
      <c r="B39" s="59" t="s">
        <v>206</v>
      </c>
      <c r="C39" s="59" t="s">
        <v>207</v>
      </c>
      <c r="D39" s="59" t="s">
        <v>173</v>
      </c>
      <c r="E39" s="59" t="s">
        <v>43</v>
      </c>
      <c r="F39" s="59" t="s">
        <v>208</v>
      </c>
      <c r="G39" s="59" t="s">
        <v>666</v>
      </c>
      <c r="H39" s="59" t="s">
        <v>3</v>
      </c>
      <c r="I39" s="59" t="s">
        <v>209</v>
      </c>
      <c r="J39" s="59" t="s">
        <v>53</v>
      </c>
      <c r="K39" s="59" t="s">
        <v>745</v>
      </c>
    </row>
    <row r="40" spans="1:11" x14ac:dyDescent="0.25">
      <c r="A40" s="59">
        <v>98</v>
      </c>
      <c r="B40" s="59" t="s">
        <v>50</v>
      </c>
      <c r="C40" s="59" t="s">
        <v>51</v>
      </c>
      <c r="D40" s="59" t="s">
        <v>52</v>
      </c>
      <c r="E40" s="59" t="s">
        <v>43</v>
      </c>
      <c r="F40" s="59" t="s">
        <v>221</v>
      </c>
      <c r="G40" s="59" t="s">
        <v>666</v>
      </c>
      <c r="H40" s="59" t="s">
        <v>3</v>
      </c>
      <c r="I40" s="59" t="s">
        <v>222</v>
      </c>
      <c r="J40" s="59" t="s">
        <v>53</v>
      </c>
      <c r="K40" s="59" t="s">
        <v>747</v>
      </c>
    </row>
    <row r="41" spans="1:11" x14ac:dyDescent="0.25">
      <c r="A41" s="59">
        <v>100</v>
      </c>
      <c r="B41" s="59" t="s">
        <v>54</v>
      </c>
      <c r="C41" s="59" t="s">
        <v>55</v>
      </c>
      <c r="D41" s="59" t="s">
        <v>0</v>
      </c>
      <c r="E41" s="59" t="s">
        <v>1</v>
      </c>
      <c r="F41" s="59" t="s">
        <v>229</v>
      </c>
      <c r="G41" s="59" t="s">
        <v>666</v>
      </c>
      <c r="H41" s="59" t="s">
        <v>3</v>
      </c>
      <c r="I41" s="59" t="s">
        <v>230</v>
      </c>
      <c r="J41" s="59" t="s">
        <v>53</v>
      </c>
      <c r="K41" s="59" t="s">
        <v>749</v>
      </c>
    </row>
    <row r="42" spans="1:11" x14ac:dyDescent="0.25">
      <c r="A42" s="59">
        <v>101</v>
      </c>
      <c r="B42" s="59" t="s">
        <v>232</v>
      </c>
      <c r="C42" s="59" t="s">
        <v>233</v>
      </c>
      <c r="D42" s="59" t="s">
        <v>234</v>
      </c>
      <c r="E42" s="59" t="s">
        <v>1</v>
      </c>
      <c r="F42" s="59" t="s">
        <v>235</v>
      </c>
      <c r="G42" s="59" t="s">
        <v>666</v>
      </c>
      <c r="H42" s="59" t="s">
        <v>3</v>
      </c>
      <c r="I42" s="59" t="s">
        <v>236</v>
      </c>
      <c r="J42" s="59" t="s">
        <v>53</v>
      </c>
      <c r="K42" s="59" t="s">
        <v>750</v>
      </c>
    </row>
    <row r="43" spans="1:11" x14ac:dyDescent="0.25">
      <c r="A43" s="59">
        <v>102</v>
      </c>
      <c r="B43" s="59" t="s">
        <v>50</v>
      </c>
      <c r="C43" s="59" t="s">
        <v>51</v>
      </c>
      <c r="D43" s="59" t="s">
        <v>52</v>
      </c>
      <c r="E43" s="59" t="s">
        <v>43</v>
      </c>
      <c r="F43" s="59" t="s">
        <v>246</v>
      </c>
      <c r="G43" s="59" t="s">
        <v>666</v>
      </c>
      <c r="H43" s="59" t="s">
        <v>3</v>
      </c>
      <c r="I43" s="59" t="s">
        <v>247</v>
      </c>
      <c r="J43" s="59" t="s">
        <v>125</v>
      </c>
      <c r="K43" s="59" t="s">
        <v>751</v>
      </c>
    </row>
    <row r="44" spans="1:11" x14ac:dyDescent="0.25">
      <c r="A44" s="59">
        <v>103</v>
      </c>
      <c r="B44" s="59" t="s">
        <v>249</v>
      </c>
      <c r="C44" s="59" t="s">
        <v>250</v>
      </c>
      <c r="D44" s="59" t="s">
        <v>251</v>
      </c>
      <c r="E44" s="59" t="s">
        <v>43</v>
      </c>
      <c r="F44" s="59" t="s">
        <v>252</v>
      </c>
      <c r="G44" s="59" t="s">
        <v>666</v>
      </c>
      <c r="H44" s="59" t="s">
        <v>3</v>
      </c>
      <c r="I44" s="59" t="s">
        <v>253</v>
      </c>
      <c r="J44" s="59" t="s">
        <v>125</v>
      </c>
      <c r="K44" s="59" t="s">
        <v>752</v>
      </c>
    </row>
    <row r="45" spans="1:11" x14ac:dyDescent="0.25">
      <c r="A45" s="59">
        <v>106</v>
      </c>
      <c r="B45" s="59" t="s">
        <v>273</v>
      </c>
      <c r="C45" s="59" t="s">
        <v>274</v>
      </c>
      <c r="D45" s="59" t="s">
        <v>0</v>
      </c>
      <c r="E45" s="59" t="s">
        <v>1</v>
      </c>
      <c r="F45" s="59" t="s">
        <v>275</v>
      </c>
      <c r="G45" s="59" t="s">
        <v>666</v>
      </c>
      <c r="H45" s="59" t="s">
        <v>3</v>
      </c>
      <c r="I45" s="59" t="s">
        <v>276</v>
      </c>
      <c r="J45" s="59" t="s">
        <v>53</v>
      </c>
      <c r="K45" s="59" t="s">
        <v>755</v>
      </c>
    </row>
    <row r="46" spans="1:11" x14ac:dyDescent="0.25">
      <c r="A46" s="59">
        <v>2</v>
      </c>
      <c r="B46" s="59" t="s">
        <v>953</v>
      </c>
      <c r="C46" s="59" t="s">
        <v>954</v>
      </c>
      <c r="D46" s="59" t="s">
        <v>205</v>
      </c>
      <c r="E46" s="59" t="s">
        <v>1</v>
      </c>
      <c r="F46" s="59" t="s">
        <v>937</v>
      </c>
      <c r="G46" s="59" t="s">
        <v>938</v>
      </c>
      <c r="H46" s="59" t="s">
        <v>3</v>
      </c>
      <c r="I46" s="59" t="s">
        <v>939</v>
      </c>
      <c r="J46" s="59" t="s">
        <v>940</v>
      </c>
      <c r="K46" s="59" t="s">
        <v>955</v>
      </c>
    </row>
    <row r="47" spans="1:11" x14ac:dyDescent="0.25">
      <c r="A47" s="59">
        <v>3</v>
      </c>
      <c r="B47" s="59" t="s">
        <v>322</v>
      </c>
      <c r="C47" s="59" t="s">
        <v>323</v>
      </c>
      <c r="D47" s="59" t="s">
        <v>66</v>
      </c>
      <c r="E47" s="59" t="s">
        <v>1</v>
      </c>
      <c r="F47" s="59" t="s">
        <v>324</v>
      </c>
      <c r="G47" s="59" t="s">
        <v>938</v>
      </c>
      <c r="H47" s="59" t="s">
        <v>287</v>
      </c>
      <c r="I47" s="59" t="s">
        <v>325</v>
      </c>
      <c r="J47" s="59" t="s">
        <v>289</v>
      </c>
      <c r="K47" s="59" t="s">
        <v>956</v>
      </c>
    </row>
    <row r="48" spans="1:11" x14ac:dyDescent="0.25">
      <c r="A48" s="59">
        <v>5</v>
      </c>
      <c r="B48" s="59" t="s">
        <v>190</v>
      </c>
      <c r="C48" s="59" t="s">
        <v>191</v>
      </c>
      <c r="D48" s="59" t="s">
        <v>192</v>
      </c>
      <c r="E48" s="59" t="s">
        <v>28</v>
      </c>
      <c r="F48" s="59" t="s">
        <v>193</v>
      </c>
      <c r="G48" s="59" t="s">
        <v>938</v>
      </c>
      <c r="H48" s="59" t="s">
        <v>30</v>
      </c>
      <c r="I48" s="59" t="s">
        <v>194</v>
      </c>
      <c r="J48" s="59" t="s">
        <v>32</v>
      </c>
      <c r="K48" s="59" t="s">
        <v>951</v>
      </c>
    </row>
    <row r="49" spans="1:11" x14ac:dyDescent="0.25">
      <c r="A49" s="59">
        <v>8</v>
      </c>
      <c r="B49" s="59" t="s">
        <v>49</v>
      </c>
      <c r="C49" s="59" t="s">
        <v>97</v>
      </c>
      <c r="D49" s="59" t="s">
        <v>66</v>
      </c>
      <c r="E49" s="59" t="s">
        <v>1</v>
      </c>
      <c r="F49" s="59" t="s">
        <v>391</v>
      </c>
      <c r="G49" s="59" t="s">
        <v>938</v>
      </c>
      <c r="H49" s="59" t="s">
        <v>294</v>
      </c>
      <c r="I49" s="59" t="s">
        <v>392</v>
      </c>
      <c r="J49" s="59" t="s">
        <v>289</v>
      </c>
      <c r="K49" s="59" t="s">
        <v>921</v>
      </c>
    </row>
    <row r="50" spans="1:11" x14ac:dyDescent="0.25">
      <c r="A50" s="59">
        <v>10</v>
      </c>
      <c r="B50" s="59" t="s">
        <v>301</v>
      </c>
      <c r="C50" s="59" t="s">
        <v>302</v>
      </c>
      <c r="D50" s="59" t="s">
        <v>0</v>
      </c>
      <c r="E50" s="59" t="s">
        <v>1</v>
      </c>
      <c r="F50" s="59" t="s">
        <v>303</v>
      </c>
      <c r="G50" s="59" t="s">
        <v>938</v>
      </c>
      <c r="H50" s="59" t="s">
        <v>294</v>
      </c>
      <c r="I50" s="59" t="s">
        <v>304</v>
      </c>
      <c r="J50" s="59" t="s">
        <v>289</v>
      </c>
      <c r="K50" s="59" t="s">
        <v>907</v>
      </c>
    </row>
    <row r="51" spans="1:11" x14ac:dyDescent="0.25">
      <c r="A51" s="59">
        <v>12</v>
      </c>
      <c r="B51" s="59" t="s">
        <v>361</v>
      </c>
      <c r="C51" s="59" t="s">
        <v>362</v>
      </c>
      <c r="D51" s="59" t="s">
        <v>0</v>
      </c>
      <c r="E51" s="59" t="s">
        <v>1</v>
      </c>
      <c r="F51" s="59" t="s">
        <v>886</v>
      </c>
      <c r="G51" s="59" t="s">
        <v>938</v>
      </c>
      <c r="H51" s="59" t="s">
        <v>3</v>
      </c>
      <c r="I51" s="59" t="s">
        <v>861</v>
      </c>
      <c r="J51" s="59" t="s">
        <v>516</v>
      </c>
      <c r="K51" s="59" t="s">
        <v>896</v>
      </c>
    </row>
    <row r="52" spans="1:11" x14ac:dyDescent="0.25">
      <c r="A52" s="59">
        <v>16</v>
      </c>
      <c r="B52" s="59" t="s">
        <v>845</v>
      </c>
      <c r="C52" s="59" t="s">
        <v>846</v>
      </c>
      <c r="D52" s="59" t="s">
        <v>27</v>
      </c>
      <c r="E52" s="59" t="s">
        <v>28</v>
      </c>
      <c r="F52" s="59" t="s">
        <v>847</v>
      </c>
      <c r="G52" s="59" t="s">
        <v>938</v>
      </c>
      <c r="H52" s="59" t="s">
        <v>294</v>
      </c>
      <c r="I52" s="59" t="s">
        <v>848</v>
      </c>
      <c r="J52" s="59" t="s">
        <v>289</v>
      </c>
      <c r="K52" s="59" t="s">
        <v>849</v>
      </c>
    </row>
    <row r="53" spans="1:11" x14ac:dyDescent="0.25">
      <c r="A53" s="59">
        <v>21</v>
      </c>
      <c r="B53" s="59" t="s">
        <v>530</v>
      </c>
      <c r="C53" s="59" t="s">
        <v>531</v>
      </c>
      <c r="D53" s="59" t="s">
        <v>36</v>
      </c>
      <c r="E53" s="59" t="s">
        <v>1</v>
      </c>
      <c r="F53" s="59" t="s">
        <v>532</v>
      </c>
      <c r="G53" s="59" t="s">
        <v>938</v>
      </c>
      <c r="H53" s="59" t="s">
        <v>294</v>
      </c>
      <c r="I53" s="59" t="s">
        <v>533</v>
      </c>
      <c r="J53" s="59" t="s">
        <v>516</v>
      </c>
      <c r="K53" s="59" t="s">
        <v>764</v>
      </c>
    </row>
    <row r="54" spans="1:11" x14ac:dyDescent="0.25">
      <c r="A54" s="59">
        <v>23</v>
      </c>
      <c r="B54" s="59" t="s">
        <v>651</v>
      </c>
      <c r="C54" s="59" t="s">
        <v>652</v>
      </c>
      <c r="D54" s="59" t="s">
        <v>653</v>
      </c>
      <c r="E54" s="59" t="s">
        <v>1</v>
      </c>
      <c r="F54" s="59" t="s">
        <v>654</v>
      </c>
      <c r="G54" s="59" t="s">
        <v>938</v>
      </c>
      <c r="H54" s="59" t="s">
        <v>294</v>
      </c>
      <c r="I54" s="59" t="s">
        <v>655</v>
      </c>
      <c r="J54" s="59" t="s">
        <v>289</v>
      </c>
      <c r="K54" s="59" t="s">
        <v>656</v>
      </c>
    </row>
    <row r="55" spans="1:11" x14ac:dyDescent="0.25">
      <c r="A55" s="59">
        <v>26</v>
      </c>
      <c r="B55" s="59" t="s">
        <v>425</v>
      </c>
      <c r="C55" s="59" t="s">
        <v>426</v>
      </c>
      <c r="D55" s="59" t="s">
        <v>427</v>
      </c>
      <c r="E55" s="59" t="s">
        <v>28</v>
      </c>
      <c r="F55" s="59" t="s">
        <v>428</v>
      </c>
      <c r="G55" s="59" t="s">
        <v>938</v>
      </c>
      <c r="H55" s="59" t="s">
        <v>287</v>
      </c>
      <c r="I55" s="59" t="s">
        <v>429</v>
      </c>
      <c r="J55" s="59" t="s">
        <v>289</v>
      </c>
      <c r="K55" s="59" t="s">
        <v>659</v>
      </c>
    </row>
    <row r="56" spans="1:11" x14ac:dyDescent="0.25">
      <c r="A56" s="59">
        <v>27</v>
      </c>
      <c r="B56" s="59" t="s">
        <v>102</v>
      </c>
      <c r="C56" s="59" t="s">
        <v>141</v>
      </c>
      <c r="D56" s="59" t="s">
        <v>42</v>
      </c>
      <c r="E56" s="59" t="s">
        <v>43</v>
      </c>
      <c r="F56" s="59" t="s">
        <v>142</v>
      </c>
      <c r="G56" s="59" t="s">
        <v>938</v>
      </c>
      <c r="H56" s="59" t="s">
        <v>3</v>
      </c>
      <c r="I56" s="59" t="s">
        <v>143</v>
      </c>
      <c r="J56" s="59" t="s">
        <v>53</v>
      </c>
      <c r="K56" s="59" t="s">
        <v>662</v>
      </c>
    </row>
    <row r="57" spans="1:11" x14ac:dyDescent="0.25">
      <c r="A57" s="59">
        <v>28</v>
      </c>
      <c r="B57" s="59" t="s">
        <v>608</v>
      </c>
      <c r="C57" s="59" t="s">
        <v>378</v>
      </c>
      <c r="D57" s="59" t="s">
        <v>27</v>
      </c>
      <c r="E57" s="59" t="s">
        <v>28</v>
      </c>
      <c r="F57" s="59" t="s">
        <v>609</v>
      </c>
      <c r="G57" s="59" t="s">
        <v>938</v>
      </c>
      <c r="H57" s="59" t="s">
        <v>294</v>
      </c>
      <c r="I57" s="59" t="s">
        <v>610</v>
      </c>
      <c r="J57" s="59" t="s">
        <v>289</v>
      </c>
      <c r="K57" s="59" t="s">
        <v>663</v>
      </c>
    </row>
    <row r="58" spans="1:11" x14ac:dyDescent="0.25">
      <c r="A58" s="59">
        <v>35</v>
      </c>
      <c r="B58" s="59" t="s">
        <v>566</v>
      </c>
      <c r="C58" s="59" t="s">
        <v>556</v>
      </c>
      <c r="D58" s="59" t="s">
        <v>0</v>
      </c>
      <c r="E58" s="59" t="s">
        <v>1</v>
      </c>
      <c r="F58" s="59" t="s">
        <v>557</v>
      </c>
      <c r="G58" s="59" t="s">
        <v>938</v>
      </c>
      <c r="H58" s="59" t="s">
        <v>287</v>
      </c>
      <c r="I58" s="59" t="s">
        <v>558</v>
      </c>
      <c r="J58" s="59" t="s">
        <v>289</v>
      </c>
      <c r="K58" s="59" t="s">
        <v>673</v>
      </c>
    </row>
    <row r="59" spans="1:11" x14ac:dyDescent="0.25">
      <c r="A59" s="59">
        <v>36</v>
      </c>
      <c r="B59" s="59" t="s">
        <v>161</v>
      </c>
      <c r="C59" s="59" t="s">
        <v>162</v>
      </c>
      <c r="D59" s="59" t="s">
        <v>394</v>
      </c>
      <c r="E59" s="59" t="s">
        <v>1</v>
      </c>
      <c r="F59" s="59" t="s">
        <v>163</v>
      </c>
      <c r="G59" s="59" t="s">
        <v>938</v>
      </c>
      <c r="H59" s="59" t="s">
        <v>30</v>
      </c>
      <c r="I59" s="59" t="s">
        <v>164</v>
      </c>
      <c r="J59" s="59" t="s">
        <v>32</v>
      </c>
      <c r="K59" s="59" t="s">
        <v>675</v>
      </c>
    </row>
    <row r="60" spans="1:11" x14ac:dyDescent="0.25">
      <c r="A60" s="59">
        <v>37</v>
      </c>
      <c r="B60" s="59"/>
      <c r="C60" s="59"/>
      <c r="D60" s="59"/>
      <c r="E60" s="59"/>
      <c r="F60" s="59" t="s">
        <v>540</v>
      </c>
      <c r="G60" s="59" t="s">
        <v>938</v>
      </c>
      <c r="H60" s="59" t="s">
        <v>294</v>
      </c>
      <c r="I60" s="59" t="s">
        <v>541</v>
      </c>
      <c r="J60" s="59" t="s">
        <v>289</v>
      </c>
      <c r="K60" s="59" t="s">
        <v>677</v>
      </c>
    </row>
    <row r="61" spans="1:11" x14ac:dyDescent="0.25">
      <c r="A61" s="59">
        <v>40</v>
      </c>
      <c r="B61" s="59" t="s">
        <v>297</v>
      </c>
      <c r="C61" s="59" t="s">
        <v>255</v>
      </c>
      <c r="D61" s="59" t="s">
        <v>0</v>
      </c>
      <c r="E61" s="59" t="s">
        <v>1</v>
      </c>
      <c r="F61" s="59" t="s">
        <v>298</v>
      </c>
      <c r="G61" s="59" t="s">
        <v>938</v>
      </c>
      <c r="H61" s="59" t="s">
        <v>294</v>
      </c>
      <c r="I61" s="59" t="s">
        <v>299</v>
      </c>
      <c r="J61" s="59" t="s">
        <v>289</v>
      </c>
      <c r="K61" s="59" t="s">
        <v>680</v>
      </c>
    </row>
    <row r="62" spans="1:11" x14ac:dyDescent="0.25">
      <c r="A62" s="59">
        <v>42</v>
      </c>
      <c r="B62" s="59" t="s">
        <v>317</v>
      </c>
      <c r="C62" s="59" t="s">
        <v>279</v>
      </c>
      <c r="D62" s="59" t="s">
        <v>318</v>
      </c>
      <c r="E62" s="59" t="s">
        <v>28</v>
      </c>
      <c r="F62" s="59" t="s">
        <v>319</v>
      </c>
      <c r="G62" s="59" t="s">
        <v>938</v>
      </c>
      <c r="H62" s="59" t="s">
        <v>287</v>
      </c>
      <c r="I62" s="59" t="s">
        <v>320</v>
      </c>
      <c r="J62" s="59" t="s">
        <v>289</v>
      </c>
      <c r="K62" s="59" t="s">
        <v>758</v>
      </c>
    </row>
    <row r="63" spans="1:11" x14ac:dyDescent="0.25">
      <c r="A63" s="59">
        <v>48</v>
      </c>
      <c r="B63" s="59" t="s">
        <v>355</v>
      </c>
      <c r="C63" s="59" t="s">
        <v>356</v>
      </c>
      <c r="D63" s="59" t="s">
        <v>0</v>
      </c>
      <c r="E63" s="59" t="s">
        <v>1</v>
      </c>
      <c r="F63" s="59" t="s">
        <v>357</v>
      </c>
      <c r="G63" s="59" t="s">
        <v>938</v>
      </c>
      <c r="H63" s="59" t="s">
        <v>294</v>
      </c>
      <c r="I63" s="59" t="s">
        <v>358</v>
      </c>
      <c r="J63" s="59" t="s">
        <v>289</v>
      </c>
      <c r="K63" s="59" t="s">
        <v>690</v>
      </c>
    </row>
    <row r="64" spans="1:11" x14ac:dyDescent="0.25">
      <c r="A64" s="59">
        <v>50</v>
      </c>
      <c r="B64" s="59" t="s">
        <v>372</v>
      </c>
      <c r="C64" s="59" t="s">
        <v>373</v>
      </c>
      <c r="D64" s="59" t="s">
        <v>42</v>
      </c>
      <c r="E64" s="59" t="s">
        <v>43</v>
      </c>
      <c r="F64" s="59" t="s">
        <v>374</v>
      </c>
      <c r="G64" s="59" t="s">
        <v>938</v>
      </c>
      <c r="H64" s="59" t="s">
        <v>294</v>
      </c>
      <c r="I64" s="59" t="s">
        <v>375</v>
      </c>
      <c r="J64" s="59" t="s">
        <v>289</v>
      </c>
      <c r="K64" s="59" t="s">
        <v>694</v>
      </c>
    </row>
    <row r="65" spans="1:11" x14ac:dyDescent="0.25">
      <c r="A65" s="59">
        <v>53</v>
      </c>
      <c r="B65" s="59" t="s">
        <v>137</v>
      </c>
      <c r="C65" s="59" t="s">
        <v>138</v>
      </c>
      <c r="D65" s="59" t="s">
        <v>0</v>
      </c>
      <c r="E65" s="59" t="s">
        <v>1</v>
      </c>
      <c r="F65" s="59" t="s">
        <v>139</v>
      </c>
      <c r="G65" s="59" t="s">
        <v>938</v>
      </c>
      <c r="H65" s="59" t="s">
        <v>3</v>
      </c>
      <c r="I65" s="59" t="s">
        <v>140</v>
      </c>
      <c r="J65" s="59" t="s">
        <v>53</v>
      </c>
      <c r="K65" s="59" t="s">
        <v>699</v>
      </c>
    </row>
    <row r="66" spans="1:11" x14ac:dyDescent="0.25">
      <c r="A66" s="59">
        <v>54</v>
      </c>
      <c r="B66" s="59" t="s">
        <v>262</v>
      </c>
      <c r="C66" s="59" t="s">
        <v>399</v>
      </c>
      <c r="D66" s="59" t="s">
        <v>0</v>
      </c>
      <c r="E66" s="59" t="s">
        <v>1</v>
      </c>
      <c r="F66" s="59" t="s">
        <v>400</v>
      </c>
      <c r="G66" s="59" t="s">
        <v>938</v>
      </c>
      <c r="H66" s="59" t="s">
        <v>294</v>
      </c>
      <c r="I66" s="59" t="s">
        <v>401</v>
      </c>
      <c r="J66" s="59" t="s">
        <v>289</v>
      </c>
      <c r="K66" s="59" t="s">
        <v>700</v>
      </c>
    </row>
    <row r="67" spans="1:11" x14ac:dyDescent="0.25">
      <c r="A67" s="59">
        <v>55</v>
      </c>
      <c r="B67" s="59" t="s">
        <v>403</v>
      </c>
      <c r="C67" s="59" t="s">
        <v>60</v>
      </c>
      <c r="D67" s="59" t="s">
        <v>27</v>
      </c>
      <c r="E67" s="59" t="s">
        <v>28</v>
      </c>
      <c r="F67" s="59" t="s">
        <v>404</v>
      </c>
      <c r="G67" s="59" t="s">
        <v>938</v>
      </c>
      <c r="H67" s="59" t="s">
        <v>287</v>
      </c>
      <c r="I67" s="59" t="s">
        <v>405</v>
      </c>
      <c r="J67" s="59" t="s">
        <v>289</v>
      </c>
      <c r="K67" s="59" t="s">
        <v>701</v>
      </c>
    </row>
    <row r="68" spans="1:11" x14ac:dyDescent="0.25">
      <c r="A68" s="59">
        <v>57</v>
      </c>
      <c r="B68" s="59" t="s">
        <v>415</v>
      </c>
      <c r="C68" s="59" t="s">
        <v>416</v>
      </c>
      <c r="D68" s="59" t="s">
        <v>417</v>
      </c>
      <c r="E68" s="59" t="s">
        <v>28</v>
      </c>
      <c r="F68" s="59" t="s">
        <v>418</v>
      </c>
      <c r="G68" s="59" t="s">
        <v>938</v>
      </c>
      <c r="H68" s="59" t="s">
        <v>287</v>
      </c>
      <c r="I68" s="59" t="s">
        <v>419</v>
      </c>
      <c r="J68" s="59" t="s">
        <v>289</v>
      </c>
      <c r="K68" s="59" t="s">
        <v>703</v>
      </c>
    </row>
    <row r="69" spans="1:11" x14ac:dyDescent="0.25">
      <c r="A69" s="59">
        <v>58</v>
      </c>
      <c r="B69" s="59" t="s">
        <v>431</v>
      </c>
      <c r="C69" s="59" t="s">
        <v>172</v>
      </c>
      <c r="D69" s="59" t="s">
        <v>432</v>
      </c>
      <c r="E69" s="59" t="s">
        <v>28</v>
      </c>
      <c r="F69" s="59" t="s">
        <v>433</v>
      </c>
      <c r="G69" s="59" t="s">
        <v>938</v>
      </c>
      <c r="H69" s="59" t="s">
        <v>294</v>
      </c>
      <c r="I69" s="59" t="s">
        <v>434</v>
      </c>
      <c r="J69" s="59" t="s">
        <v>289</v>
      </c>
      <c r="K69" s="59" t="s">
        <v>704</v>
      </c>
    </row>
    <row r="70" spans="1:11" x14ac:dyDescent="0.25">
      <c r="A70" s="59">
        <v>64</v>
      </c>
      <c r="B70" s="59" t="s">
        <v>460</v>
      </c>
      <c r="C70" s="59" t="s">
        <v>461</v>
      </c>
      <c r="D70" s="59" t="s">
        <v>462</v>
      </c>
      <c r="E70" s="59" t="s">
        <v>1</v>
      </c>
      <c r="F70" s="59" t="s">
        <v>463</v>
      </c>
      <c r="G70" s="59" t="s">
        <v>938</v>
      </c>
      <c r="H70" s="59" t="s">
        <v>30</v>
      </c>
      <c r="I70" s="59" t="s">
        <v>464</v>
      </c>
      <c r="J70" s="59" t="s">
        <v>32</v>
      </c>
      <c r="K70" s="59" t="s">
        <v>711</v>
      </c>
    </row>
    <row r="71" spans="1:11" x14ac:dyDescent="0.25">
      <c r="A71" s="59">
        <v>65</v>
      </c>
      <c r="B71" s="59" t="s">
        <v>165</v>
      </c>
      <c r="C71" s="59" t="s">
        <v>166</v>
      </c>
      <c r="D71" s="59" t="s">
        <v>27</v>
      </c>
      <c r="E71" s="59" t="s">
        <v>28</v>
      </c>
      <c r="F71" s="59" t="s">
        <v>167</v>
      </c>
      <c r="G71" s="59" t="s">
        <v>938</v>
      </c>
      <c r="H71" s="59" t="s">
        <v>30</v>
      </c>
      <c r="I71" s="59" t="s">
        <v>168</v>
      </c>
      <c r="J71" s="59" t="s">
        <v>32</v>
      </c>
      <c r="K71" s="59" t="s">
        <v>712</v>
      </c>
    </row>
    <row r="72" spans="1:11" x14ac:dyDescent="0.25">
      <c r="A72" s="59">
        <v>67</v>
      </c>
      <c r="B72" s="59" t="s">
        <v>25</v>
      </c>
      <c r="C72" s="59" t="s">
        <v>26</v>
      </c>
      <c r="D72" s="59" t="s">
        <v>27</v>
      </c>
      <c r="E72" s="59" t="s">
        <v>28</v>
      </c>
      <c r="F72" s="59" t="s">
        <v>29</v>
      </c>
      <c r="G72" s="59" t="s">
        <v>938</v>
      </c>
      <c r="H72" s="59" t="s">
        <v>30</v>
      </c>
      <c r="I72" s="59" t="s">
        <v>31</v>
      </c>
      <c r="J72" s="59" t="s">
        <v>32</v>
      </c>
      <c r="K72" s="59" t="s">
        <v>714</v>
      </c>
    </row>
    <row r="73" spans="1:11" x14ac:dyDescent="0.25">
      <c r="A73" s="59">
        <v>99</v>
      </c>
      <c r="B73" s="59" t="s">
        <v>224</v>
      </c>
      <c r="C73" s="59" t="s">
        <v>225</v>
      </c>
      <c r="D73" s="59" t="s">
        <v>0</v>
      </c>
      <c r="E73" s="59" t="s">
        <v>1</v>
      </c>
      <c r="F73" s="59" t="s">
        <v>226</v>
      </c>
      <c r="G73" s="59" t="s">
        <v>938</v>
      </c>
      <c r="H73" s="59" t="s">
        <v>3</v>
      </c>
      <c r="I73" s="59" t="s">
        <v>227</v>
      </c>
      <c r="J73" s="59" t="s">
        <v>53</v>
      </c>
      <c r="K73" s="59" t="s">
        <v>748</v>
      </c>
    </row>
    <row r="74" spans="1:11" x14ac:dyDescent="0.25">
      <c r="A74" s="59">
        <v>104</v>
      </c>
      <c r="B74" s="59" t="s">
        <v>262</v>
      </c>
      <c r="C74" s="59" t="s">
        <v>263</v>
      </c>
      <c r="D74" s="59" t="s">
        <v>264</v>
      </c>
      <c r="E74" s="59" t="s">
        <v>1</v>
      </c>
      <c r="F74" s="59" t="s">
        <v>265</v>
      </c>
      <c r="G74" s="59" t="s">
        <v>938</v>
      </c>
      <c r="H74" s="59" t="s">
        <v>3</v>
      </c>
      <c r="I74" s="59" t="s">
        <v>266</v>
      </c>
      <c r="J74" s="59" t="s">
        <v>53</v>
      </c>
      <c r="K74" s="59" t="s">
        <v>753</v>
      </c>
    </row>
    <row r="75" spans="1:11" x14ac:dyDescent="0.25">
      <c r="A75" s="59">
        <v>105</v>
      </c>
      <c r="B75" s="59" t="s">
        <v>268</v>
      </c>
      <c r="C75" s="59" t="s">
        <v>269</v>
      </c>
      <c r="D75" s="59" t="s">
        <v>66</v>
      </c>
      <c r="E75" s="59" t="s">
        <v>1</v>
      </c>
      <c r="F75" s="59" t="s">
        <v>270</v>
      </c>
      <c r="G75" s="59" t="s">
        <v>938</v>
      </c>
      <c r="H75" s="59" t="s">
        <v>3</v>
      </c>
      <c r="I75" s="59" t="s">
        <v>271</v>
      </c>
      <c r="J75" s="59" t="s">
        <v>53</v>
      </c>
      <c r="K75" s="59" t="s">
        <v>754</v>
      </c>
    </row>
    <row r="76" spans="1:11" x14ac:dyDescent="0.25">
      <c r="A76" s="59">
        <v>107</v>
      </c>
      <c r="B76" s="59" t="s">
        <v>278</v>
      </c>
      <c r="C76" s="59" t="s">
        <v>279</v>
      </c>
      <c r="D76" s="59" t="s">
        <v>66</v>
      </c>
      <c r="E76" s="59" t="s">
        <v>1</v>
      </c>
      <c r="F76" s="59" t="s">
        <v>280</v>
      </c>
      <c r="G76" s="59" t="s">
        <v>938</v>
      </c>
      <c r="H76" s="59" t="s">
        <v>3</v>
      </c>
      <c r="I76" s="59" t="s">
        <v>281</v>
      </c>
      <c r="J76" s="59" t="s">
        <v>53</v>
      </c>
      <c r="K76" s="59" t="s">
        <v>756</v>
      </c>
    </row>
    <row r="77" spans="1:11" x14ac:dyDescent="0.25">
      <c r="A77" s="59">
        <v>92</v>
      </c>
      <c r="B77" s="59" t="s">
        <v>174</v>
      </c>
      <c r="C77" s="59" t="s">
        <v>175</v>
      </c>
      <c r="D77" s="59" t="s">
        <v>0</v>
      </c>
      <c r="E77" s="59" t="s">
        <v>1</v>
      </c>
      <c r="F77" s="59" t="s">
        <v>472</v>
      </c>
      <c r="G77" s="59" t="s">
        <v>543</v>
      </c>
      <c r="H77" s="59" t="s">
        <v>473</v>
      </c>
      <c r="I77" s="59" t="s">
        <v>474</v>
      </c>
      <c r="J77" s="59" t="s">
        <v>475</v>
      </c>
      <c r="K77" s="59" t="s">
        <v>737</v>
      </c>
    </row>
    <row r="78" spans="1:11" x14ac:dyDescent="0.25">
      <c r="A78" s="59">
        <v>96</v>
      </c>
      <c r="B78" s="59" t="s">
        <v>54</v>
      </c>
      <c r="C78" s="59" t="s">
        <v>55</v>
      </c>
      <c r="D78" s="59" t="s">
        <v>0</v>
      </c>
      <c r="E78" s="59" t="s">
        <v>1</v>
      </c>
      <c r="F78" s="59" t="s">
        <v>480</v>
      </c>
      <c r="G78" s="59" t="s">
        <v>543</v>
      </c>
      <c r="H78" s="59" t="s">
        <v>473</v>
      </c>
      <c r="I78" s="59" t="s">
        <v>481</v>
      </c>
      <c r="J78" s="59" t="s">
        <v>475</v>
      </c>
      <c r="K78" s="59" t="s">
        <v>744</v>
      </c>
    </row>
    <row r="79" spans="1:11" x14ac:dyDescent="0.25">
      <c r="A79" s="59">
        <v>44</v>
      </c>
      <c r="B79" s="59" t="s">
        <v>15</v>
      </c>
      <c r="C79" s="59" t="s">
        <v>16</v>
      </c>
      <c r="D79" s="59" t="s">
        <v>17</v>
      </c>
      <c r="E79" s="59" t="s">
        <v>7</v>
      </c>
      <c r="F79" s="59" t="s">
        <v>18</v>
      </c>
      <c r="G79" s="59" t="s">
        <v>527</v>
      </c>
      <c r="H79" s="59" t="s">
        <v>5</v>
      </c>
      <c r="I79" s="59" t="s">
        <v>19</v>
      </c>
      <c r="J79" s="59" t="s">
        <v>6</v>
      </c>
      <c r="K79" s="59" t="s">
        <v>685</v>
      </c>
    </row>
    <row r="80" spans="1:11" x14ac:dyDescent="0.25">
      <c r="A80" s="59">
        <v>62</v>
      </c>
      <c r="B80" s="59" t="s">
        <v>443</v>
      </c>
      <c r="C80" s="59" t="s">
        <v>444</v>
      </c>
      <c r="D80" s="59" t="s">
        <v>0</v>
      </c>
      <c r="E80" s="59" t="s">
        <v>1</v>
      </c>
      <c r="F80" s="59" t="s">
        <v>445</v>
      </c>
      <c r="G80" s="59" t="s">
        <v>527</v>
      </c>
      <c r="H80" s="59" t="s">
        <v>5</v>
      </c>
      <c r="I80" s="59" t="s">
        <v>446</v>
      </c>
      <c r="J80" s="59" t="s">
        <v>6</v>
      </c>
      <c r="K80" s="59" t="s">
        <v>708</v>
      </c>
    </row>
    <row r="81" spans="1:11" x14ac:dyDescent="0.25">
      <c r="A81" s="59">
        <v>63</v>
      </c>
      <c r="B81" s="59" t="s">
        <v>448</v>
      </c>
      <c r="C81" s="59" t="s">
        <v>449</v>
      </c>
      <c r="D81" s="59" t="s">
        <v>205</v>
      </c>
      <c r="E81" s="59" t="s">
        <v>1</v>
      </c>
      <c r="F81" s="59" t="s">
        <v>450</v>
      </c>
      <c r="G81" s="59" t="s">
        <v>527</v>
      </c>
      <c r="H81" s="59" t="s">
        <v>5</v>
      </c>
      <c r="I81" s="59" t="s">
        <v>451</v>
      </c>
      <c r="J81" s="59" t="s">
        <v>6</v>
      </c>
      <c r="K81" s="59" t="s">
        <v>709</v>
      </c>
    </row>
    <row r="82" spans="1:11" x14ac:dyDescent="0.25">
      <c r="A82" s="59">
        <v>66</v>
      </c>
      <c r="B82" s="59" t="s">
        <v>20</v>
      </c>
      <c r="C82" s="59" t="s">
        <v>21</v>
      </c>
      <c r="D82" s="59" t="s">
        <v>0</v>
      </c>
      <c r="E82" s="59" t="s">
        <v>1</v>
      </c>
      <c r="F82" s="59" t="s">
        <v>22</v>
      </c>
      <c r="G82" s="59" t="s">
        <v>527</v>
      </c>
      <c r="H82" s="59" t="s">
        <v>5</v>
      </c>
      <c r="I82" s="59" t="s">
        <v>23</v>
      </c>
      <c r="J82" s="59" t="s">
        <v>6</v>
      </c>
      <c r="K82" s="59" t="s">
        <v>713</v>
      </c>
    </row>
    <row r="83" spans="1:11" x14ac:dyDescent="0.25">
      <c r="A83" s="59">
        <v>68</v>
      </c>
      <c r="B83" s="59" t="s">
        <v>40</v>
      </c>
      <c r="C83" s="59" t="s">
        <v>41</v>
      </c>
      <c r="D83" s="59" t="s">
        <v>42</v>
      </c>
      <c r="E83" s="59" t="s">
        <v>43</v>
      </c>
      <c r="F83" s="59" t="s">
        <v>44</v>
      </c>
      <c r="G83" s="59" t="s">
        <v>527</v>
      </c>
      <c r="H83" s="59" t="s">
        <v>5</v>
      </c>
      <c r="I83" s="59" t="s">
        <v>45</v>
      </c>
      <c r="J83" s="59" t="s">
        <v>6</v>
      </c>
      <c r="K83" s="59" t="s">
        <v>716</v>
      </c>
    </row>
    <row r="84" spans="1:11" x14ac:dyDescent="0.25">
      <c r="A84" s="59">
        <v>69</v>
      </c>
      <c r="B84" s="59" t="s">
        <v>54</v>
      </c>
      <c r="C84" s="59" t="s">
        <v>55</v>
      </c>
      <c r="D84" s="59" t="s">
        <v>0</v>
      </c>
      <c r="E84" s="59" t="s">
        <v>1</v>
      </c>
      <c r="F84" s="59" t="s">
        <v>56</v>
      </c>
      <c r="G84" s="59" t="s">
        <v>527</v>
      </c>
      <c r="H84" s="59" t="s">
        <v>5</v>
      </c>
      <c r="I84" s="59" t="s">
        <v>57</v>
      </c>
      <c r="J84" s="59" t="s">
        <v>6</v>
      </c>
      <c r="K84" s="59" t="s">
        <v>717</v>
      </c>
    </row>
    <row r="85" spans="1:11" x14ac:dyDescent="0.25">
      <c r="A85" s="59">
        <v>70</v>
      </c>
      <c r="B85" s="59" t="s">
        <v>467</v>
      </c>
      <c r="C85" s="59" t="s">
        <v>468</v>
      </c>
      <c r="D85" s="59" t="s">
        <v>0</v>
      </c>
      <c r="E85" s="59" t="s">
        <v>1</v>
      </c>
      <c r="F85" s="59" t="s">
        <v>469</v>
      </c>
      <c r="G85" s="59" t="s">
        <v>527</v>
      </c>
      <c r="H85" s="59" t="s">
        <v>5</v>
      </c>
      <c r="I85" s="59" t="s">
        <v>470</v>
      </c>
      <c r="J85" s="59" t="s">
        <v>6</v>
      </c>
      <c r="K85" s="59" t="s">
        <v>720</v>
      </c>
    </row>
    <row r="86" spans="1:11" x14ac:dyDescent="0.25">
      <c r="A86" s="59">
        <v>71</v>
      </c>
      <c r="B86" s="59" t="s">
        <v>79</v>
      </c>
      <c r="C86" s="59" t="s">
        <v>11</v>
      </c>
      <c r="D86" s="59" t="s">
        <v>80</v>
      </c>
      <c r="E86" s="59" t="s">
        <v>81</v>
      </c>
      <c r="F86" s="59" t="s">
        <v>82</v>
      </c>
      <c r="G86" s="59" t="s">
        <v>527</v>
      </c>
      <c r="H86" s="59" t="s">
        <v>5</v>
      </c>
      <c r="I86" s="59" t="s">
        <v>83</v>
      </c>
      <c r="J86" s="59" t="s">
        <v>6</v>
      </c>
      <c r="K86" s="59" t="s">
        <v>721</v>
      </c>
    </row>
    <row r="87" spans="1:11" x14ac:dyDescent="0.25">
      <c r="A87" s="59">
        <v>72</v>
      </c>
      <c r="B87" s="59" t="s">
        <v>64</v>
      </c>
      <c r="C87" s="59" t="s">
        <v>65</v>
      </c>
      <c r="D87" s="59" t="s">
        <v>66</v>
      </c>
      <c r="E87" s="59" t="s">
        <v>1</v>
      </c>
      <c r="F87" s="59" t="s">
        <v>85</v>
      </c>
      <c r="G87" s="59" t="s">
        <v>527</v>
      </c>
      <c r="H87" s="59" t="s">
        <v>5</v>
      </c>
      <c r="I87" s="59" t="s">
        <v>86</v>
      </c>
      <c r="J87" s="59" t="s">
        <v>6</v>
      </c>
      <c r="K87" s="59" t="s">
        <v>722</v>
      </c>
    </row>
    <row r="88" spans="1:11" x14ac:dyDescent="0.25">
      <c r="A88" s="59">
        <v>73</v>
      </c>
      <c r="B88" s="59" t="s">
        <v>88</v>
      </c>
      <c r="C88" s="59" t="s">
        <v>89</v>
      </c>
      <c r="D88" s="59" t="s">
        <v>90</v>
      </c>
      <c r="E88" s="59" t="s">
        <v>70</v>
      </c>
      <c r="F88" s="59" t="s">
        <v>91</v>
      </c>
      <c r="G88" s="59" t="s">
        <v>527</v>
      </c>
      <c r="H88" s="59" t="s">
        <v>5</v>
      </c>
      <c r="I88" s="59" t="s">
        <v>92</v>
      </c>
      <c r="J88" s="59" t="s">
        <v>6</v>
      </c>
      <c r="K88" s="59" t="s">
        <v>723</v>
      </c>
    </row>
    <row r="89" spans="1:11" x14ac:dyDescent="0.25">
      <c r="A89" s="59">
        <v>74</v>
      </c>
      <c r="B89" s="59" t="s">
        <v>50</v>
      </c>
      <c r="C89" s="59" t="s">
        <v>51</v>
      </c>
      <c r="D89" s="59" t="s">
        <v>52</v>
      </c>
      <c r="E89" s="59" t="s">
        <v>43</v>
      </c>
      <c r="F89" s="59" t="s">
        <v>94</v>
      </c>
      <c r="G89" s="59" t="s">
        <v>527</v>
      </c>
      <c r="H89" s="59" t="s">
        <v>5</v>
      </c>
      <c r="I89" s="59" t="s">
        <v>95</v>
      </c>
      <c r="J89" s="59" t="s">
        <v>6</v>
      </c>
      <c r="K89" s="59" t="s">
        <v>724</v>
      </c>
    </row>
    <row r="90" spans="1:11" x14ac:dyDescent="0.25">
      <c r="A90" s="59">
        <v>77</v>
      </c>
      <c r="B90" s="59" t="s">
        <v>127</v>
      </c>
      <c r="C90" s="59" t="s">
        <v>47</v>
      </c>
      <c r="D90" s="59" t="s">
        <v>0</v>
      </c>
      <c r="E90" s="59" t="s">
        <v>1</v>
      </c>
      <c r="F90" s="59" t="s">
        <v>128</v>
      </c>
      <c r="G90" s="59" t="s">
        <v>527</v>
      </c>
      <c r="H90" s="59" t="s">
        <v>8</v>
      </c>
      <c r="I90" s="59" t="s">
        <v>129</v>
      </c>
      <c r="J90" s="59" t="s">
        <v>9</v>
      </c>
      <c r="K90" s="59" t="s">
        <v>729</v>
      </c>
    </row>
    <row r="91" spans="1:11" x14ac:dyDescent="0.25">
      <c r="A91" s="59">
        <v>78</v>
      </c>
      <c r="B91" s="59" t="s">
        <v>641</v>
      </c>
      <c r="C91" s="59" t="s">
        <v>642</v>
      </c>
      <c r="D91" s="59" t="s">
        <v>106</v>
      </c>
      <c r="E91" s="59" t="s">
        <v>7</v>
      </c>
      <c r="F91" s="59" t="s">
        <v>643</v>
      </c>
      <c r="G91" s="59" t="s">
        <v>527</v>
      </c>
      <c r="H91" s="59" t="s">
        <v>8</v>
      </c>
      <c r="I91" s="59" t="s">
        <v>644</v>
      </c>
      <c r="J91" s="59" t="s">
        <v>9</v>
      </c>
      <c r="K91" s="59" t="s">
        <v>730</v>
      </c>
    </row>
    <row r="92" spans="1:11" x14ac:dyDescent="0.25">
      <c r="A92" s="59">
        <v>81</v>
      </c>
      <c r="B92" s="59" t="s">
        <v>811</v>
      </c>
      <c r="C92" s="59" t="s">
        <v>812</v>
      </c>
      <c r="D92" s="59" t="s">
        <v>813</v>
      </c>
      <c r="E92" s="59" t="s">
        <v>814</v>
      </c>
      <c r="F92" s="59" t="s">
        <v>815</v>
      </c>
      <c r="G92" s="59" t="s">
        <v>527</v>
      </c>
      <c r="H92" s="59" t="s">
        <v>8</v>
      </c>
      <c r="I92" s="59" t="s">
        <v>817</v>
      </c>
      <c r="J92" s="59" t="s">
        <v>9</v>
      </c>
      <c r="K92" s="59" t="s">
        <v>818</v>
      </c>
    </row>
    <row r="93" spans="1:11" x14ac:dyDescent="0.25">
      <c r="A93" s="59">
        <v>82</v>
      </c>
      <c r="B93" s="59" t="s">
        <v>869</v>
      </c>
      <c r="C93" s="59" t="s">
        <v>870</v>
      </c>
      <c r="D93" s="59" t="s">
        <v>871</v>
      </c>
      <c r="E93" s="59" t="s">
        <v>198</v>
      </c>
      <c r="F93" s="59" t="s">
        <v>872</v>
      </c>
      <c r="G93" s="59" t="s">
        <v>527</v>
      </c>
      <c r="H93" s="59" t="s">
        <v>8</v>
      </c>
      <c r="I93" s="59" t="s">
        <v>873</v>
      </c>
      <c r="J93" s="59" t="s">
        <v>9</v>
      </c>
      <c r="K93" s="59" t="s">
        <v>874</v>
      </c>
    </row>
    <row r="94" spans="1:11" x14ac:dyDescent="0.25">
      <c r="A94" s="59">
        <v>85</v>
      </c>
      <c r="B94" s="59" t="s">
        <v>819</v>
      </c>
      <c r="C94" s="59" t="s">
        <v>820</v>
      </c>
      <c r="D94" s="59" t="s">
        <v>821</v>
      </c>
      <c r="E94" s="59" t="s">
        <v>822</v>
      </c>
      <c r="F94" s="59" t="s">
        <v>823</v>
      </c>
      <c r="G94" s="59" t="s">
        <v>527</v>
      </c>
      <c r="H94" s="59" t="s">
        <v>8</v>
      </c>
      <c r="I94" s="59" t="s">
        <v>824</v>
      </c>
      <c r="J94" s="59" t="s">
        <v>9</v>
      </c>
      <c r="K94" s="59" t="s">
        <v>825</v>
      </c>
    </row>
    <row r="95" spans="1:11" x14ac:dyDescent="0.25">
      <c r="A95" s="59">
        <v>86</v>
      </c>
      <c r="B95" s="59" t="s">
        <v>875</v>
      </c>
      <c r="C95" s="59" t="s">
        <v>876</v>
      </c>
      <c r="D95" s="59" t="s">
        <v>877</v>
      </c>
      <c r="E95" s="59" t="s">
        <v>878</v>
      </c>
      <c r="F95" s="59" t="s">
        <v>879</v>
      </c>
      <c r="G95" s="59" t="s">
        <v>527</v>
      </c>
      <c r="H95" s="59" t="s">
        <v>8</v>
      </c>
      <c r="I95" s="59" t="s">
        <v>880</v>
      </c>
      <c r="J95" s="59" t="s">
        <v>9</v>
      </c>
      <c r="K95" s="59" t="s">
        <v>881</v>
      </c>
    </row>
    <row r="96" spans="1:11" x14ac:dyDescent="0.25">
      <c r="A96" s="59">
        <v>87</v>
      </c>
      <c r="B96" s="59" t="s">
        <v>797</v>
      </c>
      <c r="C96" s="59" t="s">
        <v>798</v>
      </c>
      <c r="D96" s="59" t="s">
        <v>799</v>
      </c>
      <c r="E96" s="59" t="s">
        <v>1</v>
      </c>
      <c r="F96" s="59" t="s">
        <v>800</v>
      </c>
      <c r="G96" s="59" t="s">
        <v>527</v>
      </c>
      <c r="H96" s="59" t="s">
        <v>8</v>
      </c>
      <c r="I96" s="59" t="s">
        <v>801</v>
      </c>
      <c r="J96" s="59" t="s">
        <v>9</v>
      </c>
      <c r="K96" s="59" t="s">
        <v>802</v>
      </c>
    </row>
    <row r="97" spans="1:11" x14ac:dyDescent="0.25">
      <c r="A97" s="59">
        <v>88</v>
      </c>
      <c r="B97" s="59" t="s">
        <v>101</v>
      </c>
      <c r="C97" s="59" t="s">
        <v>102</v>
      </c>
      <c r="D97" s="59" t="s">
        <v>103</v>
      </c>
      <c r="E97" s="59" t="s">
        <v>43</v>
      </c>
      <c r="F97" s="59" t="s">
        <v>169</v>
      </c>
      <c r="G97" s="59" t="s">
        <v>527</v>
      </c>
      <c r="H97" s="59" t="s">
        <v>8</v>
      </c>
      <c r="I97" s="59" t="s">
        <v>170</v>
      </c>
      <c r="J97" s="59" t="s">
        <v>9</v>
      </c>
      <c r="K97" s="59" t="s">
        <v>735</v>
      </c>
    </row>
    <row r="98" spans="1:11" x14ac:dyDescent="0.25">
      <c r="A98" s="59">
        <v>89</v>
      </c>
      <c r="B98" s="59" t="s">
        <v>882</v>
      </c>
      <c r="C98" s="59" t="s">
        <v>97</v>
      </c>
      <c r="D98" s="59" t="s">
        <v>173</v>
      </c>
      <c r="E98" s="59" t="s">
        <v>43</v>
      </c>
      <c r="F98" s="59" t="s">
        <v>883</v>
      </c>
      <c r="G98" s="59" t="s">
        <v>527</v>
      </c>
      <c r="H98" s="59" t="s">
        <v>8</v>
      </c>
      <c r="I98" s="59" t="s">
        <v>884</v>
      </c>
      <c r="J98" s="59" t="s">
        <v>9</v>
      </c>
      <c r="K98" s="59" t="s">
        <v>885</v>
      </c>
    </row>
    <row r="99" spans="1:11" x14ac:dyDescent="0.25">
      <c r="A99" s="59">
        <v>91</v>
      </c>
      <c r="B99" s="59" t="s">
        <v>174</v>
      </c>
      <c r="C99" s="59" t="s">
        <v>175</v>
      </c>
      <c r="D99" s="59" t="s">
        <v>0</v>
      </c>
      <c r="E99" s="59" t="s">
        <v>1</v>
      </c>
      <c r="F99" s="59" t="s">
        <v>176</v>
      </c>
      <c r="G99" s="59" t="s">
        <v>527</v>
      </c>
      <c r="H99" s="59" t="s">
        <v>8</v>
      </c>
      <c r="I99" s="59" t="s">
        <v>177</v>
      </c>
      <c r="J99" s="59" t="s">
        <v>9</v>
      </c>
      <c r="K99" s="59" t="s">
        <v>736</v>
      </c>
    </row>
    <row r="100" spans="1:11" x14ac:dyDescent="0.25">
      <c r="A100" s="59">
        <v>93</v>
      </c>
      <c r="B100" s="59" t="s">
        <v>179</v>
      </c>
      <c r="C100" s="59" t="s">
        <v>180</v>
      </c>
      <c r="D100" s="59" t="s">
        <v>181</v>
      </c>
      <c r="E100" s="59" t="s">
        <v>43</v>
      </c>
      <c r="F100" s="59" t="s">
        <v>182</v>
      </c>
      <c r="G100" s="59" t="s">
        <v>527</v>
      </c>
      <c r="H100" s="59" t="s">
        <v>8</v>
      </c>
      <c r="I100" s="59" t="s">
        <v>183</v>
      </c>
      <c r="J100" s="59" t="s">
        <v>9</v>
      </c>
      <c r="K100" s="59" t="s">
        <v>738</v>
      </c>
    </row>
    <row r="101" spans="1:11" x14ac:dyDescent="0.25">
      <c r="A101" s="59">
        <v>1</v>
      </c>
      <c r="B101" s="59" t="s">
        <v>612</v>
      </c>
      <c r="C101" s="59" t="s">
        <v>613</v>
      </c>
      <c r="D101" s="59" t="s">
        <v>0</v>
      </c>
      <c r="E101" s="59" t="s">
        <v>1</v>
      </c>
      <c r="F101" s="59" t="s">
        <v>759</v>
      </c>
      <c r="G101" s="59" t="s">
        <v>760</v>
      </c>
      <c r="H101" s="59" t="s">
        <v>5</v>
      </c>
      <c r="I101" s="59" t="s">
        <v>761</v>
      </c>
      <c r="J101" s="59" t="s">
        <v>6</v>
      </c>
      <c r="K101" s="59" t="s">
        <v>952</v>
      </c>
    </row>
    <row r="102" spans="1:11" x14ac:dyDescent="0.25">
      <c r="A102" s="59">
        <v>7</v>
      </c>
      <c r="B102" s="59" t="s">
        <v>49</v>
      </c>
      <c r="C102" s="59" t="s">
        <v>97</v>
      </c>
      <c r="D102" s="59" t="s">
        <v>66</v>
      </c>
      <c r="E102" s="59" t="s">
        <v>1</v>
      </c>
      <c r="F102" s="59" t="s">
        <v>98</v>
      </c>
      <c r="G102" s="59" t="s">
        <v>760</v>
      </c>
      <c r="H102" s="59" t="s">
        <v>5</v>
      </c>
      <c r="I102" s="59" t="s">
        <v>99</v>
      </c>
      <c r="J102" s="59" t="s">
        <v>6</v>
      </c>
      <c r="K102" s="59" t="s">
        <v>920</v>
      </c>
    </row>
    <row r="103" spans="1:11" x14ac:dyDescent="0.25">
      <c r="A103" s="59">
        <v>9</v>
      </c>
      <c r="B103" s="59" t="s">
        <v>902</v>
      </c>
      <c r="C103" s="59" t="s">
        <v>903</v>
      </c>
      <c r="D103" s="59" t="s">
        <v>17</v>
      </c>
      <c r="E103" s="59" t="s">
        <v>7</v>
      </c>
      <c r="F103" s="59" t="s">
        <v>904</v>
      </c>
      <c r="G103" s="59" t="s">
        <v>760</v>
      </c>
      <c r="H103" s="59" t="s">
        <v>8</v>
      </c>
      <c r="I103" s="59" t="s">
        <v>905</v>
      </c>
      <c r="J103" s="59" t="s">
        <v>9</v>
      </c>
      <c r="K103" s="59" t="s">
        <v>906</v>
      </c>
    </row>
    <row r="104" spans="1:11" x14ac:dyDescent="0.25">
      <c r="A104" s="59">
        <v>17</v>
      </c>
      <c r="B104" s="59" t="s">
        <v>803</v>
      </c>
      <c r="C104" s="59" t="s">
        <v>804</v>
      </c>
      <c r="D104" s="59" t="s">
        <v>17</v>
      </c>
      <c r="E104" s="59" t="s">
        <v>7</v>
      </c>
      <c r="F104" s="59" t="s">
        <v>805</v>
      </c>
      <c r="G104" s="59" t="s">
        <v>760</v>
      </c>
      <c r="H104" s="59" t="s">
        <v>5</v>
      </c>
      <c r="I104" s="59" t="s">
        <v>806</v>
      </c>
      <c r="J104" s="59" t="s">
        <v>6</v>
      </c>
      <c r="K104" s="59" t="s">
        <v>807</v>
      </c>
    </row>
    <row r="105" spans="1:11" x14ac:dyDescent="0.25">
      <c r="A105" s="59">
        <v>18</v>
      </c>
      <c r="B105" s="59" t="s">
        <v>766</v>
      </c>
      <c r="C105" s="59" t="s">
        <v>767</v>
      </c>
      <c r="D105" s="59" t="s">
        <v>577</v>
      </c>
      <c r="E105" s="59" t="s">
        <v>7</v>
      </c>
      <c r="F105" s="59" t="s">
        <v>768</v>
      </c>
      <c r="G105" s="59" t="s">
        <v>760</v>
      </c>
      <c r="H105" s="59" t="s">
        <v>8</v>
      </c>
      <c r="I105" s="59" t="s">
        <v>769</v>
      </c>
      <c r="J105" s="59" t="s">
        <v>9</v>
      </c>
      <c r="K105" s="59" t="s">
        <v>770</v>
      </c>
    </row>
    <row r="106" spans="1:11" x14ac:dyDescent="0.25">
      <c r="A106" s="59">
        <v>19</v>
      </c>
      <c r="B106" s="59" t="s">
        <v>544</v>
      </c>
      <c r="C106" s="59" t="s">
        <v>545</v>
      </c>
      <c r="D106" s="59" t="s">
        <v>546</v>
      </c>
      <c r="E106" s="59" t="s">
        <v>1</v>
      </c>
      <c r="F106" s="59" t="s">
        <v>547</v>
      </c>
      <c r="G106" s="59" t="s">
        <v>760</v>
      </c>
      <c r="H106" s="59" t="s">
        <v>8</v>
      </c>
      <c r="I106" s="59" t="s">
        <v>548</v>
      </c>
      <c r="J106" s="59" t="s">
        <v>9</v>
      </c>
      <c r="K106" s="59" t="s">
        <v>783</v>
      </c>
    </row>
    <row r="107" spans="1:11" x14ac:dyDescent="0.25">
      <c r="A107" s="59">
        <v>80</v>
      </c>
      <c r="B107" s="59" t="s">
        <v>925</v>
      </c>
      <c r="C107" s="59" t="s">
        <v>926</v>
      </c>
      <c r="D107" s="59" t="s">
        <v>821</v>
      </c>
      <c r="E107" s="59" t="s">
        <v>822</v>
      </c>
      <c r="F107" s="59" t="s">
        <v>927</v>
      </c>
      <c r="G107" s="59" t="s">
        <v>760</v>
      </c>
      <c r="H107" s="59" t="s">
        <v>8</v>
      </c>
      <c r="I107" s="59" t="s">
        <v>928</v>
      </c>
      <c r="J107" s="59" t="s">
        <v>9</v>
      </c>
      <c r="K107" s="59" t="s">
        <v>929</v>
      </c>
    </row>
    <row r="108" spans="1:11" x14ac:dyDescent="0.25">
      <c r="A108" s="59">
        <v>90</v>
      </c>
      <c r="B108" s="59" t="s">
        <v>930</v>
      </c>
      <c r="C108" s="59" t="s">
        <v>931</v>
      </c>
      <c r="D108" s="59" t="s">
        <v>932</v>
      </c>
      <c r="E108" s="59" t="s">
        <v>933</v>
      </c>
      <c r="F108" s="59" t="s">
        <v>934</v>
      </c>
      <c r="G108" s="59" t="s">
        <v>760</v>
      </c>
      <c r="H108" s="59" t="s">
        <v>8</v>
      </c>
      <c r="I108" s="59" t="s">
        <v>935</v>
      </c>
      <c r="J108" s="59" t="s">
        <v>9</v>
      </c>
      <c r="K108" s="59" t="s">
        <v>936</v>
      </c>
    </row>
  </sheetData>
  <sortState ref="A2:K108">
    <sortCondition ref="G2:G108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58" t="s">
        <v>15</v>
      </c>
      <c r="C2" s="58" t="s">
        <v>16</v>
      </c>
      <c r="D2" s="58" t="s">
        <v>17</v>
      </c>
      <c r="E2" s="58" t="s">
        <v>7</v>
      </c>
      <c r="F2" s="58" t="s">
        <v>948</v>
      </c>
      <c r="G2" s="58" t="s">
        <v>516</v>
      </c>
      <c r="H2" s="58" t="s">
        <v>30</v>
      </c>
      <c r="I2" s="58" t="s">
        <v>949</v>
      </c>
      <c r="J2" s="58" t="s">
        <v>32</v>
      </c>
      <c r="K2" s="58" t="s">
        <v>950</v>
      </c>
    </row>
    <row r="3" spans="1:11" x14ac:dyDescent="0.25">
      <c r="A3">
        <v>10</v>
      </c>
      <c r="B3" s="58" t="s">
        <v>262</v>
      </c>
      <c r="C3" s="58" t="s">
        <v>421</v>
      </c>
      <c r="D3" s="58" t="s">
        <v>0</v>
      </c>
      <c r="E3" s="58" t="s">
        <v>1</v>
      </c>
      <c r="F3" s="58" t="s">
        <v>855</v>
      </c>
      <c r="G3" s="58" t="s">
        <v>516</v>
      </c>
      <c r="H3" s="58" t="s">
        <v>828</v>
      </c>
      <c r="I3" s="58" t="s">
        <v>856</v>
      </c>
      <c r="J3" s="58" t="s">
        <v>827</v>
      </c>
      <c r="K3" s="58" t="s">
        <v>895</v>
      </c>
    </row>
    <row r="4" spans="1:11" x14ac:dyDescent="0.25">
      <c r="A4">
        <v>5</v>
      </c>
      <c r="B4" s="58" t="s">
        <v>567</v>
      </c>
      <c r="C4" s="58" t="s">
        <v>561</v>
      </c>
      <c r="D4" s="58" t="s">
        <v>0</v>
      </c>
      <c r="E4" s="58" t="s">
        <v>1</v>
      </c>
      <c r="F4" s="58" t="s">
        <v>61</v>
      </c>
      <c r="G4" s="58" t="s">
        <v>666</v>
      </c>
      <c r="H4" s="58" t="s">
        <v>3</v>
      </c>
      <c r="I4" s="58" t="s">
        <v>62</v>
      </c>
      <c r="J4" s="58" t="s">
        <v>53</v>
      </c>
      <c r="K4" s="58" t="s">
        <v>919</v>
      </c>
    </row>
    <row r="5" spans="1:11" x14ac:dyDescent="0.25">
      <c r="A5" s="58">
        <v>6</v>
      </c>
      <c r="B5" s="58" t="s">
        <v>49</v>
      </c>
      <c r="C5" s="58" t="s">
        <v>97</v>
      </c>
      <c r="D5" s="58" t="s">
        <v>66</v>
      </c>
      <c r="E5" s="58" t="s">
        <v>1</v>
      </c>
      <c r="F5" s="58" t="s">
        <v>391</v>
      </c>
      <c r="G5" s="58" t="s">
        <v>666</v>
      </c>
      <c r="H5" s="58" t="s">
        <v>294</v>
      </c>
      <c r="I5" s="58" t="s">
        <v>392</v>
      </c>
      <c r="J5" s="58" t="s">
        <v>289</v>
      </c>
      <c r="K5" s="58" t="s">
        <v>921</v>
      </c>
    </row>
    <row r="6" spans="1:11" x14ac:dyDescent="0.25">
      <c r="A6" s="58">
        <v>8</v>
      </c>
      <c r="B6" s="58" t="s">
        <v>301</v>
      </c>
      <c r="C6" s="58" t="s">
        <v>302</v>
      </c>
      <c r="D6" s="58" t="s">
        <v>0</v>
      </c>
      <c r="E6" s="58" t="s">
        <v>1</v>
      </c>
      <c r="F6" s="58" t="s">
        <v>303</v>
      </c>
      <c r="G6" s="58" t="s">
        <v>666</v>
      </c>
      <c r="H6" s="58" t="s">
        <v>294</v>
      </c>
      <c r="I6" s="58" t="s">
        <v>304</v>
      </c>
      <c r="J6" s="58" t="s">
        <v>289</v>
      </c>
      <c r="K6" s="58" t="s">
        <v>907</v>
      </c>
    </row>
    <row r="7" spans="1:11" x14ac:dyDescent="0.25">
      <c r="A7" s="58">
        <v>11</v>
      </c>
      <c r="B7" s="58" t="s">
        <v>361</v>
      </c>
      <c r="C7" s="58" t="s">
        <v>362</v>
      </c>
      <c r="D7" s="58" t="s">
        <v>0</v>
      </c>
      <c r="E7" s="58" t="s">
        <v>1</v>
      </c>
      <c r="F7" s="58" t="s">
        <v>886</v>
      </c>
      <c r="G7" s="58" t="s">
        <v>666</v>
      </c>
      <c r="H7" s="58" t="s">
        <v>3</v>
      </c>
      <c r="I7" s="58" t="s">
        <v>861</v>
      </c>
      <c r="J7" s="58" t="s">
        <v>516</v>
      </c>
      <c r="K7" s="58" t="s">
        <v>896</v>
      </c>
    </row>
    <row r="8" spans="1:11" x14ac:dyDescent="0.25">
      <c r="A8" s="58">
        <v>12</v>
      </c>
      <c r="B8" s="58" t="s">
        <v>863</v>
      </c>
      <c r="C8" s="58" t="s">
        <v>864</v>
      </c>
      <c r="D8" s="58" t="s">
        <v>865</v>
      </c>
      <c r="E8" s="58" t="s">
        <v>70</v>
      </c>
      <c r="F8" s="58" t="s">
        <v>866</v>
      </c>
      <c r="G8" s="58" t="s">
        <v>666</v>
      </c>
      <c r="H8" s="58" t="s">
        <v>287</v>
      </c>
      <c r="I8" s="58" t="s">
        <v>867</v>
      </c>
      <c r="J8" s="58" t="s">
        <v>289</v>
      </c>
      <c r="K8" s="58" t="s">
        <v>868</v>
      </c>
    </row>
    <row r="9" spans="1:11" x14ac:dyDescent="0.25">
      <c r="A9" s="58">
        <v>13</v>
      </c>
      <c r="B9" s="58" t="s">
        <v>830</v>
      </c>
      <c r="C9" s="58" t="s">
        <v>624</v>
      </c>
      <c r="D9" s="58" t="s">
        <v>625</v>
      </c>
      <c r="E9" s="58" t="s">
        <v>48</v>
      </c>
      <c r="F9" s="58" t="s">
        <v>626</v>
      </c>
      <c r="G9" s="58" t="s">
        <v>666</v>
      </c>
      <c r="H9" s="58" t="s">
        <v>294</v>
      </c>
      <c r="I9" s="58" t="s">
        <v>627</v>
      </c>
      <c r="J9" s="58" t="s">
        <v>289</v>
      </c>
      <c r="K9" s="58" t="s">
        <v>831</v>
      </c>
    </row>
    <row r="10" spans="1:11" x14ac:dyDescent="0.25">
      <c r="A10" s="58">
        <v>14</v>
      </c>
      <c r="B10" s="58" t="s">
        <v>832</v>
      </c>
      <c r="C10" s="58" t="s">
        <v>833</v>
      </c>
      <c r="D10" s="58" t="s">
        <v>173</v>
      </c>
      <c r="E10" s="58" t="s">
        <v>43</v>
      </c>
      <c r="F10" s="58" t="s">
        <v>834</v>
      </c>
      <c r="G10" s="58" t="s">
        <v>666</v>
      </c>
      <c r="H10" s="58" t="s">
        <v>294</v>
      </c>
      <c r="I10" s="58" t="s">
        <v>835</v>
      </c>
      <c r="J10" s="58" t="s">
        <v>289</v>
      </c>
      <c r="K10" s="58" t="s">
        <v>836</v>
      </c>
    </row>
    <row r="11" spans="1:11" x14ac:dyDescent="0.25">
      <c r="A11" s="58">
        <v>19</v>
      </c>
      <c r="B11" s="58" t="s">
        <v>453</v>
      </c>
      <c r="C11" s="58" t="s">
        <v>454</v>
      </c>
      <c r="D11" s="58" t="s">
        <v>455</v>
      </c>
      <c r="E11" s="58" t="s">
        <v>456</v>
      </c>
      <c r="F11" s="58" t="s">
        <v>457</v>
      </c>
      <c r="G11" s="58" t="s">
        <v>666</v>
      </c>
      <c r="H11" s="58" t="s">
        <v>30</v>
      </c>
      <c r="I11" s="58" t="s">
        <v>458</v>
      </c>
      <c r="J11" s="58" t="s">
        <v>32</v>
      </c>
      <c r="K11" s="58" t="s">
        <v>763</v>
      </c>
    </row>
    <row r="12" spans="1:11" x14ac:dyDescent="0.25">
      <c r="A12" s="58">
        <v>20</v>
      </c>
      <c r="B12" s="58" t="s">
        <v>530</v>
      </c>
      <c r="C12" s="58" t="s">
        <v>531</v>
      </c>
      <c r="D12" s="58" t="s">
        <v>36</v>
      </c>
      <c r="E12" s="58" t="s">
        <v>1</v>
      </c>
      <c r="F12" s="58" t="s">
        <v>532</v>
      </c>
      <c r="G12" s="58" t="s">
        <v>666</v>
      </c>
      <c r="H12" s="58" t="s">
        <v>294</v>
      </c>
      <c r="I12" s="58" t="s">
        <v>533</v>
      </c>
      <c r="J12" s="58" t="s">
        <v>516</v>
      </c>
      <c r="K12" s="58" t="s">
        <v>764</v>
      </c>
    </row>
    <row r="13" spans="1:11" x14ac:dyDescent="0.25">
      <c r="A13" s="58">
        <v>21</v>
      </c>
      <c r="B13" s="58" t="s">
        <v>116</v>
      </c>
      <c r="C13" s="58" t="s">
        <v>117</v>
      </c>
      <c r="D13" s="58" t="s">
        <v>648</v>
      </c>
      <c r="E13" s="58" t="s">
        <v>1</v>
      </c>
      <c r="F13" s="58" t="s">
        <v>118</v>
      </c>
      <c r="G13" s="58" t="s">
        <v>666</v>
      </c>
      <c r="H13" s="58" t="s">
        <v>3</v>
      </c>
      <c r="I13" s="58" t="s">
        <v>119</v>
      </c>
      <c r="J13" s="58" t="s">
        <v>53</v>
      </c>
      <c r="K13" s="58" t="s">
        <v>649</v>
      </c>
    </row>
    <row r="14" spans="1:11" x14ac:dyDescent="0.25">
      <c r="A14" s="58">
        <v>22</v>
      </c>
      <c r="B14" s="58" t="s">
        <v>651</v>
      </c>
      <c r="C14" s="58" t="s">
        <v>652</v>
      </c>
      <c r="D14" s="58" t="s">
        <v>653</v>
      </c>
      <c r="E14" s="58" t="s">
        <v>1</v>
      </c>
      <c r="F14" s="58" t="s">
        <v>654</v>
      </c>
      <c r="G14" s="58" t="s">
        <v>666</v>
      </c>
      <c r="H14" s="58" t="s">
        <v>294</v>
      </c>
      <c r="I14" s="58" t="s">
        <v>655</v>
      </c>
      <c r="J14" s="58" t="s">
        <v>289</v>
      </c>
      <c r="K14" s="58" t="s">
        <v>656</v>
      </c>
    </row>
    <row r="15" spans="1:11" x14ac:dyDescent="0.25">
      <c r="A15" s="58">
        <v>23</v>
      </c>
      <c r="B15" s="58" t="s">
        <v>382</v>
      </c>
      <c r="C15" s="58" t="s">
        <v>383</v>
      </c>
      <c r="D15" s="58" t="s">
        <v>351</v>
      </c>
      <c r="E15" s="58" t="s">
        <v>48</v>
      </c>
      <c r="F15" s="58" t="s">
        <v>384</v>
      </c>
      <c r="G15" s="58" t="s">
        <v>666</v>
      </c>
      <c r="H15" s="58" t="s">
        <v>287</v>
      </c>
      <c r="I15" s="58" t="s">
        <v>385</v>
      </c>
      <c r="J15" s="58" t="s">
        <v>289</v>
      </c>
      <c r="K15" s="58" t="s">
        <v>657</v>
      </c>
    </row>
    <row r="16" spans="1:11" x14ac:dyDescent="0.25">
      <c r="A16" s="58">
        <v>24</v>
      </c>
      <c r="B16" s="58" t="s">
        <v>407</v>
      </c>
      <c r="C16" s="58" t="s">
        <v>408</v>
      </c>
      <c r="D16" s="58" t="s">
        <v>618</v>
      </c>
      <c r="E16" s="58" t="s">
        <v>619</v>
      </c>
      <c r="F16" s="58" t="s">
        <v>620</v>
      </c>
      <c r="G16" s="58" t="s">
        <v>666</v>
      </c>
      <c r="H16" s="58" t="s">
        <v>294</v>
      </c>
      <c r="I16" s="58" t="s">
        <v>621</v>
      </c>
      <c r="J16" s="58" t="s">
        <v>289</v>
      </c>
      <c r="K16" s="58" t="s">
        <v>658</v>
      </c>
    </row>
    <row r="17" spans="1:11" x14ac:dyDescent="0.25">
      <c r="A17" s="58">
        <v>26</v>
      </c>
      <c r="B17" s="58" t="s">
        <v>102</v>
      </c>
      <c r="C17" s="58" t="s">
        <v>141</v>
      </c>
      <c r="D17" s="58" t="s">
        <v>42</v>
      </c>
      <c r="E17" s="58" t="s">
        <v>43</v>
      </c>
      <c r="F17" s="58" t="s">
        <v>142</v>
      </c>
      <c r="G17" s="58" t="s">
        <v>666</v>
      </c>
      <c r="H17" s="58" t="s">
        <v>3</v>
      </c>
      <c r="I17" s="58" t="s">
        <v>143</v>
      </c>
      <c r="J17" s="58" t="s">
        <v>53</v>
      </c>
      <c r="K17" s="58" t="s">
        <v>662</v>
      </c>
    </row>
    <row r="18" spans="1:11" x14ac:dyDescent="0.25">
      <c r="A18" s="58">
        <v>28</v>
      </c>
      <c r="B18" s="58"/>
      <c r="C18" s="58"/>
      <c r="D18" s="58"/>
      <c r="E18" s="58"/>
      <c r="F18" s="58" t="s">
        <v>572</v>
      </c>
      <c r="G18" s="58" t="s">
        <v>666</v>
      </c>
      <c r="H18" s="58" t="s">
        <v>287</v>
      </c>
      <c r="I18" s="58" t="s">
        <v>573</v>
      </c>
      <c r="J18" s="58" t="s">
        <v>289</v>
      </c>
      <c r="K18" s="58" t="s">
        <v>665</v>
      </c>
    </row>
    <row r="19" spans="1:11" x14ac:dyDescent="0.25">
      <c r="A19" s="58">
        <v>29</v>
      </c>
      <c r="B19" s="58" t="s">
        <v>575</v>
      </c>
      <c r="C19" s="58" t="s">
        <v>576</v>
      </c>
      <c r="D19" s="58" t="s">
        <v>577</v>
      </c>
      <c r="E19" s="58" t="s">
        <v>7</v>
      </c>
      <c r="F19" s="58" t="s">
        <v>578</v>
      </c>
      <c r="G19" s="58" t="s">
        <v>666</v>
      </c>
      <c r="H19" s="58" t="s">
        <v>287</v>
      </c>
      <c r="I19" s="58" t="s">
        <v>579</v>
      </c>
      <c r="J19" s="58" t="s">
        <v>289</v>
      </c>
      <c r="K19" s="58" t="s">
        <v>667</v>
      </c>
    </row>
    <row r="20" spans="1:11" x14ac:dyDescent="0.25">
      <c r="A20" s="58">
        <v>30</v>
      </c>
      <c r="B20" s="58" t="s">
        <v>535</v>
      </c>
      <c r="C20" s="58" t="s">
        <v>536</v>
      </c>
      <c r="D20" s="58" t="s">
        <v>205</v>
      </c>
      <c r="E20" s="58" t="s">
        <v>1</v>
      </c>
      <c r="F20" s="58" t="s">
        <v>537</v>
      </c>
      <c r="G20" s="58" t="s">
        <v>666</v>
      </c>
      <c r="H20" s="58" t="s">
        <v>3</v>
      </c>
      <c r="I20" s="58" t="s">
        <v>538</v>
      </c>
      <c r="J20" s="58" t="s">
        <v>53</v>
      </c>
      <c r="K20" s="58" t="s">
        <v>668</v>
      </c>
    </row>
    <row r="21" spans="1:11" x14ac:dyDescent="0.25">
      <c r="A21" s="58">
        <v>31</v>
      </c>
      <c r="B21" s="58" t="s">
        <v>590</v>
      </c>
      <c r="C21" s="58" t="s">
        <v>591</v>
      </c>
      <c r="D21" s="58" t="s">
        <v>592</v>
      </c>
      <c r="E21" s="58" t="s">
        <v>43</v>
      </c>
      <c r="F21" s="58" t="s">
        <v>593</v>
      </c>
      <c r="G21" s="58" t="s">
        <v>666</v>
      </c>
      <c r="H21" s="58" t="s">
        <v>30</v>
      </c>
      <c r="I21" s="58" t="s">
        <v>594</v>
      </c>
      <c r="J21" s="58" t="s">
        <v>32</v>
      </c>
      <c r="K21" s="58" t="s">
        <v>669</v>
      </c>
    </row>
    <row r="22" spans="1:11" x14ac:dyDescent="0.25">
      <c r="A22" s="58">
        <v>32</v>
      </c>
      <c r="B22" s="58" t="s">
        <v>257</v>
      </c>
      <c r="C22" s="58" t="s">
        <v>258</v>
      </c>
      <c r="D22" s="58" t="s">
        <v>36</v>
      </c>
      <c r="E22" s="58" t="s">
        <v>1</v>
      </c>
      <c r="F22" s="58" t="s">
        <v>259</v>
      </c>
      <c r="G22" s="58" t="s">
        <v>666</v>
      </c>
      <c r="H22" s="58" t="s">
        <v>3</v>
      </c>
      <c r="I22" s="58" t="s">
        <v>260</v>
      </c>
      <c r="J22" s="58" t="s">
        <v>53</v>
      </c>
      <c r="K22" s="58" t="s">
        <v>670</v>
      </c>
    </row>
    <row r="23" spans="1:11" x14ac:dyDescent="0.25">
      <c r="A23" s="58">
        <v>33</v>
      </c>
      <c r="B23" s="58" t="s">
        <v>407</v>
      </c>
      <c r="C23" s="58" t="s">
        <v>408</v>
      </c>
      <c r="D23" s="58" t="s">
        <v>618</v>
      </c>
      <c r="E23" s="58" t="s">
        <v>619</v>
      </c>
      <c r="F23" s="58" t="s">
        <v>409</v>
      </c>
      <c r="G23" s="58" t="s">
        <v>666</v>
      </c>
      <c r="H23" s="58" t="s">
        <v>294</v>
      </c>
      <c r="I23" s="58" t="s">
        <v>410</v>
      </c>
      <c r="J23" s="58" t="s">
        <v>289</v>
      </c>
      <c r="K23" s="58" t="s">
        <v>671</v>
      </c>
    </row>
    <row r="24" spans="1:11" x14ac:dyDescent="0.25">
      <c r="A24" s="58">
        <v>34</v>
      </c>
      <c r="B24" s="58" t="s">
        <v>407</v>
      </c>
      <c r="C24" s="58" t="s">
        <v>408</v>
      </c>
      <c r="D24" s="58" t="s">
        <v>618</v>
      </c>
      <c r="E24" s="58" t="s">
        <v>619</v>
      </c>
      <c r="F24" s="58" t="s">
        <v>563</v>
      </c>
      <c r="G24" s="58" t="s">
        <v>666</v>
      </c>
      <c r="H24" s="58" t="s">
        <v>294</v>
      </c>
      <c r="I24" s="58" t="s">
        <v>564</v>
      </c>
      <c r="J24" s="58" t="s">
        <v>289</v>
      </c>
      <c r="K24" s="58" t="s">
        <v>672</v>
      </c>
    </row>
    <row r="25" spans="1:11" x14ac:dyDescent="0.25">
      <c r="A25" s="58">
        <v>35</v>
      </c>
      <c r="B25" s="58" t="s">
        <v>566</v>
      </c>
      <c r="C25" s="58" t="s">
        <v>556</v>
      </c>
      <c r="D25" s="58" t="s">
        <v>0</v>
      </c>
      <c r="E25" s="58" t="s">
        <v>1</v>
      </c>
      <c r="F25" s="58" t="s">
        <v>557</v>
      </c>
      <c r="G25" s="58" t="s">
        <v>666</v>
      </c>
      <c r="H25" s="58" t="s">
        <v>287</v>
      </c>
      <c r="I25" s="58" t="s">
        <v>558</v>
      </c>
      <c r="J25" s="58" t="s">
        <v>289</v>
      </c>
      <c r="K25" s="58" t="s">
        <v>673</v>
      </c>
    </row>
    <row r="26" spans="1:11" x14ac:dyDescent="0.25">
      <c r="A26" s="58">
        <v>37</v>
      </c>
      <c r="B26" s="58" t="s">
        <v>322</v>
      </c>
      <c r="C26" s="58" t="s">
        <v>323</v>
      </c>
      <c r="D26" s="58" t="s">
        <v>66</v>
      </c>
      <c r="E26" s="58" t="s">
        <v>1</v>
      </c>
      <c r="F26" s="58" t="s">
        <v>324</v>
      </c>
      <c r="G26" s="58" t="s">
        <v>666</v>
      </c>
      <c r="H26" s="58" t="s">
        <v>287</v>
      </c>
      <c r="I26" s="58" t="s">
        <v>325</v>
      </c>
      <c r="J26" s="58" t="s">
        <v>289</v>
      </c>
      <c r="K26" s="58" t="s">
        <v>676</v>
      </c>
    </row>
    <row r="27" spans="1:11" x14ac:dyDescent="0.25">
      <c r="A27" s="58">
        <v>38</v>
      </c>
      <c r="B27" s="58"/>
      <c r="C27" s="58"/>
      <c r="D27" s="58"/>
      <c r="E27" s="58"/>
      <c r="F27" s="58" t="s">
        <v>540</v>
      </c>
      <c r="G27" s="58" t="s">
        <v>666</v>
      </c>
      <c r="H27" s="58" t="s">
        <v>294</v>
      </c>
      <c r="I27" s="58" t="s">
        <v>541</v>
      </c>
      <c r="J27" s="58" t="s">
        <v>289</v>
      </c>
      <c r="K27" s="58" t="s">
        <v>677</v>
      </c>
    </row>
    <row r="28" spans="1:11" x14ac:dyDescent="0.25">
      <c r="A28" s="58">
        <v>39</v>
      </c>
      <c r="B28" s="58" t="s">
        <v>283</v>
      </c>
      <c r="C28" s="58" t="s">
        <v>284</v>
      </c>
      <c r="D28" s="58" t="s">
        <v>285</v>
      </c>
      <c r="E28" s="58" t="s">
        <v>7</v>
      </c>
      <c r="F28" s="58" t="s">
        <v>286</v>
      </c>
      <c r="G28" s="58" t="s">
        <v>666</v>
      </c>
      <c r="H28" s="58" t="s">
        <v>287</v>
      </c>
      <c r="I28" s="58" t="s">
        <v>288</v>
      </c>
      <c r="J28" s="58" t="s">
        <v>289</v>
      </c>
      <c r="K28" s="58" t="s">
        <v>678</v>
      </c>
    </row>
    <row r="29" spans="1:11" x14ac:dyDescent="0.25">
      <c r="A29" s="58">
        <v>40</v>
      </c>
      <c r="B29" s="58" t="s">
        <v>291</v>
      </c>
      <c r="C29" s="58" t="s">
        <v>292</v>
      </c>
      <c r="D29" s="58" t="s">
        <v>0</v>
      </c>
      <c r="E29" s="58" t="s">
        <v>1</v>
      </c>
      <c r="F29" s="58" t="s">
        <v>293</v>
      </c>
      <c r="G29" s="58" t="s">
        <v>666</v>
      </c>
      <c r="H29" s="58" t="s">
        <v>294</v>
      </c>
      <c r="I29" s="58" t="s">
        <v>295</v>
      </c>
      <c r="J29" s="58" t="s">
        <v>289</v>
      </c>
      <c r="K29" s="58" t="s">
        <v>679</v>
      </c>
    </row>
    <row r="30" spans="1:11" x14ac:dyDescent="0.25">
      <c r="A30" s="58">
        <v>41</v>
      </c>
      <c r="B30" s="58" t="s">
        <v>297</v>
      </c>
      <c r="C30" s="58" t="s">
        <v>255</v>
      </c>
      <c r="D30" s="58" t="s">
        <v>0</v>
      </c>
      <c r="E30" s="58" t="s">
        <v>1</v>
      </c>
      <c r="F30" s="58" t="s">
        <v>298</v>
      </c>
      <c r="G30" s="58" t="s">
        <v>666</v>
      </c>
      <c r="H30" s="58" t="s">
        <v>294</v>
      </c>
      <c r="I30" s="58" t="s">
        <v>299</v>
      </c>
      <c r="J30" s="58" t="s">
        <v>289</v>
      </c>
      <c r="K30" s="58" t="s">
        <v>680</v>
      </c>
    </row>
    <row r="31" spans="1:11" x14ac:dyDescent="0.25">
      <c r="A31" s="58">
        <v>42</v>
      </c>
      <c r="B31" s="58" t="s">
        <v>311</v>
      </c>
      <c r="C31" s="58" t="s">
        <v>312</v>
      </c>
      <c r="D31" s="58" t="s">
        <v>313</v>
      </c>
      <c r="E31" s="58" t="s">
        <v>43</v>
      </c>
      <c r="F31" s="58" t="s">
        <v>314</v>
      </c>
      <c r="G31" s="58" t="s">
        <v>666</v>
      </c>
      <c r="H31" s="58" t="s">
        <v>294</v>
      </c>
      <c r="I31" s="58" t="s">
        <v>315</v>
      </c>
      <c r="J31" s="58" t="s">
        <v>289</v>
      </c>
      <c r="K31" s="58" t="s">
        <v>683</v>
      </c>
    </row>
    <row r="32" spans="1:11" x14ac:dyDescent="0.25">
      <c r="A32" s="58">
        <v>44</v>
      </c>
      <c r="B32" s="58" t="s">
        <v>327</v>
      </c>
      <c r="C32" s="58" t="s">
        <v>328</v>
      </c>
      <c r="D32" s="58" t="s">
        <v>112</v>
      </c>
      <c r="E32" s="58" t="s">
        <v>43</v>
      </c>
      <c r="F32" s="58" t="s">
        <v>329</v>
      </c>
      <c r="G32" s="58" t="s">
        <v>666</v>
      </c>
      <c r="H32" s="58" t="s">
        <v>287</v>
      </c>
      <c r="I32" s="58" t="s">
        <v>330</v>
      </c>
      <c r="J32" s="58" t="s">
        <v>289</v>
      </c>
      <c r="K32" s="58" t="s">
        <v>684</v>
      </c>
    </row>
    <row r="33" spans="1:11" x14ac:dyDescent="0.25">
      <c r="A33" s="58">
        <v>46</v>
      </c>
      <c r="B33" s="58" t="s">
        <v>333</v>
      </c>
      <c r="C33" s="58" t="s">
        <v>334</v>
      </c>
      <c r="D33" s="58" t="s">
        <v>335</v>
      </c>
      <c r="E33" s="58" t="s">
        <v>48</v>
      </c>
      <c r="F33" s="58" t="s">
        <v>336</v>
      </c>
      <c r="G33" s="58" t="s">
        <v>666</v>
      </c>
      <c r="H33" s="58" t="s">
        <v>287</v>
      </c>
      <c r="I33" s="58" t="s">
        <v>337</v>
      </c>
      <c r="J33" s="58" t="s">
        <v>289</v>
      </c>
      <c r="K33" s="58" t="s">
        <v>686</v>
      </c>
    </row>
    <row r="34" spans="1:11" x14ac:dyDescent="0.25">
      <c r="A34" s="58">
        <v>47</v>
      </c>
      <c r="B34" s="58" t="s">
        <v>345</v>
      </c>
      <c r="C34" s="58" t="s">
        <v>346</v>
      </c>
      <c r="D34" s="58" t="s">
        <v>17</v>
      </c>
      <c r="E34" s="58" t="s">
        <v>7</v>
      </c>
      <c r="F34" s="58" t="s">
        <v>347</v>
      </c>
      <c r="G34" s="58" t="s">
        <v>666</v>
      </c>
      <c r="H34" s="58" t="s">
        <v>287</v>
      </c>
      <c r="I34" s="58" t="s">
        <v>348</v>
      </c>
      <c r="J34" s="58" t="s">
        <v>289</v>
      </c>
      <c r="K34" s="58" t="s">
        <v>688</v>
      </c>
    </row>
    <row r="35" spans="1:11" x14ac:dyDescent="0.25">
      <c r="A35" s="58">
        <v>48</v>
      </c>
      <c r="B35" s="58" t="s">
        <v>350</v>
      </c>
      <c r="C35" s="58" t="s">
        <v>340</v>
      </c>
      <c r="D35" s="58" t="s">
        <v>351</v>
      </c>
      <c r="E35" s="58" t="s">
        <v>48</v>
      </c>
      <c r="F35" s="58" t="s">
        <v>352</v>
      </c>
      <c r="G35" s="58" t="s">
        <v>666</v>
      </c>
      <c r="H35" s="58" t="s">
        <v>287</v>
      </c>
      <c r="I35" s="58" t="s">
        <v>353</v>
      </c>
      <c r="J35" s="58" t="s">
        <v>289</v>
      </c>
      <c r="K35" s="58" t="s">
        <v>689</v>
      </c>
    </row>
    <row r="36" spans="1:11" x14ac:dyDescent="0.25">
      <c r="A36" s="58">
        <v>49</v>
      </c>
      <c r="B36" s="58" t="s">
        <v>355</v>
      </c>
      <c r="C36" s="58" t="s">
        <v>356</v>
      </c>
      <c r="D36" s="58" t="s">
        <v>0</v>
      </c>
      <c r="E36" s="58" t="s">
        <v>1</v>
      </c>
      <c r="F36" s="58" t="s">
        <v>357</v>
      </c>
      <c r="G36" s="58" t="s">
        <v>666</v>
      </c>
      <c r="H36" s="58" t="s">
        <v>294</v>
      </c>
      <c r="I36" s="58" t="s">
        <v>358</v>
      </c>
      <c r="J36" s="58" t="s">
        <v>289</v>
      </c>
      <c r="K36" s="58" t="s">
        <v>690</v>
      </c>
    </row>
    <row r="37" spans="1:11" x14ac:dyDescent="0.25">
      <c r="A37" s="58">
        <v>50</v>
      </c>
      <c r="B37" s="58" t="s">
        <v>366</v>
      </c>
      <c r="C37" s="58" t="s">
        <v>367</v>
      </c>
      <c r="D37" s="58" t="s">
        <v>368</v>
      </c>
      <c r="E37" s="58" t="s">
        <v>43</v>
      </c>
      <c r="F37" s="58" t="s">
        <v>369</v>
      </c>
      <c r="G37" s="58" t="s">
        <v>666</v>
      </c>
      <c r="H37" s="58" t="s">
        <v>294</v>
      </c>
      <c r="I37" s="58" t="s">
        <v>370</v>
      </c>
      <c r="J37" s="58" t="s">
        <v>289</v>
      </c>
      <c r="K37" s="58" t="s">
        <v>693</v>
      </c>
    </row>
    <row r="38" spans="1:11" x14ac:dyDescent="0.25">
      <c r="A38" s="58">
        <v>52</v>
      </c>
      <c r="B38" s="58" t="s">
        <v>377</v>
      </c>
      <c r="C38" s="58" t="s">
        <v>378</v>
      </c>
      <c r="D38" s="58" t="s">
        <v>256</v>
      </c>
      <c r="E38" s="58" t="s">
        <v>1</v>
      </c>
      <c r="F38" s="58" t="s">
        <v>379</v>
      </c>
      <c r="G38" s="58" t="s">
        <v>666</v>
      </c>
      <c r="H38" s="58" t="s">
        <v>294</v>
      </c>
      <c r="I38" s="58" t="s">
        <v>380</v>
      </c>
      <c r="J38" s="58" t="s">
        <v>289</v>
      </c>
      <c r="K38" s="58" t="s">
        <v>695</v>
      </c>
    </row>
    <row r="39" spans="1:11" x14ac:dyDescent="0.25">
      <c r="A39" s="58">
        <v>53</v>
      </c>
      <c r="B39" s="58" t="s">
        <v>387</v>
      </c>
      <c r="C39" s="58" t="s">
        <v>279</v>
      </c>
      <c r="D39" s="58" t="s">
        <v>351</v>
      </c>
      <c r="E39" s="58" t="s">
        <v>48</v>
      </c>
      <c r="F39" s="58" t="s">
        <v>388</v>
      </c>
      <c r="G39" s="58" t="s">
        <v>666</v>
      </c>
      <c r="H39" s="58" t="s">
        <v>287</v>
      </c>
      <c r="I39" s="58" t="s">
        <v>389</v>
      </c>
      <c r="J39" s="58" t="s">
        <v>289</v>
      </c>
      <c r="K39" s="58" t="s">
        <v>696</v>
      </c>
    </row>
    <row r="40" spans="1:11" x14ac:dyDescent="0.25">
      <c r="A40" s="57">
        <v>55</v>
      </c>
      <c r="B40" s="57" t="s">
        <v>262</v>
      </c>
      <c r="C40" s="57" t="s">
        <v>399</v>
      </c>
      <c r="D40" s="57" t="s">
        <v>0</v>
      </c>
      <c r="E40" s="57" t="s">
        <v>1</v>
      </c>
      <c r="F40" s="57" t="s">
        <v>400</v>
      </c>
      <c r="G40" s="57" t="s">
        <v>666</v>
      </c>
      <c r="H40" s="57" t="s">
        <v>294</v>
      </c>
      <c r="I40" s="57" t="s">
        <v>401</v>
      </c>
      <c r="J40" s="57" t="s">
        <v>289</v>
      </c>
      <c r="K40" s="57" t="s">
        <v>700</v>
      </c>
    </row>
    <row r="41" spans="1:11" x14ac:dyDescent="0.25">
      <c r="A41" s="58">
        <v>57</v>
      </c>
      <c r="B41" s="58" t="s">
        <v>407</v>
      </c>
      <c r="C41" s="58" t="s">
        <v>408</v>
      </c>
      <c r="D41" s="58" t="s">
        <v>618</v>
      </c>
      <c r="E41" s="58" t="s">
        <v>619</v>
      </c>
      <c r="F41" s="58" t="s">
        <v>412</v>
      </c>
      <c r="G41" s="58" t="s">
        <v>666</v>
      </c>
      <c r="H41" s="58" t="s">
        <v>294</v>
      </c>
      <c r="I41" s="58" t="s">
        <v>413</v>
      </c>
      <c r="J41" s="58" t="s">
        <v>289</v>
      </c>
      <c r="K41" s="58" t="s">
        <v>702</v>
      </c>
    </row>
    <row r="42" spans="1:11" x14ac:dyDescent="0.25">
      <c r="A42" s="58">
        <v>60</v>
      </c>
      <c r="B42" s="58" t="s">
        <v>15</v>
      </c>
      <c r="C42" s="58" t="s">
        <v>16</v>
      </c>
      <c r="D42" s="58" t="s">
        <v>17</v>
      </c>
      <c r="E42" s="58" t="s">
        <v>7</v>
      </c>
      <c r="F42" s="58" t="s">
        <v>77</v>
      </c>
      <c r="G42" s="58" t="s">
        <v>666</v>
      </c>
      <c r="H42" s="58" t="s">
        <v>30</v>
      </c>
      <c r="I42" s="58" t="s">
        <v>78</v>
      </c>
      <c r="J42" s="58" t="s">
        <v>32</v>
      </c>
      <c r="K42" s="58" t="s">
        <v>705</v>
      </c>
    </row>
    <row r="43" spans="1:11" x14ac:dyDescent="0.25">
      <c r="A43" s="58">
        <v>61</v>
      </c>
      <c r="B43" s="58" t="s">
        <v>407</v>
      </c>
      <c r="C43" s="58" t="s">
        <v>408</v>
      </c>
      <c r="D43" s="58" t="s">
        <v>618</v>
      </c>
      <c r="E43" s="58" t="s">
        <v>619</v>
      </c>
      <c r="F43" s="58" t="s">
        <v>437</v>
      </c>
      <c r="G43" s="58" t="s">
        <v>666</v>
      </c>
      <c r="H43" s="58" t="s">
        <v>30</v>
      </c>
      <c r="I43" s="58" t="s">
        <v>438</v>
      </c>
      <c r="J43" s="58" t="s">
        <v>32</v>
      </c>
      <c r="K43" s="58" t="s">
        <v>706</v>
      </c>
    </row>
    <row r="44" spans="1:11" x14ac:dyDescent="0.25">
      <c r="A44" s="58">
        <v>62</v>
      </c>
      <c r="B44" s="58" t="s">
        <v>407</v>
      </c>
      <c r="C44" s="58" t="s">
        <v>408</v>
      </c>
      <c r="D44" s="58" t="s">
        <v>618</v>
      </c>
      <c r="E44" s="58" t="s">
        <v>619</v>
      </c>
      <c r="F44" s="58" t="s">
        <v>440</v>
      </c>
      <c r="G44" s="58" t="s">
        <v>666</v>
      </c>
      <c r="H44" s="58" t="s">
        <v>30</v>
      </c>
      <c r="I44" s="58" t="s">
        <v>441</v>
      </c>
      <c r="J44" s="58" t="s">
        <v>32</v>
      </c>
      <c r="K44" s="58" t="s">
        <v>707</v>
      </c>
    </row>
    <row r="45" spans="1:11" x14ac:dyDescent="0.25">
      <c r="A45" s="58">
        <v>65</v>
      </c>
      <c r="B45" s="58" t="s">
        <v>460</v>
      </c>
      <c r="C45" s="58" t="s">
        <v>461</v>
      </c>
      <c r="D45" s="58" t="s">
        <v>462</v>
      </c>
      <c r="E45" s="58" t="s">
        <v>1</v>
      </c>
      <c r="F45" s="58" t="s">
        <v>463</v>
      </c>
      <c r="G45" s="58" t="s">
        <v>666</v>
      </c>
      <c r="H45" s="58" t="s">
        <v>30</v>
      </c>
      <c r="I45" s="58" t="s">
        <v>464</v>
      </c>
      <c r="J45" s="58" t="s">
        <v>32</v>
      </c>
      <c r="K45" s="58" t="s">
        <v>711</v>
      </c>
    </row>
    <row r="46" spans="1:11" x14ac:dyDescent="0.25">
      <c r="A46" s="58">
        <v>66</v>
      </c>
      <c r="B46" s="58" t="s">
        <v>165</v>
      </c>
      <c r="C46" s="58" t="s">
        <v>166</v>
      </c>
      <c r="D46" s="58" t="s">
        <v>27</v>
      </c>
      <c r="E46" s="58" t="s">
        <v>28</v>
      </c>
      <c r="F46" s="58" t="s">
        <v>167</v>
      </c>
      <c r="G46" s="58" t="s">
        <v>666</v>
      </c>
      <c r="H46" s="58" t="s">
        <v>30</v>
      </c>
      <c r="I46" s="58" t="s">
        <v>168</v>
      </c>
      <c r="J46" s="58" t="s">
        <v>32</v>
      </c>
      <c r="K46" s="58" t="s">
        <v>712</v>
      </c>
    </row>
    <row r="47" spans="1:11" x14ac:dyDescent="0.25">
      <c r="A47" s="58">
        <v>78</v>
      </c>
      <c r="B47" s="58" t="s">
        <v>110</v>
      </c>
      <c r="C47" s="58" t="s">
        <v>111</v>
      </c>
      <c r="D47" s="58" t="s">
        <v>112</v>
      </c>
      <c r="E47" s="58" t="s">
        <v>43</v>
      </c>
      <c r="F47" s="58" t="s">
        <v>113</v>
      </c>
      <c r="G47" s="58" t="s">
        <v>666</v>
      </c>
      <c r="H47" s="58" t="s">
        <v>3</v>
      </c>
      <c r="I47" s="58" t="s">
        <v>114</v>
      </c>
      <c r="J47" s="58" t="s">
        <v>53</v>
      </c>
      <c r="K47" s="58" t="s">
        <v>727</v>
      </c>
    </row>
    <row r="48" spans="1:11" x14ac:dyDescent="0.25">
      <c r="A48" s="58">
        <v>79</v>
      </c>
      <c r="B48" s="58" t="s">
        <v>120</v>
      </c>
      <c r="C48" s="58" t="s">
        <v>121</v>
      </c>
      <c r="D48" s="58" t="s">
        <v>122</v>
      </c>
      <c r="E48" s="58" t="s">
        <v>43</v>
      </c>
      <c r="F48" s="58" t="s">
        <v>123</v>
      </c>
      <c r="G48" s="58" t="s">
        <v>666</v>
      </c>
      <c r="H48" s="58" t="s">
        <v>3</v>
      </c>
      <c r="I48" s="58" t="s">
        <v>124</v>
      </c>
      <c r="J48" s="58" t="s">
        <v>125</v>
      </c>
      <c r="K48" s="58" t="s">
        <v>728</v>
      </c>
    </row>
    <row r="49" spans="1:11" x14ac:dyDescent="0.25">
      <c r="A49" s="58">
        <v>82</v>
      </c>
      <c r="B49" s="58" t="s">
        <v>131</v>
      </c>
      <c r="C49" s="58" t="s">
        <v>132</v>
      </c>
      <c r="D49" s="58" t="s">
        <v>133</v>
      </c>
      <c r="E49" s="58" t="s">
        <v>28</v>
      </c>
      <c r="F49" s="58" t="s">
        <v>134</v>
      </c>
      <c r="G49" s="58" t="s">
        <v>666</v>
      </c>
      <c r="H49" s="58" t="s">
        <v>30</v>
      </c>
      <c r="I49" s="58" t="s">
        <v>135</v>
      </c>
      <c r="J49" s="58" t="s">
        <v>32</v>
      </c>
      <c r="K49" s="58" t="s">
        <v>731</v>
      </c>
    </row>
    <row r="50" spans="1:11" x14ac:dyDescent="0.25">
      <c r="A50" s="58">
        <v>86</v>
      </c>
      <c r="B50" s="58" t="s">
        <v>145</v>
      </c>
      <c r="C50" s="58" t="s">
        <v>146</v>
      </c>
      <c r="D50" s="58" t="s">
        <v>0</v>
      </c>
      <c r="E50" s="58" t="s">
        <v>1</v>
      </c>
      <c r="F50" s="58" t="s">
        <v>147</v>
      </c>
      <c r="G50" s="58" t="s">
        <v>666</v>
      </c>
      <c r="H50" s="58" t="s">
        <v>3</v>
      </c>
      <c r="I50" s="58" t="s">
        <v>148</v>
      </c>
      <c r="J50" s="58" t="s">
        <v>53</v>
      </c>
      <c r="K50" s="58" t="s">
        <v>732</v>
      </c>
    </row>
    <row r="51" spans="1:11" x14ac:dyDescent="0.25">
      <c r="A51" s="58">
        <v>87</v>
      </c>
      <c r="B51" s="58" t="s">
        <v>150</v>
      </c>
      <c r="C51" s="58" t="s">
        <v>151</v>
      </c>
      <c r="D51" s="58" t="s">
        <v>152</v>
      </c>
      <c r="E51" s="58" t="s">
        <v>28</v>
      </c>
      <c r="F51" s="58" t="s">
        <v>153</v>
      </c>
      <c r="G51" s="58" t="s">
        <v>666</v>
      </c>
      <c r="H51" s="58" t="s">
        <v>30</v>
      </c>
      <c r="I51" s="58" t="s">
        <v>154</v>
      </c>
      <c r="J51" s="58" t="s">
        <v>32</v>
      </c>
      <c r="K51" s="58" t="s">
        <v>733</v>
      </c>
    </row>
    <row r="52" spans="1:11" x14ac:dyDescent="0.25">
      <c r="A52" s="58">
        <v>88</v>
      </c>
      <c r="B52" s="58" t="s">
        <v>54</v>
      </c>
      <c r="C52" s="58" t="s">
        <v>55</v>
      </c>
      <c r="D52" s="58" t="s">
        <v>0</v>
      </c>
      <c r="E52" s="58" t="s">
        <v>1</v>
      </c>
      <c r="F52" s="58" t="s">
        <v>156</v>
      </c>
      <c r="G52" s="58" t="s">
        <v>666</v>
      </c>
      <c r="H52" s="58" t="s">
        <v>157</v>
      </c>
      <c r="I52" s="58" t="s">
        <v>158</v>
      </c>
      <c r="J52" s="58" t="s">
        <v>159</v>
      </c>
      <c r="K52" s="58" t="s">
        <v>734</v>
      </c>
    </row>
    <row r="53" spans="1:11" x14ac:dyDescent="0.25">
      <c r="A53" s="58">
        <v>97</v>
      </c>
      <c r="B53" s="58" t="s">
        <v>467</v>
      </c>
      <c r="C53" s="58" t="s">
        <v>468</v>
      </c>
      <c r="D53" s="58" t="s">
        <v>0</v>
      </c>
      <c r="E53" s="58" t="s">
        <v>1</v>
      </c>
      <c r="F53" s="58" t="s">
        <v>477</v>
      </c>
      <c r="G53" s="58" t="s">
        <v>666</v>
      </c>
      <c r="H53" s="58" t="s">
        <v>30</v>
      </c>
      <c r="I53" s="58" t="s">
        <v>478</v>
      </c>
      <c r="J53" s="58" t="s">
        <v>32</v>
      </c>
      <c r="K53" s="58" t="s">
        <v>740</v>
      </c>
    </row>
    <row r="54" spans="1:11" x14ac:dyDescent="0.25">
      <c r="A54" s="58">
        <v>98</v>
      </c>
      <c r="B54" s="58" t="s">
        <v>101</v>
      </c>
      <c r="C54" s="58" t="s">
        <v>102</v>
      </c>
      <c r="D54" s="58" t="s">
        <v>103</v>
      </c>
      <c r="E54" s="58" t="s">
        <v>43</v>
      </c>
      <c r="F54" s="58" t="s">
        <v>202</v>
      </c>
      <c r="G54" s="58" t="s">
        <v>666</v>
      </c>
      <c r="H54" s="58" t="s">
        <v>30</v>
      </c>
      <c r="I54" s="58" t="s">
        <v>203</v>
      </c>
      <c r="J54" s="58" t="s">
        <v>32</v>
      </c>
      <c r="K54" s="58" t="s">
        <v>743</v>
      </c>
    </row>
    <row r="55" spans="1:11" x14ac:dyDescent="0.25">
      <c r="A55" s="58">
        <v>100</v>
      </c>
      <c r="B55" s="58" t="s">
        <v>206</v>
      </c>
      <c r="C55" s="58" t="s">
        <v>207</v>
      </c>
      <c r="D55" s="58" t="s">
        <v>173</v>
      </c>
      <c r="E55" s="58" t="s">
        <v>43</v>
      </c>
      <c r="F55" s="58" t="s">
        <v>208</v>
      </c>
      <c r="G55" s="58" t="s">
        <v>666</v>
      </c>
      <c r="H55" s="58" t="s">
        <v>3</v>
      </c>
      <c r="I55" s="58" t="s">
        <v>209</v>
      </c>
      <c r="J55" s="58" t="s">
        <v>53</v>
      </c>
      <c r="K55" s="58" t="s">
        <v>745</v>
      </c>
    </row>
    <row r="56" spans="1:11" x14ac:dyDescent="0.25">
      <c r="A56" s="58">
        <v>101</v>
      </c>
      <c r="B56" s="58" t="s">
        <v>50</v>
      </c>
      <c r="C56" s="58" t="s">
        <v>51</v>
      </c>
      <c r="D56" s="58" t="s">
        <v>52</v>
      </c>
      <c r="E56" s="58" t="s">
        <v>43</v>
      </c>
      <c r="F56" s="58" t="s">
        <v>221</v>
      </c>
      <c r="G56" s="58" t="s">
        <v>666</v>
      </c>
      <c r="H56" s="58" t="s">
        <v>3</v>
      </c>
      <c r="I56" s="58" t="s">
        <v>222</v>
      </c>
      <c r="J56" s="58" t="s">
        <v>53</v>
      </c>
      <c r="K56" s="58" t="s">
        <v>747</v>
      </c>
    </row>
    <row r="57" spans="1:11" x14ac:dyDescent="0.25">
      <c r="A57" s="58">
        <v>103</v>
      </c>
      <c r="B57" s="58" t="s">
        <v>54</v>
      </c>
      <c r="C57" s="58" t="s">
        <v>55</v>
      </c>
      <c r="D57" s="58" t="s">
        <v>0</v>
      </c>
      <c r="E57" s="58" t="s">
        <v>1</v>
      </c>
      <c r="F57" s="58" t="s">
        <v>229</v>
      </c>
      <c r="G57" s="58" t="s">
        <v>666</v>
      </c>
      <c r="H57" s="58" t="s">
        <v>3</v>
      </c>
      <c r="I57" s="58" t="s">
        <v>230</v>
      </c>
      <c r="J57" s="58" t="s">
        <v>53</v>
      </c>
      <c r="K57" s="58" t="s">
        <v>749</v>
      </c>
    </row>
    <row r="58" spans="1:11" x14ac:dyDescent="0.25">
      <c r="A58" s="58">
        <v>104</v>
      </c>
      <c r="B58" s="58" t="s">
        <v>232</v>
      </c>
      <c r="C58" s="58" t="s">
        <v>233</v>
      </c>
      <c r="D58" s="58" t="s">
        <v>234</v>
      </c>
      <c r="E58" s="58" t="s">
        <v>1</v>
      </c>
      <c r="F58" s="58" t="s">
        <v>235</v>
      </c>
      <c r="G58" s="58" t="s">
        <v>666</v>
      </c>
      <c r="H58" s="58" t="s">
        <v>3</v>
      </c>
      <c r="I58" s="58" t="s">
        <v>236</v>
      </c>
      <c r="J58" s="58" t="s">
        <v>53</v>
      </c>
      <c r="K58" s="58" t="s">
        <v>750</v>
      </c>
    </row>
    <row r="59" spans="1:11" x14ac:dyDescent="0.25">
      <c r="A59" s="58">
        <v>105</v>
      </c>
      <c r="B59" s="58" t="s">
        <v>50</v>
      </c>
      <c r="C59" s="58" t="s">
        <v>51</v>
      </c>
      <c r="D59" s="58" t="s">
        <v>52</v>
      </c>
      <c r="E59" s="58" t="s">
        <v>43</v>
      </c>
      <c r="F59" s="58" t="s">
        <v>246</v>
      </c>
      <c r="G59" s="58" t="s">
        <v>666</v>
      </c>
      <c r="H59" s="58" t="s">
        <v>3</v>
      </c>
      <c r="I59" s="58" t="s">
        <v>247</v>
      </c>
      <c r="J59" s="58" t="s">
        <v>125</v>
      </c>
      <c r="K59" s="58" t="s">
        <v>751</v>
      </c>
    </row>
    <row r="60" spans="1:11" x14ac:dyDescent="0.25">
      <c r="A60" s="58">
        <v>106</v>
      </c>
      <c r="B60" s="58" t="s">
        <v>249</v>
      </c>
      <c r="C60" s="58" t="s">
        <v>250</v>
      </c>
      <c r="D60" s="58" t="s">
        <v>251</v>
      </c>
      <c r="E60" s="58" t="s">
        <v>43</v>
      </c>
      <c r="F60" s="58" t="s">
        <v>252</v>
      </c>
      <c r="G60" s="58" t="s">
        <v>666</v>
      </c>
      <c r="H60" s="58" t="s">
        <v>3</v>
      </c>
      <c r="I60" s="58" t="s">
        <v>253</v>
      </c>
      <c r="J60" s="58" t="s">
        <v>125</v>
      </c>
      <c r="K60" s="58" t="s">
        <v>752</v>
      </c>
    </row>
    <row r="61" spans="1:11" x14ac:dyDescent="0.25">
      <c r="A61" s="58">
        <v>108</v>
      </c>
      <c r="B61" s="58" t="s">
        <v>268</v>
      </c>
      <c r="C61" s="58" t="s">
        <v>269</v>
      </c>
      <c r="D61" s="58" t="s">
        <v>66</v>
      </c>
      <c r="E61" s="58" t="s">
        <v>1</v>
      </c>
      <c r="F61" s="58" t="s">
        <v>270</v>
      </c>
      <c r="G61" s="58" t="s">
        <v>666</v>
      </c>
      <c r="H61" s="58" t="s">
        <v>3</v>
      </c>
      <c r="I61" s="58" t="s">
        <v>271</v>
      </c>
      <c r="J61" s="58" t="s">
        <v>53</v>
      </c>
      <c r="K61" s="58" t="s">
        <v>754</v>
      </c>
    </row>
    <row r="62" spans="1:11" x14ac:dyDescent="0.25">
      <c r="A62" s="58">
        <v>109</v>
      </c>
      <c r="B62" s="58" t="s">
        <v>273</v>
      </c>
      <c r="C62" s="58" t="s">
        <v>274</v>
      </c>
      <c r="D62" s="58" t="s">
        <v>0</v>
      </c>
      <c r="E62" s="58" t="s">
        <v>1</v>
      </c>
      <c r="F62" s="58" t="s">
        <v>275</v>
      </c>
      <c r="G62" s="58" t="s">
        <v>666</v>
      </c>
      <c r="H62" s="58" t="s">
        <v>3</v>
      </c>
      <c r="I62" s="58" t="s">
        <v>276</v>
      </c>
      <c r="J62" s="58" t="s">
        <v>53</v>
      </c>
      <c r="K62" s="58" t="s">
        <v>755</v>
      </c>
    </row>
    <row r="63" spans="1:11" x14ac:dyDescent="0.25">
      <c r="A63" s="58">
        <v>1</v>
      </c>
      <c r="B63" s="58" t="s">
        <v>530</v>
      </c>
      <c r="C63" s="58" t="s">
        <v>531</v>
      </c>
      <c r="D63" s="58" t="s">
        <v>36</v>
      </c>
      <c r="E63" s="58" t="s">
        <v>1</v>
      </c>
      <c r="F63" s="58" t="s">
        <v>937</v>
      </c>
      <c r="G63" s="58" t="s">
        <v>938</v>
      </c>
      <c r="H63" s="58" t="s">
        <v>3</v>
      </c>
      <c r="I63" s="58" t="s">
        <v>939</v>
      </c>
      <c r="J63" s="58" t="s">
        <v>940</v>
      </c>
      <c r="K63" s="58" t="s">
        <v>941</v>
      </c>
    </row>
    <row r="64" spans="1:11" x14ac:dyDescent="0.25">
      <c r="A64" s="58">
        <v>2</v>
      </c>
      <c r="B64" s="58" t="s">
        <v>942</v>
      </c>
      <c r="C64" s="58" t="s">
        <v>943</v>
      </c>
      <c r="D64" s="58" t="s">
        <v>944</v>
      </c>
      <c r="E64" s="58" t="s">
        <v>28</v>
      </c>
      <c r="F64" s="58" t="s">
        <v>945</v>
      </c>
      <c r="G64" s="58" t="s">
        <v>938</v>
      </c>
      <c r="H64" s="58" t="s">
        <v>30</v>
      </c>
      <c r="I64" s="58" t="s">
        <v>946</v>
      </c>
      <c r="J64" s="58" t="s">
        <v>32</v>
      </c>
      <c r="K64" s="58" t="s">
        <v>947</v>
      </c>
    </row>
    <row r="65" spans="1:11" x14ac:dyDescent="0.25">
      <c r="A65" s="58">
        <v>4</v>
      </c>
      <c r="B65" s="58" t="s">
        <v>190</v>
      </c>
      <c r="C65" s="58" t="s">
        <v>191</v>
      </c>
      <c r="D65" s="58" t="s">
        <v>192</v>
      </c>
      <c r="E65" s="58" t="s">
        <v>28</v>
      </c>
      <c r="F65" s="58" t="s">
        <v>193</v>
      </c>
      <c r="G65" s="58" t="s">
        <v>938</v>
      </c>
      <c r="H65" s="58" t="s">
        <v>30</v>
      </c>
      <c r="I65" s="58" t="s">
        <v>194</v>
      </c>
      <c r="J65" s="58" t="s">
        <v>32</v>
      </c>
      <c r="K65" s="58" t="s">
        <v>951</v>
      </c>
    </row>
    <row r="66" spans="1:11" x14ac:dyDescent="0.25">
      <c r="A66" s="58">
        <v>15</v>
      </c>
      <c r="B66" s="58" t="s">
        <v>845</v>
      </c>
      <c r="C66" s="58" t="s">
        <v>846</v>
      </c>
      <c r="D66" s="58" t="s">
        <v>27</v>
      </c>
      <c r="E66" s="58" t="s">
        <v>28</v>
      </c>
      <c r="F66" s="58" t="s">
        <v>847</v>
      </c>
      <c r="G66" s="58" t="s">
        <v>938</v>
      </c>
      <c r="H66" s="58" t="s">
        <v>294</v>
      </c>
      <c r="I66" s="58" t="s">
        <v>848</v>
      </c>
      <c r="J66" s="58" t="s">
        <v>289</v>
      </c>
      <c r="K66" s="58" t="s">
        <v>849</v>
      </c>
    </row>
    <row r="67" spans="1:11" x14ac:dyDescent="0.25">
      <c r="A67" s="58">
        <v>25</v>
      </c>
      <c r="B67" s="58" t="s">
        <v>425</v>
      </c>
      <c r="C67" s="58" t="s">
        <v>426</v>
      </c>
      <c r="D67" s="58" t="s">
        <v>427</v>
      </c>
      <c r="E67" s="58" t="s">
        <v>28</v>
      </c>
      <c r="F67" s="58" t="s">
        <v>428</v>
      </c>
      <c r="G67" s="58" t="s">
        <v>938</v>
      </c>
      <c r="H67" s="58" t="s">
        <v>287</v>
      </c>
      <c r="I67" s="58" t="s">
        <v>429</v>
      </c>
      <c r="J67" s="58" t="s">
        <v>289</v>
      </c>
      <c r="K67" s="58" t="s">
        <v>659</v>
      </c>
    </row>
    <row r="68" spans="1:11" x14ac:dyDescent="0.25">
      <c r="A68" s="58">
        <v>27</v>
      </c>
      <c r="B68" s="58" t="s">
        <v>608</v>
      </c>
      <c r="C68" s="58" t="s">
        <v>378</v>
      </c>
      <c r="D68" s="58" t="s">
        <v>27</v>
      </c>
      <c r="E68" s="58" t="s">
        <v>28</v>
      </c>
      <c r="F68" s="58" t="s">
        <v>609</v>
      </c>
      <c r="G68" s="58" t="s">
        <v>938</v>
      </c>
      <c r="H68" s="58" t="s">
        <v>294</v>
      </c>
      <c r="I68" s="58" t="s">
        <v>610</v>
      </c>
      <c r="J68" s="58" t="s">
        <v>289</v>
      </c>
      <c r="K68" s="58" t="s">
        <v>663</v>
      </c>
    </row>
    <row r="69" spans="1:11" x14ac:dyDescent="0.25">
      <c r="A69" s="58">
        <v>36</v>
      </c>
      <c r="B69" s="58" t="s">
        <v>161</v>
      </c>
      <c r="C69" s="58" t="s">
        <v>162</v>
      </c>
      <c r="D69" s="58" t="s">
        <v>394</v>
      </c>
      <c r="E69" s="58" t="s">
        <v>1</v>
      </c>
      <c r="F69" s="58" t="s">
        <v>163</v>
      </c>
      <c r="G69" s="58" t="s">
        <v>938</v>
      </c>
      <c r="H69" s="58" t="s">
        <v>30</v>
      </c>
      <c r="I69" s="58" t="s">
        <v>164</v>
      </c>
      <c r="J69" s="58" t="s">
        <v>32</v>
      </c>
      <c r="K69" s="58" t="s">
        <v>675</v>
      </c>
    </row>
    <row r="70" spans="1:11" x14ac:dyDescent="0.25">
      <c r="A70" s="58">
        <v>43</v>
      </c>
      <c r="B70" s="58" t="s">
        <v>317</v>
      </c>
      <c r="C70" s="58" t="s">
        <v>279</v>
      </c>
      <c r="D70" s="58" t="s">
        <v>318</v>
      </c>
      <c r="E70" s="58" t="s">
        <v>28</v>
      </c>
      <c r="F70" s="58" t="s">
        <v>319</v>
      </c>
      <c r="G70" s="58" t="s">
        <v>938</v>
      </c>
      <c r="H70" s="58" t="s">
        <v>287</v>
      </c>
      <c r="I70" s="58" t="s">
        <v>320</v>
      </c>
      <c r="J70" s="58" t="s">
        <v>289</v>
      </c>
      <c r="K70" s="58" t="s">
        <v>758</v>
      </c>
    </row>
    <row r="71" spans="1:11" x14ac:dyDescent="0.25">
      <c r="A71" s="58">
        <v>51</v>
      </c>
      <c r="B71" s="58" t="s">
        <v>372</v>
      </c>
      <c r="C71" s="58" t="s">
        <v>373</v>
      </c>
      <c r="D71" s="58" t="s">
        <v>42</v>
      </c>
      <c r="E71" s="58" t="s">
        <v>43</v>
      </c>
      <c r="F71" s="58" t="s">
        <v>374</v>
      </c>
      <c r="G71" s="58" t="s">
        <v>938</v>
      </c>
      <c r="H71" s="58" t="s">
        <v>294</v>
      </c>
      <c r="I71" s="58" t="s">
        <v>375</v>
      </c>
      <c r="J71" s="58" t="s">
        <v>289</v>
      </c>
      <c r="K71" s="58" t="s">
        <v>694</v>
      </c>
    </row>
    <row r="72" spans="1:11" x14ac:dyDescent="0.25">
      <c r="A72" s="58">
        <v>54</v>
      </c>
      <c r="B72" s="58" t="s">
        <v>137</v>
      </c>
      <c r="C72" s="58" t="s">
        <v>138</v>
      </c>
      <c r="D72" s="58" t="s">
        <v>0</v>
      </c>
      <c r="E72" s="58" t="s">
        <v>1</v>
      </c>
      <c r="F72" s="58" t="s">
        <v>139</v>
      </c>
      <c r="G72" s="58" t="s">
        <v>938</v>
      </c>
      <c r="H72" s="58" t="s">
        <v>3</v>
      </c>
      <c r="I72" s="58" t="s">
        <v>140</v>
      </c>
      <c r="J72" s="58" t="s">
        <v>53</v>
      </c>
      <c r="K72" s="58" t="s">
        <v>699</v>
      </c>
    </row>
    <row r="73" spans="1:11" x14ac:dyDescent="0.25">
      <c r="A73" s="58">
        <v>56</v>
      </c>
      <c r="B73" s="58" t="s">
        <v>403</v>
      </c>
      <c r="C73" s="58" t="s">
        <v>60</v>
      </c>
      <c r="D73" s="58" t="s">
        <v>27</v>
      </c>
      <c r="E73" s="58" t="s">
        <v>28</v>
      </c>
      <c r="F73" s="58" t="s">
        <v>404</v>
      </c>
      <c r="G73" s="58" t="s">
        <v>938</v>
      </c>
      <c r="H73" s="58" t="s">
        <v>287</v>
      </c>
      <c r="I73" s="58" t="s">
        <v>405</v>
      </c>
      <c r="J73" s="58" t="s">
        <v>289</v>
      </c>
      <c r="K73" s="58" t="s">
        <v>701</v>
      </c>
    </row>
    <row r="74" spans="1:11" x14ac:dyDescent="0.25">
      <c r="A74" s="58">
        <v>58</v>
      </c>
      <c r="B74" s="58" t="s">
        <v>415</v>
      </c>
      <c r="C74" s="58" t="s">
        <v>416</v>
      </c>
      <c r="D74" s="58" t="s">
        <v>417</v>
      </c>
      <c r="E74" s="58" t="s">
        <v>28</v>
      </c>
      <c r="F74" s="58" t="s">
        <v>418</v>
      </c>
      <c r="G74" s="58" t="s">
        <v>938</v>
      </c>
      <c r="H74" s="58" t="s">
        <v>287</v>
      </c>
      <c r="I74" s="58" t="s">
        <v>419</v>
      </c>
      <c r="J74" s="58" t="s">
        <v>289</v>
      </c>
      <c r="K74" s="58" t="s">
        <v>703</v>
      </c>
    </row>
    <row r="75" spans="1:11" x14ac:dyDescent="0.25">
      <c r="A75" s="58">
        <v>59</v>
      </c>
      <c r="B75" s="58" t="s">
        <v>431</v>
      </c>
      <c r="C75" s="58" t="s">
        <v>172</v>
      </c>
      <c r="D75" s="58" t="s">
        <v>432</v>
      </c>
      <c r="E75" s="58" t="s">
        <v>28</v>
      </c>
      <c r="F75" s="58" t="s">
        <v>433</v>
      </c>
      <c r="G75" s="58" t="s">
        <v>938</v>
      </c>
      <c r="H75" s="58" t="s">
        <v>294</v>
      </c>
      <c r="I75" s="58" t="s">
        <v>434</v>
      </c>
      <c r="J75" s="58" t="s">
        <v>289</v>
      </c>
      <c r="K75" s="58" t="s">
        <v>704</v>
      </c>
    </row>
    <row r="76" spans="1:11" x14ac:dyDescent="0.25">
      <c r="A76" s="58">
        <v>68</v>
      </c>
      <c r="B76" s="58" t="s">
        <v>25</v>
      </c>
      <c r="C76" s="58" t="s">
        <v>26</v>
      </c>
      <c r="D76" s="58" t="s">
        <v>27</v>
      </c>
      <c r="E76" s="58" t="s">
        <v>28</v>
      </c>
      <c r="F76" s="58" t="s">
        <v>29</v>
      </c>
      <c r="G76" s="58" t="s">
        <v>938</v>
      </c>
      <c r="H76" s="58" t="s">
        <v>30</v>
      </c>
      <c r="I76" s="58" t="s">
        <v>31</v>
      </c>
      <c r="J76" s="58" t="s">
        <v>32</v>
      </c>
      <c r="K76" s="58" t="s">
        <v>714</v>
      </c>
    </row>
    <row r="77" spans="1:11" x14ac:dyDescent="0.25">
      <c r="A77" s="58">
        <v>72</v>
      </c>
      <c r="B77" s="58" t="s">
        <v>71</v>
      </c>
      <c r="C77" s="58" t="s">
        <v>72</v>
      </c>
      <c r="D77" s="58" t="s">
        <v>73</v>
      </c>
      <c r="E77" s="58" t="s">
        <v>28</v>
      </c>
      <c r="F77" s="58" t="s">
        <v>74</v>
      </c>
      <c r="G77" s="58" t="s">
        <v>938</v>
      </c>
      <c r="H77" s="58" t="s">
        <v>30</v>
      </c>
      <c r="I77" s="58" t="s">
        <v>75</v>
      </c>
      <c r="J77" s="58" t="s">
        <v>32</v>
      </c>
      <c r="K77" s="58" t="s">
        <v>719</v>
      </c>
    </row>
    <row r="78" spans="1:11" x14ac:dyDescent="0.25">
      <c r="A78" s="58">
        <v>102</v>
      </c>
      <c r="B78" s="58" t="s">
        <v>224</v>
      </c>
      <c r="C78" s="58" t="s">
        <v>225</v>
      </c>
      <c r="D78" s="58" t="s">
        <v>0</v>
      </c>
      <c r="E78" s="58" t="s">
        <v>1</v>
      </c>
      <c r="F78" s="58" t="s">
        <v>226</v>
      </c>
      <c r="G78" s="58" t="s">
        <v>938</v>
      </c>
      <c r="H78" s="58" t="s">
        <v>3</v>
      </c>
      <c r="I78" s="58" t="s">
        <v>227</v>
      </c>
      <c r="J78" s="58" t="s">
        <v>53</v>
      </c>
      <c r="K78" s="58" t="s">
        <v>748</v>
      </c>
    </row>
    <row r="79" spans="1:11" x14ac:dyDescent="0.25">
      <c r="A79" s="58">
        <v>107</v>
      </c>
      <c r="B79" s="58" t="s">
        <v>262</v>
      </c>
      <c r="C79" s="58" t="s">
        <v>263</v>
      </c>
      <c r="D79" s="58" t="s">
        <v>264</v>
      </c>
      <c r="E79" s="58" t="s">
        <v>1</v>
      </c>
      <c r="F79" s="58" t="s">
        <v>265</v>
      </c>
      <c r="G79" s="58" t="s">
        <v>938</v>
      </c>
      <c r="H79" s="58" t="s">
        <v>3</v>
      </c>
      <c r="I79" s="58" t="s">
        <v>266</v>
      </c>
      <c r="J79" s="58" t="s">
        <v>53</v>
      </c>
      <c r="K79" s="58" t="s">
        <v>753</v>
      </c>
    </row>
    <row r="80" spans="1:11" x14ac:dyDescent="0.25">
      <c r="A80" s="58">
        <v>110</v>
      </c>
      <c r="B80" s="58" t="s">
        <v>278</v>
      </c>
      <c r="C80" s="58" t="s">
        <v>279</v>
      </c>
      <c r="D80" s="58" t="s">
        <v>66</v>
      </c>
      <c r="E80" s="58" t="s">
        <v>1</v>
      </c>
      <c r="F80" s="58" t="s">
        <v>280</v>
      </c>
      <c r="G80" s="58" t="s">
        <v>938</v>
      </c>
      <c r="H80" s="58" t="s">
        <v>3</v>
      </c>
      <c r="I80" s="58" t="s">
        <v>281</v>
      </c>
      <c r="J80" s="58" t="s">
        <v>53</v>
      </c>
      <c r="K80" s="58" t="s">
        <v>756</v>
      </c>
    </row>
    <row r="81" spans="1:11" x14ac:dyDescent="0.25">
      <c r="A81" s="58">
        <v>95</v>
      </c>
      <c r="B81" s="58" t="s">
        <v>174</v>
      </c>
      <c r="C81" s="58" t="s">
        <v>175</v>
      </c>
      <c r="D81" s="58" t="s">
        <v>0</v>
      </c>
      <c r="E81" s="58" t="s">
        <v>1</v>
      </c>
      <c r="F81" s="58" t="s">
        <v>472</v>
      </c>
      <c r="G81" s="58" t="s">
        <v>543</v>
      </c>
      <c r="H81" s="58" t="s">
        <v>473</v>
      </c>
      <c r="I81" s="58" t="s">
        <v>474</v>
      </c>
      <c r="J81" s="58" t="s">
        <v>475</v>
      </c>
      <c r="K81" s="58" t="s">
        <v>737</v>
      </c>
    </row>
    <row r="82" spans="1:11" x14ac:dyDescent="0.25">
      <c r="A82" s="58">
        <v>99</v>
      </c>
      <c r="B82" s="58" t="s">
        <v>54</v>
      </c>
      <c r="C82" s="58" t="s">
        <v>55</v>
      </c>
      <c r="D82" s="58" t="s">
        <v>0</v>
      </c>
      <c r="E82" s="58" t="s">
        <v>1</v>
      </c>
      <c r="F82" s="58" t="s">
        <v>480</v>
      </c>
      <c r="G82" s="58" t="s">
        <v>543</v>
      </c>
      <c r="H82" s="58" t="s">
        <v>473</v>
      </c>
      <c r="I82" s="58" t="s">
        <v>481</v>
      </c>
      <c r="J82" s="58" t="s">
        <v>475</v>
      </c>
      <c r="K82" s="58" t="s">
        <v>744</v>
      </c>
    </row>
    <row r="83" spans="1:11" x14ac:dyDescent="0.25">
      <c r="A83" s="58">
        <v>45</v>
      </c>
      <c r="B83" s="58" t="s">
        <v>15</v>
      </c>
      <c r="C83" s="58" t="s">
        <v>16</v>
      </c>
      <c r="D83" s="58" t="s">
        <v>17</v>
      </c>
      <c r="E83" s="58" t="s">
        <v>7</v>
      </c>
      <c r="F83" s="58" t="s">
        <v>18</v>
      </c>
      <c r="G83" s="58" t="s">
        <v>527</v>
      </c>
      <c r="H83" s="58" t="s">
        <v>5</v>
      </c>
      <c r="I83" s="58" t="s">
        <v>19</v>
      </c>
      <c r="J83" s="58" t="s">
        <v>6</v>
      </c>
      <c r="K83" s="58" t="s">
        <v>685</v>
      </c>
    </row>
    <row r="84" spans="1:11" x14ac:dyDescent="0.25">
      <c r="A84" s="58">
        <v>63</v>
      </c>
      <c r="B84" s="58" t="s">
        <v>443</v>
      </c>
      <c r="C84" s="58" t="s">
        <v>444</v>
      </c>
      <c r="D84" s="58" t="s">
        <v>0</v>
      </c>
      <c r="E84" s="58" t="s">
        <v>1</v>
      </c>
      <c r="F84" s="58" t="s">
        <v>445</v>
      </c>
      <c r="G84" s="58" t="s">
        <v>527</v>
      </c>
      <c r="H84" s="58" t="s">
        <v>5</v>
      </c>
      <c r="I84" s="58" t="s">
        <v>446</v>
      </c>
      <c r="J84" s="58" t="s">
        <v>6</v>
      </c>
      <c r="K84" s="58" t="s">
        <v>708</v>
      </c>
    </row>
    <row r="85" spans="1:11" x14ac:dyDescent="0.25">
      <c r="A85" s="58">
        <v>64</v>
      </c>
      <c r="B85" s="58" t="s">
        <v>448</v>
      </c>
      <c r="C85" s="58" t="s">
        <v>449</v>
      </c>
      <c r="D85" s="58" t="s">
        <v>205</v>
      </c>
      <c r="E85" s="58" t="s">
        <v>1</v>
      </c>
      <c r="F85" s="58" t="s">
        <v>450</v>
      </c>
      <c r="G85" s="58" t="s">
        <v>527</v>
      </c>
      <c r="H85" s="58" t="s">
        <v>5</v>
      </c>
      <c r="I85" s="58" t="s">
        <v>451</v>
      </c>
      <c r="J85" s="58" t="s">
        <v>6</v>
      </c>
      <c r="K85" s="58" t="s">
        <v>709</v>
      </c>
    </row>
    <row r="86" spans="1:11" x14ac:dyDescent="0.25">
      <c r="A86" s="58">
        <v>67</v>
      </c>
      <c r="B86" s="58" t="s">
        <v>20</v>
      </c>
      <c r="C86" s="58" t="s">
        <v>21</v>
      </c>
      <c r="D86" s="58" t="s">
        <v>0</v>
      </c>
      <c r="E86" s="58" t="s">
        <v>1</v>
      </c>
      <c r="F86" s="58" t="s">
        <v>22</v>
      </c>
      <c r="G86" s="58" t="s">
        <v>527</v>
      </c>
      <c r="H86" s="58" t="s">
        <v>5</v>
      </c>
      <c r="I86" s="58" t="s">
        <v>23</v>
      </c>
      <c r="J86" s="58" t="s">
        <v>6</v>
      </c>
      <c r="K86" s="58" t="s">
        <v>713</v>
      </c>
    </row>
    <row r="87" spans="1:11" x14ac:dyDescent="0.25">
      <c r="A87" s="58">
        <v>69</v>
      </c>
      <c r="B87" s="58" t="s">
        <v>40</v>
      </c>
      <c r="C87" s="58" t="s">
        <v>41</v>
      </c>
      <c r="D87" s="58" t="s">
        <v>42</v>
      </c>
      <c r="E87" s="58" t="s">
        <v>43</v>
      </c>
      <c r="F87" s="58" t="s">
        <v>44</v>
      </c>
      <c r="G87" s="58" t="s">
        <v>527</v>
      </c>
      <c r="H87" s="58" t="s">
        <v>5</v>
      </c>
      <c r="I87" s="58" t="s">
        <v>45</v>
      </c>
      <c r="J87" s="58" t="s">
        <v>6</v>
      </c>
      <c r="K87" s="58" t="s">
        <v>716</v>
      </c>
    </row>
    <row r="88" spans="1:11" x14ac:dyDescent="0.25">
      <c r="A88" s="58">
        <v>70</v>
      </c>
      <c r="B88" s="58" t="s">
        <v>791</v>
      </c>
      <c r="C88" s="58" t="s">
        <v>792</v>
      </c>
      <c r="D88" s="58" t="s">
        <v>793</v>
      </c>
      <c r="E88" s="58" t="s">
        <v>601</v>
      </c>
      <c r="F88" s="58" t="s">
        <v>794</v>
      </c>
      <c r="G88" s="58" t="s">
        <v>527</v>
      </c>
      <c r="H88" s="58" t="s">
        <v>8</v>
      </c>
      <c r="I88" s="58" t="s">
        <v>795</v>
      </c>
      <c r="J88" s="58" t="s">
        <v>778</v>
      </c>
      <c r="K88" s="58" t="s">
        <v>796</v>
      </c>
    </row>
    <row r="89" spans="1:11" x14ac:dyDescent="0.25">
      <c r="A89" s="58">
        <v>71</v>
      </c>
      <c r="B89" s="58" t="s">
        <v>54</v>
      </c>
      <c r="C89" s="58" t="s">
        <v>55</v>
      </c>
      <c r="D89" s="58" t="s">
        <v>0</v>
      </c>
      <c r="E89" s="58" t="s">
        <v>1</v>
      </c>
      <c r="F89" s="58" t="s">
        <v>56</v>
      </c>
      <c r="G89" s="58" t="s">
        <v>527</v>
      </c>
      <c r="H89" s="58" t="s">
        <v>5</v>
      </c>
      <c r="I89" s="58" t="s">
        <v>57</v>
      </c>
      <c r="J89" s="58" t="s">
        <v>6</v>
      </c>
      <c r="K89" s="58" t="s">
        <v>717</v>
      </c>
    </row>
    <row r="90" spans="1:11" x14ac:dyDescent="0.25">
      <c r="A90" s="58">
        <v>73</v>
      </c>
      <c r="B90" s="58" t="s">
        <v>467</v>
      </c>
      <c r="C90" s="58" t="s">
        <v>468</v>
      </c>
      <c r="D90" s="58" t="s">
        <v>0</v>
      </c>
      <c r="E90" s="58" t="s">
        <v>1</v>
      </c>
      <c r="F90" s="58" t="s">
        <v>469</v>
      </c>
      <c r="G90" s="58" t="s">
        <v>527</v>
      </c>
      <c r="H90" s="58" t="s">
        <v>5</v>
      </c>
      <c r="I90" s="58" t="s">
        <v>470</v>
      </c>
      <c r="J90" s="58" t="s">
        <v>6</v>
      </c>
      <c r="K90" s="58" t="s">
        <v>720</v>
      </c>
    </row>
    <row r="91" spans="1:11" x14ac:dyDescent="0.25">
      <c r="A91" s="58">
        <v>74</v>
      </c>
      <c r="B91" s="58" t="s">
        <v>79</v>
      </c>
      <c r="C91" s="58" t="s">
        <v>11</v>
      </c>
      <c r="D91" s="58" t="s">
        <v>80</v>
      </c>
      <c r="E91" s="58" t="s">
        <v>81</v>
      </c>
      <c r="F91" s="58" t="s">
        <v>82</v>
      </c>
      <c r="G91" s="58" t="s">
        <v>527</v>
      </c>
      <c r="H91" s="58" t="s">
        <v>5</v>
      </c>
      <c r="I91" s="58" t="s">
        <v>83</v>
      </c>
      <c r="J91" s="58" t="s">
        <v>6</v>
      </c>
      <c r="K91" s="58" t="s">
        <v>721</v>
      </c>
    </row>
    <row r="92" spans="1:11" x14ac:dyDescent="0.25">
      <c r="A92" s="58">
        <v>75</v>
      </c>
      <c r="B92" s="58" t="s">
        <v>64</v>
      </c>
      <c r="C92" s="58" t="s">
        <v>65</v>
      </c>
      <c r="D92" s="58" t="s">
        <v>66</v>
      </c>
      <c r="E92" s="58" t="s">
        <v>1</v>
      </c>
      <c r="F92" s="58" t="s">
        <v>85</v>
      </c>
      <c r="G92" s="58" t="s">
        <v>527</v>
      </c>
      <c r="H92" s="58" t="s">
        <v>5</v>
      </c>
      <c r="I92" s="58" t="s">
        <v>86</v>
      </c>
      <c r="J92" s="58" t="s">
        <v>6</v>
      </c>
      <c r="K92" s="58" t="s">
        <v>722</v>
      </c>
    </row>
    <row r="93" spans="1:11" x14ac:dyDescent="0.25">
      <c r="A93" s="58">
        <v>76</v>
      </c>
      <c r="B93" s="58" t="s">
        <v>88</v>
      </c>
      <c r="C93" s="58" t="s">
        <v>89</v>
      </c>
      <c r="D93" s="58" t="s">
        <v>90</v>
      </c>
      <c r="E93" s="58" t="s">
        <v>70</v>
      </c>
      <c r="F93" s="58" t="s">
        <v>91</v>
      </c>
      <c r="G93" s="58" t="s">
        <v>527</v>
      </c>
      <c r="H93" s="58" t="s">
        <v>5</v>
      </c>
      <c r="I93" s="58" t="s">
        <v>92</v>
      </c>
      <c r="J93" s="58" t="s">
        <v>6</v>
      </c>
      <c r="K93" s="58" t="s">
        <v>723</v>
      </c>
    </row>
    <row r="94" spans="1:11" x14ac:dyDescent="0.25">
      <c r="A94" s="58">
        <v>77</v>
      </c>
      <c r="B94" s="58" t="s">
        <v>50</v>
      </c>
      <c r="C94" s="58" t="s">
        <v>51</v>
      </c>
      <c r="D94" s="58" t="s">
        <v>52</v>
      </c>
      <c r="E94" s="58" t="s">
        <v>43</v>
      </c>
      <c r="F94" s="58" t="s">
        <v>94</v>
      </c>
      <c r="G94" s="58" t="s">
        <v>527</v>
      </c>
      <c r="H94" s="58" t="s">
        <v>5</v>
      </c>
      <c r="I94" s="58" t="s">
        <v>95</v>
      </c>
      <c r="J94" s="58" t="s">
        <v>6</v>
      </c>
      <c r="K94" s="58" t="s">
        <v>724</v>
      </c>
    </row>
    <row r="95" spans="1:11" x14ac:dyDescent="0.25">
      <c r="A95" s="58">
        <v>80</v>
      </c>
      <c r="B95" s="58" t="s">
        <v>127</v>
      </c>
      <c r="C95" s="58" t="s">
        <v>47</v>
      </c>
      <c r="D95" s="58" t="s">
        <v>0</v>
      </c>
      <c r="E95" s="58" t="s">
        <v>1</v>
      </c>
      <c r="F95" s="58" t="s">
        <v>128</v>
      </c>
      <c r="G95" s="58" t="s">
        <v>527</v>
      </c>
      <c r="H95" s="58" t="s">
        <v>8</v>
      </c>
      <c r="I95" s="58" t="s">
        <v>129</v>
      </c>
      <c r="J95" s="58" t="s">
        <v>9</v>
      </c>
      <c r="K95" s="58" t="s">
        <v>729</v>
      </c>
    </row>
    <row r="96" spans="1:11" x14ac:dyDescent="0.25">
      <c r="A96" s="58">
        <v>81</v>
      </c>
      <c r="B96" s="58" t="s">
        <v>641</v>
      </c>
      <c r="C96" s="58" t="s">
        <v>642</v>
      </c>
      <c r="D96" s="58" t="s">
        <v>106</v>
      </c>
      <c r="E96" s="58" t="s">
        <v>7</v>
      </c>
      <c r="F96" s="58" t="s">
        <v>643</v>
      </c>
      <c r="G96" s="58" t="s">
        <v>527</v>
      </c>
      <c r="H96" s="58" t="s">
        <v>8</v>
      </c>
      <c r="I96" s="58" t="s">
        <v>644</v>
      </c>
      <c r="J96" s="58" t="s">
        <v>9</v>
      </c>
      <c r="K96" s="58" t="s">
        <v>730</v>
      </c>
    </row>
    <row r="97" spans="1:11" x14ac:dyDescent="0.25">
      <c r="A97" s="58">
        <v>84</v>
      </c>
      <c r="B97" s="58" t="s">
        <v>811</v>
      </c>
      <c r="C97" s="58" t="s">
        <v>812</v>
      </c>
      <c r="D97" s="58" t="s">
        <v>813</v>
      </c>
      <c r="E97" s="58" t="s">
        <v>814</v>
      </c>
      <c r="F97" s="58" t="s">
        <v>815</v>
      </c>
      <c r="G97" s="58" t="s">
        <v>527</v>
      </c>
      <c r="H97" s="58" t="s">
        <v>8</v>
      </c>
      <c r="I97" s="58" t="s">
        <v>817</v>
      </c>
      <c r="J97" s="58" t="s">
        <v>9</v>
      </c>
      <c r="K97" s="58" t="s">
        <v>818</v>
      </c>
    </row>
    <row r="98" spans="1:11" x14ac:dyDescent="0.25">
      <c r="A98" s="58">
        <v>85</v>
      </c>
      <c r="B98" s="58" t="s">
        <v>869</v>
      </c>
      <c r="C98" s="58" t="s">
        <v>870</v>
      </c>
      <c r="D98" s="58" t="s">
        <v>871</v>
      </c>
      <c r="E98" s="58" t="s">
        <v>198</v>
      </c>
      <c r="F98" s="58" t="s">
        <v>872</v>
      </c>
      <c r="G98" s="58" t="s">
        <v>527</v>
      </c>
      <c r="H98" s="58" t="s">
        <v>8</v>
      </c>
      <c r="I98" s="58" t="s">
        <v>873</v>
      </c>
      <c r="J98" s="58" t="s">
        <v>9</v>
      </c>
      <c r="K98" s="58" t="s">
        <v>874</v>
      </c>
    </row>
    <row r="99" spans="1:11" x14ac:dyDescent="0.25">
      <c r="A99" s="58">
        <v>89</v>
      </c>
      <c r="B99" s="58" t="s">
        <v>819</v>
      </c>
      <c r="C99" s="58" t="s">
        <v>820</v>
      </c>
      <c r="D99" s="58" t="s">
        <v>821</v>
      </c>
      <c r="E99" s="58" t="s">
        <v>822</v>
      </c>
      <c r="F99" s="58" t="s">
        <v>823</v>
      </c>
      <c r="G99" s="58" t="s">
        <v>527</v>
      </c>
      <c r="H99" s="58" t="s">
        <v>8</v>
      </c>
      <c r="I99" s="58" t="s">
        <v>824</v>
      </c>
      <c r="J99" s="58" t="s">
        <v>9</v>
      </c>
      <c r="K99" s="58" t="s">
        <v>825</v>
      </c>
    </row>
    <row r="100" spans="1:11" x14ac:dyDescent="0.25">
      <c r="A100" s="58">
        <v>90</v>
      </c>
      <c r="B100" s="58" t="s">
        <v>875</v>
      </c>
      <c r="C100" s="58" t="s">
        <v>876</v>
      </c>
      <c r="D100" s="58" t="s">
        <v>877</v>
      </c>
      <c r="E100" s="58" t="s">
        <v>878</v>
      </c>
      <c r="F100" s="58" t="s">
        <v>879</v>
      </c>
      <c r="G100" s="58" t="s">
        <v>527</v>
      </c>
      <c r="H100" s="58" t="s">
        <v>8</v>
      </c>
      <c r="I100" s="58" t="s">
        <v>880</v>
      </c>
      <c r="J100" s="58" t="s">
        <v>9</v>
      </c>
      <c r="K100" s="58" t="s">
        <v>881</v>
      </c>
    </row>
    <row r="101" spans="1:11" x14ac:dyDescent="0.25">
      <c r="A101" s="58">
        <v>91</v>
      </c>
      <c r="B101" s="58" t="s">
        <v>797</v>
      </c>
      <c r="C101" s="58" t="s">
        <v>798</v>
      </c>
      <c r="D101" s="58" t="s">
        <v>799</v>
      </c>
      <c r="E101" s="58" t="s">
        <v>1</v>
      </c>
      <c r="F101" s="58" t="s">
        <v>800</v>
      </c>
      <c r="G101" s="58" t="s">
        <v>527</v>
      </c>
      <c r="H101" s="58" t="s">
        <v>8</v>
      </c>
      <c r="I101" s="58" t="s">
        <v>801</v>
      </c>
      <c r="J101" s="58" t="s">
        <v>9</v>
      </c>
      <c r="K101" s="58" t="s">
        <v>802</v>
      </c>
    </row>
    <row r="102" spans="1:11" x14ac:dyDescent="0.25">
      <c r="A102" s="58">
        <v>92</v>
      </c>
      <c r="B102" s="58" t="s">
        <v>882</v>
      </c>
      <c r="C102" s="58" t="s">
        <v>97</v>
      </c>
      <c r="D102" s="58" t="s">
        <v>173</v>
      </c>
      <c r="E102" s="58" t="s">
        <v>43</v>
      </c>
      <c r="F102" s="58" t="s">
        <v>883</v>
      </c>
      <c r="G102" s="58" t="s">
        <v>527</v>
      </c>
      <c r="H102" s="58" t="s">
        <v>8</v>
      </c>
      <c r="I102" s="58" t="s">
        <v>884</v>
      </c>
      <c r="J102" s="58" t="s">
        <v>9</v>
      </c>
      <c r="K102" s="58" t="s">
        <v>885</v>
      </c>
    </row>
    <row r="103" spans="1:11" x14ac:dyDescent="0.25">
      <c r="A103" s="58">
        <v>94</v>
      </c>
      <c r="B103" s="58" t="s">
        <v>174</v>
      </c>
      <c r="C103" s="58" t="s">
        <v>175</v>
      </c>
      <c r="D103" s="58" t="s">
        <v>0</v>
      </c>
      <c r="E103" s="58" t="s">
        <v>1</v>
      </c>
      <c r="F103" s="58" t="s">
        <v>176</v>
      </c>
      <c r="G103" s="58" t="s">
        <v>527</v>
      </c>
      <c r="H103" s="58" t="s">
        <v>8</v>
      </c>
      <c r="I103" s="58" t="s">
        <v>177</v>
      </c>
      <c r="J103" s="58" t="s">
        <v>9</v>
      </c>
      <c r="K103" s="58" t="s">
        <v>736</v>
      </c>
    </row>
    <row r="104" spans="1:11" x14ac:dyDescent="0.25">
      <c r="A104" s="58">
        <v>96</v>
      </c>
      <c r="B104" s="58" t="s">
        <v>179</v>
      </c>
      <c r="C104" s="58" t="s">
        <v>180</v>
      </c>
      <c r="D104" s="58" t="s">
        <v>181</v>
      </c>
      <c r="E104" s="58" t="s">
        <v>43</v>
      </c>
      <c r="F104" s="58" t="s">
        <v>182</v>
      </c>
      <c r="G104" s="58" t="s">
        <v>527</v>
      </c>
      <c r="H104" s="58" t="s">
        <v>8</v>
      </c>
      <c r="I104" s="58" t="s">
        <v>183</v>
      </c>
      <c r="J104" s="58" t="s">
        <v>9</v>
      </c>
      <c r="K104" s="58" t="s">
        <v>738</v>
      </c>
    </row>
    <row r="105" spans="1:11" x14ac:dyDescent="0.25">
      <c r="A105" s="58">
        <v>7</v>
      </c>
      <c r="B105" s="58" t="s">
        <v>902</v>
      </c>
      <c r="C105" s="58" t="s">
        <v>903</v>
      </c>
      <c r="D105" s="58" t="s">
        <v>17</v>
      </c>
      <c r="E105" s="58" t="s">
        <v>7</v>
      </c>
      <c r="F105" s="58" t="s">
        <v>904</v>
      </c>
      <c r="G105" s="58" t="s">
        <v>760</v>
      </c>
      <c r="H105" s="58" t="s">
        <v>8</v>
      </c>
      <c r="I105" s="58" t="s">
        <v>905</v>
      </c>
      <c r="J105" s="58" t="s">
        <v>9</v>
      </c>
      <c r="K105" s="58" t="s">
        <v>906</v>
      </c>
    </row>
    <row r="106" spans="1:11" x14ac:dyDescent="0.25">
      <c r="A106" s="58">
        <v>9</v>
      </c>
      <c r="B106" s="58" t="s">
        <v>530</v>
      </c>
      <c r="C106" s="58" t="s">
        <v>531</v>
      </c>
      <c r="D106" s="58" t="s">
        <v>36</v>
      </c>
      <c r="E106" s="58" t="s">
        <v>1</v>
      </c>
      <c r="F106" s="58" t="s">
        <v>922</v>
      </c>
      <c r="G106" s="58" t="s">
        <v>760</v>
      </c>
      <c r="H106" s="58" t="s">
        <v>5</v>
      </c>
      <c r="I106" s="58" t="s">
        <v>923</v>
      </c>
      <c r="J106" s="58" t="s">
        <v>6</v>
      </c>
      <c r="K106" s="58" t="s">
        <v>924</v>
      </c>
    </row>
    <row r="107" spans="1:11" x14ac:dyDescent="0.25">
      <c r="A107" s="58">
        <v>16</v>
      </c>
      <c r="B107" s="58" t="s">
        <v>803</v>
      </c>
      <c r="C107" s="58" t="s">
        <v>804</v>
      </c>
      <c r="D107" s="58" t="s">
        <v>17</v>
      </c>
      <c r="E107" s="58" t="s">
        <v>7</v>
      </c>
      <c r="F107" s="58" t="s">
        <v>805</v>
      </c>
      <c r="G107" s="58" t="s">
        <v>760</v>
      </c>
      <c r="H107" s="58" t="s">
        <v>5</v>
      </c>
      <c r="I107" s="58" t="s">
        <v>806</v>
      </c>
      <c r="J107" s="58" t="s">
        <v>6</v>
      </c>
      <c r="K107" s="58" t="s">
        <v>807</v>
      </c>
    </row>
    <row r="108" spans="1:11" x14ac:dyDescent="0.25">
      <c r="A108" s="58">
        <v>17</v>
      </c>
      <c r="B108" s="58" t="s">
        <v>766</v>
      </c>
      <c r="C108" s="58" t="s">
        <v>767</v>
      </c>
      <c r="D108" s="58" t="s">
        <v>577</v>
      </c>
      <c r="E108" s="58" t="s">
        <v>7</v>
      </c>
      <c r="F108" s="58" t="s">
        <v>768</v>
      </c>
      <c r="G108" s="58" t="s">
        <v>760</v>
      </c>
      <c r="H108" s="58" t="s">
        <v>8</v>
      </c>
      <c r="I108" s="58" t="s">
        <v>769</v>
      </c>
      <c r="J108" s="58" t="s">
        <v>9</v>
      </c>
      <c r="K108" s="58" t="s">
        <v>770</v>
      </c>
    </row>
    <row r="109" spans="1:11" x14ac:dyDescent="0.25">
      <c r="A109" s="58">
        <v>18</v>
      </c>
      <c r="B109" s="58" t="s">
        <v>544</v>
      </c>
      <c r="C109" s="58" t="s">
        <v>545</v>
      </c>
      <c r="D109" s="58" t="s">
        <v>546</v>
      </c>
      <c r="E109" s="58" t="s">
        <v>1</v>
      </c>
      <c r="F109" s="58" t="s">
        <v>547</v>
      </c>
      <c r="G109" s="58" t="s">
        <v>760</v>
      </c>
      <c r="H109" s="58" t="s">
        <v>8</v>
      </c>
      <c r="I109" s="58" t="s">
        <v>548</v>
      </c>
      <c r="J109" s="58" t="s">
        <v>9</v>
      </c>
      <c r="K109" s="58" t="s">
        <v>783</v>
      </c>
    </row>
    <row r="110" spans="1:11" x14ac:dyDescent="0.25">
      <c r="A110" s="58">
        <v>83</v>
      </c>
      <c r="B110" s="58" t="s">
        <v>925</v>
      </c>
      <c r="C110" s="58" t="s">
        <v>926</v>
      </c>
      <c r="D110" s="58" t="s">
        <v>821</v>
      </c>
      <c r="E110" s="58" t="s">
        <v>822</v>
      </c>
      <c r="F110" s="58" t="s">
        <v>927</v>
      </c>
      <c r="G110" s="58" t="s">
        <v>760</v>
      </c>
      <c r="H110" s="58" t="s">
        <v>8</v>
      </c>
      <c r="I110" s="58" t="s">
        <v>928</v>
      </c>
      <c r="J110" s="58" t="s">
        <v>9</v>
      </c>
      <c r="K110" s="58" t="s">
        <v>929</v>
      </c>
    </row>
    <row r="111" spans="1:11" x14ac:dyDescent="0.25">
      <c r="A111" s="58">
        <v>93</v>
      </c>
      <c r="B111" s="58" t="s">
        <v>930</v>
      </c>
      <c r="C111" s="58" t="s">
        <v>931</v>
      </c>
      <c r="D111" s="58" t="s">
        <v>932</v>
      </c>
      <c r="E111" s="58" t="s">
        <v>933</v>
      </c>
      <c r="F111" s="58" t="s">
        <v>934</v>
      </c>
      <c r="G111" s="58" t="s">
        <v>760</v>
      </c>
      <c r="H111" s="58" t="s">
        <v>8</v>
      </c>
      <c r="I111" s="58" t="s">
        <v>935</v>
      </c>
      <c r="J111" s="58" t="s">
        <v>9</v>
      </c>
      <c r="K111" s="58" t="s">
        <v>936</v>
      </c>
    </row>
  </sheetData>
  <sortState ref="A2:K111">
    <sortCondition ref="G2:G111"/>
  </sortState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zoomScaleNormal="100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56" t="s">
        <v>262</v>
      </c>
      <c r="C2" s="56" t="s">
        <v>421</v>
      </c>
      <c r="D2" s="56" t="s">
        <v>0</v>
      </c>
      <c r="E2" s="56" t="s">
        <v>1</v>
      </c>
      <c r="F2" s="56" t="s">
        <v>855</v>
      </c>
      <c r="G2" s="56" t="s">
        <v>516</v>
      </c>
      <c r="H2" s="56" t="s">
        <v>828</v>
      </c>
      <c r="I2" s="56" t="s">
        <v>856</v>
      </c>
      <c r="J2" s="56" t="s">
        <v>827</v>
      </c>
      <c r="K2" s="56" t="s">
        <v>895</v>
      </c>
    </row>
    <row r="3" spans="1:11" x14ac:dyDescent="0.25">
      <c r="A3">
        <v>1</v>
      </c>
      <c r="B3" s="56" t="s">
        <v>567</v>
      </c>
      <c r="C3" s="56" t="s">
        <v>561</v>
      </c>
      <c r="D3" s="56" t="s">
        <v>0</v>
      </c>
      <c r="E3" s="56" t="s">
        <v>1</v>
      </c>
      <c r="F3" s="56" t="s">
        <v>61</v>
      </c>
      <c r="G3" s="56" t="s">
        <v>666</v>
      </c>
      <c r="H3" s="56" t="s">
        <v>3</v>
      </c>
      <c r="I3" s="56" t="s">
        <v>62</v>
      </c>
      <c r="J3" s="56" t="s">
        <v>53</v>
      </c>
      <c r="K3" s="56" t="s">
        <v>919</v>
      </c>
    </row>
    <row r="4" spans="1:11" x14ac:dyDescent="0.25">
      <c r="A4" s="56">
        <v>3</v>
      </c>
      <c r="B4" s="56" t="s">
        <v>49</v>
      </c>
      <c r="C4" s="56" t="s">
        <v>97</v>
      </c>
      <c r="D4" s="56" t="s">
        <v>66</v>
      </c>
      <c r="E4" s="56" t="s">
        <v>1</v>
      </c>
      <c r="F4" s="56" t="s">
        <v>391</v>
      </c>
      <c r="G4" s="56" t="s">
        <v>666</v>
      </c>
      <c r="H4" s="56" t="s">
        <v>294</v>
      </c>
      <c r="I4" s="56" t="s">
        <v>392</v>
      </c>
      <c r="J4" s="56" t="s">
        <v>289</v>
      </c>
      <c r="K4" s="56" t="s">
        <v>921</v>
      </c>
    </row>
    <row r="5" spans="1:11" x14ac:dyDescent="0.25">
      <c r="A5" s="56">
        <v>5</v>
      </c>
      <c r="B5" s="56" t="s">
        <v>301</v>
      </c>
      <c r="C5" s="56" t="s">
        <v>302</v>
      </c>
      <c r="D5" s="56" t="s">
        <v>0</v>
      </c>
      <c r="E5" s="56" t="s">
        <v>1</v>
      </c>
      <c r="F5" s="56" t="s">
        <v>303</v>
      </c>
      <c r="G5" s="56" t="s">
        <v>666</v>
      </c>
      <c r="H5" s="56" t="s">
        <v>294</v>
      </c>
      <c r="I5" s="56" t="s">
        <v>304</v>
      </c>
      <c r="J5" s="56" t="s">
        <v>289</v>
      </c>
      <c r="K5" s="56" t="s">
        <v>907</v>
      </c>
    </row>
    <row r="6" spans="1:11" x14ac:dyDescent="0.25">
      <c r="A6" s="56">
        <v>8</v>
      </c>
      <c r="B6" s="56" t="s">
        <v>361</v>
      </c>
      <c r="C6" s="56" t="s">
        <v>362</v>
      </c>
      <c r="D6" s="56" t="s">
        <v>0</v>
      </c>
      <c r="E6" s="56" t="s">
        <v>1</v>
      </c>
      <c r="F6" s="56" t="s">
        <v>886</v>
      </c>
      <c r="G6" s="56" t="s">
        <v>666</v>
      </c>
      <c r="H6" s="56" t="s">
        <v>3</v>
      </c>
      <c r="I6" s="56" t="s">
        <v>861</v>
      </c>
      <c r="J6" s="56" t="s">
        <v>516</v>
      </c>
      <c r="K6" s="56" t="s">
        <v>896</v>
      </c>
    </row>
    <row r="7" spans="1:11" x14ac:dyDescent="0.25">
      <c r="A7" s="56">
        <v>9</v>
      </c>
      <c r="B7" s="56" t="s">
        <v>863</v>
      </c>
      <c r="C7" s="56" t="s">
        <v>864</v>
      </c>
      <c r="D7" s="56" t="s">
        <v>865</v>
      </c>
      <c r="E7" s="56" t="s">
        <v>70</v>
      </c>
      <c r="F7" s="56" t="s">
        <v>866</v>
      </c>
      <c r="G7" s="56" t="s">
        <v>666</v>
      </c>
      <c r="H7" s="56" t="s">
        <v>287</v>
      </c>
      <c r="I7" s="56" t="s">
        <v>867</v>
      </c>
      <c r="J7" s="56" t="s">
        <v>289</v>
      </c>
      <c r="K7" s="56" t="s">
        <v>868</v>
      </c>
    </row>
    <row r="8" spans="1:11" x14ac:dyDescent="0.25">
      <c r="A8" s="56">
        <v>10</v>
      </c>
      <c r="B8" s="56" t="s">
        <v>830</v>
      </c>
      <c r="C8" s="56" t="s">
        <v>624</v>
      </c>
      <c r="D8" s="56" t="s">
        <v>625</v>
      </c>
      <c r="E8" s="56" t="s">
        <v>48</v>
      </c>
      <c r="F8" s="56" t="s">
        <v>626</v>
      </c>
      <c r="G8" s="56" t="s">
        <v>666</v>
      </c>
      <c r="H8" s="56" t="s">
        <v>294</v>
      </c>
      <c r="I8" s="56" t="s">
        <v>627</v>
      </c>
      <c r="J8" s="56" t="s">
        <v>289</v>
      </c>
      <c r="K8" s="56" t="s">
        <v>831</v>
      </c>
    </row>
    <row r="9" spans="1:11" x14ac:dyDescent="0.25">
      <c r="A9" s="56">
        <v>11</v>
      </c>
      <c r="B9" s="56" t="s">
        <v>832</v>
      </c>
      <c r="C9" s="56" t="s">
        <v>833</v>
      </c>
      <c r="D9" s="56" t="s">
        <v>173</v>
      </c>
      <c r="E9" s="56" t="s">
        <v>43</v>
      </c>
      <c r="F9" s="56" t="s">
        <v>834</v>
      </c>
      <c r="G9" s="56" t="s">
        <v>666</v>
      </c>
      <c r="H9" s="56" t="s">
        <v>294</v>
      </c>
      <c r="I9" s="56" t="s">
        <v>835</v>
      </c>
      <c r="J9" s="56" t="s">
        <v>289</v>
      </c>
      <c r="K9" s="56" t="s">
        <v>836</v>
      </c>
    </row>
    <row r="10" spans="1:11" x14ac:dyDescent="0.25">
      <c r="A10" s="56">
        <v>12</v>
      </c>
      <c r="B10" s="56" t="s">
        <v>845</v>
      </c>
      <c r="C10" s="56" t="s">
        <v>846</v>
      </c>
      <c r="D10" s="56" t="s">
        <v>27</v>
      </c>
      <c r="E10" s="56" t="s">
        <v>28</v>
      </c>
      <c r="F10" s="56" t="s">
        <v>847</v>
      </c>
      <c r="G10" s="56" t="s">
        <v>666</v>
      </c>
      <c r="H10" s="56" t="s">
        <v>294</v>
      </c>
      <c r="I10" s="56" t="s">
        <v>848</v>
      </c>
      <c r="J10" s="56" t="s">
        <v>289</v>
      </c>
      <c r="K10" s="56" t="s">
        <v>849</v>
      </c>
    </row>
    <row r="11" spans="1:11" x14ac:dyDescent="0.25">
      <c r="A11" s="56">
        <v>16</v>
      </c>
      <c r="B11" s="56" t="s">
        <v>453</v>
      </c>
      <c r="C11" s="56" t="s">
        <v>454</v>
      </c>
      <c r="D11" s="56" t="s">
        <v>455</v>
      </c>
      <c r="E11" s="56" t="s">
        <v>456</v>
      </c>
      <c r="F11" s="56" t="s">
        <v>457</v>
      </c>
      <c r="G11" s="56" t="s">
        <v>666</v>
      </c>
      <c r="H11" s="56" t="s">
        <v>30</v>
      </c>
      <c r="I11" s="56" t="s">
        <v>458</v>
      </c>
      <c r="J11" s="56" t="s">
        <v>32</v>
      </c>
      <c r="K11" s="56" t="s">
        <v>763</v>
      </c>
    </row>
    <row r="12" spans="1:11" x14ac:dyDescent="0.25">
      <c r="A12" s="56">
        <v>17</v>
      </c>
      <c r="B12" s="56" t="s">
        <v>530</v>
      </c>
      <c r="C12" s="56" t="s">
        <v>531</v>
      </c>
      <c r="D12" s="56" t="s">
        <v>0</v>
      </c>
      <c r="E12" s="56" t="s">
        <v>1</v>
      </c>
      <c r="F12" s="56" t="s">
        <v>532</v>
      </c>
      <c r="G12" s="56" t="s">
        <v>666</v>
      </c>
      <c r="H12" s="56" t="s">
        <v>294</v>
      </c>
      <c r="I12" s="56" t="s">
        <v>533</v>
      </c>
      <c r="J12" s="56" t="s">
        <v>516</v>
      </c>
      <c r="K12" s="56" t="s">
        <v>764</v>
      </c>
    </row>
    <row r="13" spans="1:11" x14ac:dyDescent="0.25">
      <c r="A13" s="56">
        <v>18</v>
      </c>
      <c r="B13" s="56" t="s">
        <v>116</v>
      </c>
      <c r="C13" s="56" t="s">
        <v>117</v>
      </c>
      <c r="D13" s="56" t="s">
        <v>648</v>
      </c>
      <c r="E13" s="56" t="s">
        <v>1</v>
      </c>
      <c r="F13" s="56" t="s">
        <v>118</v>
      </c>
      <c r="G13" s="56" t="s">
        <v>666</v>
      </c>
      <c r="H13" s="56" t="s">
        <v>3</v>
      </c>
      <c r="I13" s="56" t="s">
        <v>119</v>
      </c>
      <c r="J13" s="56" t="s">
        <v>53</v>
      </c>
      <c r="K13" s="56" t="s">
        <v>649</v>
      </c>
    </row>
    <row r="14" spans="1:11" x14ac:dyDescent="0.25">
      <c r="A14" s="56">
        <v>19</v>
      </c>
      <c r="B14" s="56" t="s">
        <v>651</v>
      </c>
      <c r="C14" s="56" t="s">
        <v>652</v>
      </c>
      <c r="D14" s="56" t="s">
        <v>653</v>
      </c>
      <c r="E14" s="56" t="s">
        <v>1</v>
      </c>
      <c r="F14" s="56" t="s">
        <v>654</v>
      </c>
      <c r="G14" s="56" t="s">
        <v>666</v>
      </c>
      <c r="H14" s="56" t="s">
        <v>294</v>
      </c>
      <c r="I14" s="56" t="s">
        <v>655</v>
      </c>
      <c r="J14" s="56" t="s">
        <v>289</v>
      </c>
      <c r="K14" s="56" t="s">
        <v>656</v>
      </c>
    </row>
    <row r="15" spans="1:11" x14ac:dyDescent="0.25">
      <c r="A15" s="56">
        <v>20</v>
      </c>
      <c r="B15" s="56" t="s">
        <v>382</v>
      </c>
      <c r="C15" s="56" t="s">
        <v>383</v>
      </c>
      <c r="D15" s="56" t="s">
        <v>351</v>
      </c>
      <c r="E15" s="56" t="s">
        <v>48</v>
      </c>
      <c r="F15" s="56" t="s">
        <v>384</v>
      </c>
      <c r="G15" s="56" t="s">
        <v>666</v>
      </c>
      <c r="H15" s="56" t="s">
        <v>287</v>
      </c>
      <c r="I15" s="56" t="s">
        <v>385</v>
      </c>
      <c r="J15" s="56" t="s">
        <v>289</v>
      </c>
      <c r="K15" s="56" t="s">
        <v>657</v>
      </c>
    </row>
    <row r="16" spans="1:11" x14ac:dyDescent="0.25">
      <c r="A16" s="56">
        <v>21</v>
      </c>
      <c r="B16" s="56" t="s">
        <v>407</v>
      </c>
      <c r="C16" s="56" t="s">
        <v>408</v>
      </c>
      <c r="D16" s="56" t="s">
        <v>618</v>
      </c>
      <c r="E16" s="56" t="s">
        <v>619</v>
      </c>
      <c r="F16" s="56" t="s">
        <v>620</v>
      </c>
      <c r="G16" s="56" t="s">
        <v>666</v>
      </c>
      <c r="H16" s="56" t="s">
        <v>294</v>
      </c>
      <c r="I16" s="56" t="s">
        <v>621</v>
      </c>
      <c r="J16" s="56" t="s">
        <v>289</v>
      </c>
      <c r="K16" s="56" t="s">
        <v>658</v>
      </c>
    </row>
    <row r="17" spans="1:11" x14ac:dyDescent="0.25">
      <c r="A17" s="56">
        <v>22</v>
      </c>
      <c r="B17" s="56" t="s">
        <v>425</v>
      </c>
      <c r="C17" s="56" t="s">
        <v>426</v>
      </c>
      <c r="D17" s="56" t="s">
        <v>427</v>
      </c>
      <c r="E17" s="56" t="s">
        <v>28</v>
      </c>
      <c r="F17" s="56" t="s">
        <v>428</v>
      </c>
      <c r="G17" s="56" t="s">
        <v>666</v>
      </c>
      <c r="H17" s="56" t="s">
        <v>287</v>
      </c>
      <c r="I17" s="56" t="s">
        <v>429</v>
      </c>
      <c r="J17" s="56" t="s">
        <v>289</v>
      </c>
      <c r="K17" s="56" t="s">
        <v>659</v>
      </c>
    </row>
    <row r="18" spans="1:11" x14ac:dyDescent="0.25">
      <c r="A18" s="56">
        <v>23</v>
      </c>
      <c r="B18" s="56" t="s">
        <v>102</v>
      </c>
      <c r="C18" s="56" t="s">
        <v>141</v>
      </c>
      <c r="D18" s="56" t="s">
        <v>42</v>
      </c>
      <c r="E18" s="56" t="s">
        <v>43</v>
      </c>
      <c r="F18" s="56" t="s">
        <v>142</v>
      </c>
      <c r="G18" s="56" t="s">
        <v>666</v>
      </c>
      <c r="H18" s="56" t="s">
        <v>3</v>
      </c>
      <c r="I18" s="56" t="s">
        <v>143</v>
      </c>
      <c r="J18" s="56" t="s">
        <v>53</v>
      </c>
      <c r="K18" s="56" t="s">
        <v>662</v>
      </c>
    </row>
    <row r="19" spans="1:11" x14ac:dyDescent="0.25">
      <c r="A19" s="56">
        <v>24</v>
      </c>
      <c r="B19" s="56" t="s">
        <v>608</v>
      </c>
      <c r="C19" s="56" t="s">
        <v>378</v>
      </c>
      <c r="D19" s="56" t="s">
        <v>27</v>
      </c>
      <c r="E19" s="56" t="s">
        <v>28</v>
      </c>
      <c r="F19" s="56" t="s">
        <v>609</v>
      </c>
      <c r="G19" s="56" t="s">
        <v>666</v>
      </c>
      <c r="H19" s="56" t="s">
        <v>294</v>
      </c>
      <c r="I19" s="56" t="s">
        <v>610</v>
      </c>
      <c r="J19" s="56" t="s">
        <v>289</v>
      </c>
      <c r="K19" s="56" t="s">
        <v>663</v>
      </c>
    </row>
    <row r="20" spans="1:11" x14ac:dyDescent="0.25">
      <c r="A20" s="56">
        <v>25</v>
      </c>
      <c r="B20" s="56"/>
      <c r="C20" s="56"/>
      <c r="D20" s="56"/>
      <c r="E20" s="56"/>
      <c r="F20" s="56" t="s">
        <v>572</v>
      </c>
      <c r="G20" s="56" t="s">
        <v>666</v>
      </c>
      <c r="H20" s="56" t="s">
        <v>287</v>
      </c>
      <c r="I20" s="56" t="s">
        <v>573</v>
      </c>
      <c r="J20" s="56" t="s">
        <v>289</v>
      </c>
      <c r="K20" s="56" t="s">
        <v>665</v>
      </c>
    </row>
    <row r="21" spans="1:11" x14ac:dyDescent="0.25">
      <c r="A21" s="56">
        <v>26</v>
      </c>
      <c r="B21" s="56" t="s">
        <v>575</v>
      </c>
      <c r="C21" s="56" t="s">
        <v>576</v>
      </c>
      <c r="D21" s="56" t="s">
        <v>577</v>
      </c>
      <c r="E21" s="56" t="s">
        <v>7</v>
      </c>
      <c r="F21" s="56" t="s">
        <v>578</v>
      </c>
      <c r="G21" s="56" t="s">
        <v>666</v>
      </c>
      <c r="H21" s="56" t="s">
        <v>287</v>
      </c>
      <c r="I21" s="56" t="s">
        <v>579</v>
      </c>
      <c r="J21" s="56" t="s">
        <v>289</v>
      </c>
      <c r="K21" s="56" t="s">
        <v>667</v>
      </c>
    </row>
    <row r="22" spans="1:11" x14ac:dyDescent="0.25">
      <c r="A22" s="56">
        <v>27</v>
      </c>
      <c r="B22" s="56" t="s">
        <v>535</v>
      </c>
      <c r="C22" s="56" t="s">
        <v>536</v>
      </c>
      <c r="D22" s="56" t="s">
        <v>205</v>
      </c>
      <c r="E22" s="56" t="s">
        <v>1</v>
      </c>
      <c r="F22" s="56" t="s">
        <v>537</v>
      </c>
      <c r="G22" s="56" t="s">
        <v>666</v>
      </c>
      <c r="H22" s="56" t="s">
        <v>3</v>
      </c>
      <c r="I22" s="56" t="s">
        <v>538</v>
      </c>
      <c r="J22" s="56" t="s">
        <v>53</v>
      </c>
      <c r="K22" s="56" t="s">
        <v>668</v>
      </c>
    </row>
    <row r="23" spans="1:11" x14ac:dyDescent="0.25">
      <c r="A23" s="56">
        <v>28</v>
      </c>
      <c r="B23" s="56" t="s">
        <v>590</v>
      </c>
      <c r="C23" s="56" t="s">
        <v>591</v>
      </c>
      <c r="D23" s="56" t="s">
        <v>592</v>
      </c>
      <c r="E23" s="56" t="s">
        <v>43</v>
      </c>
      <c r="F23" s="56" t="s">
        <v>593</v>
      </c>
      <c r="G23" s="56" t="s">
        <v>666</v>
      </c>
      <c r="H23" s="56" t="s">
        <v>30</v>
      </c>
      <c r="I23" s="56" t="s">
        <v>594</v>
      </c>
      <c r="J23" s="56" t="s">
        <v>32</v>
      </c>
      <c r="K23" s="56" t="s">
        <v>669</v>
      </c>
    </row>
    <row r="24" spans="1:11" x14ac:dyDescent="0.25">
      <c r="A24" s="56">
        <v>29</v>
      </c>
      <c r="B24" s="56" t="s">
        <v>257</v>
      </c>
      <c r="C24" s="56" t="s">
        <v>258</v>
      </c>
      <c r="D24" s="56" t="s">
        <v>36</v>
      </c>
      <c r="E24" s="56" t="s">
        <v>1</v>
      </c>
      <c r="F24" s="56" t="s">
        <v>259</v>
      </c>
      <c r="G24" s="56" t="s">
        <v>666</v>
      </c>
      <c r="H24" s="56" t="s">
        <v>3</v>
      </c>
      <c r="I24" s="56" t="s">
        <v>260</v>
      </c>
      <c r="J24" s="56" t="s">
        <v>53</v>
      </c>
      <c r="K24" s="56" t="s">
        <v>670</v>
      </c>
    </row>
    <row r="25" spans="1:11" x14ac:dyDescent="0.25">
      <c r="A25" s="56">
        <v>30</v>
      </c>
      <c r="B25" s="56" t="s">
        <v>407</v>
      </c>
      <c r="C25" s="56" t="s">
        <v>408</v>
      </c>
      <c r="D25" s="56" t="s">
        <v>618</v>
      </c>
      <c r="E25" s="56" t="s">
        <v>619</v>
      </c>
      <c r="F25" s="56" t="s">
        <v>409</v>
      </c>
      <c r="G25" s="56" t="s">
        <v>666</v>
      </c>
      <c r="H25" s="56" t="s">
        <v>294</v>
      </c>
      <c r="I25" s="56" t="s">
        <v>410</v>
      </c>
      <c r="J25" s="56" t="s">
        <v>289</v>
      </c>
      <c r="K25" s="56" t="s">
        <v>671</v>
      </c>
    </row>
    <row r="26" spans="1:11" x14ac:dyDescent="0.25">
      <c r="A26" s="56">
        <v>31</v>
      </c>
      <c r="B26" s="56" t="s">
        <v>407</v>
      </c>
      <c r="C26" s="56" t="s">
        <v>408</v>
      </c>
      <c r="D26" s="56" t="s">
        <v>618</v>
      </c>
      <c r="E26" s="56" t="s">
        <v>619</v>
      </c>
      <c r="F26" s="56" t="s">
        <v>563</v>
      </c>
      <c r="G26" s="56" t="s">
        <v>666</v>
      </c>
      <c r="H26" s="56" t="s">
        <v>294</v>
      </c>
      <c r="I26" s="56" t="s">
        <v>564</v>
      </c>
      <c r="J26" s="56" t="s">
        <v>289</v>
      </c>
      <c r="K26" s="56" t="s">
        <v>672</v>
      </c>
    </row>
    <row r="27" spans="1:11" x14ac:dyDescent="0.25">
      <c r="A27" s="56">
        <v>32</v>
      </c>
      <c r="B27" s="56" t="s">
        <v>566</v>
      </c>
      <c r="C27" s="56" t="s">
        <v>556</v>
      </c>
      <c r="D27" s="56" t="s">
        <v>0</v>
      </c>
      <c r="E27" s="56" t="s">
        <v>1</v>
      </c>
      <c r="F27" s="56" t="s">
        <v>557</v>
      </c>
      <c r="G27" s="56" t="s">
        <v>666</v>
      </c>
      <c r="H27" s="56" t="s">
        <v>287</v>
      </c>
      <c r="I27" s="56" t="s">
        <v>558</v>
      </c>
      <c r="J27" s="56" t="s">
        <v>289</v>
      </c>
      <c r="K27" s="56" t="s">
        <v>673</v>
      </c>
    </row>
    <row r="28" spans="1:11" x14ac:dyDescent="0.25">
      <c r="A28" s="56">
        <v>33</v>
      </c>
      <c r="B28" s="56" t="s">
        <v>161</v>
      </c>
      <c r="C28" s="56" t="s">
        <v>162</v>
      </c>
      <c r="D28" s="56" t="s">
        <v>394</v>
      </c>
      <c r="E28" s="56" t="s">
        <v>1</v>
      </c>
      <c r="F28" s="56" t="s">
        <v>163</v>
      </c>
      <c r="G28" s="56" t="s">
        <v>666</v>
      </c>
      <c r="H28" s="56" t="s">
        <v>30</v>
      </c>
      <c r="I28" s="56" t="s">
        <v>164</v>
      </c>
      <c r="J28" s="56" t="s">
        <v>32</v>
      </c>
      <c r="K28" s="56" t="s">
        <v>675</v>
      </c>
    </row>
    <row r="29" spans="1:11" x14ac:dyDescent="0.25">
      <c r="A29" s="56">
        <v>34</v>
      </c>
      <c r="B29" s="56" t="s">
        <v>322</v>
      </c>
      <c r="C29" s="56" t="s">
        <v>323</v>
      </c>
      <c r="D29" s="56" t="s">
        <v>66</v>
      </c>
      <c r="E29" s="56" t="s">
        <v>1</v>
      </c>
      <c r="F29" s="56" t="s">
        <v>324</v>
      </c>
      <c r="G29" s="56" t="s">
        <v>666</v>
      </c>
      <c r="H29" s="56" t="s">
        <v>287</v>
      </c>
      <c r="I29" s="56" t="s">
        <v>325</v>
      </c>
      <c r="J29" s="56" t="s">
        <v>289</v>
      </c>
      <c r="K29" s="56" t="s">
        <v>676</v>
      </c>
    </row>
    <row r="30" spans="1:11" x14ac:dyDescent="0.25">
      <c r="A30" s="56">
        <v>35</v>
      </c>
      <c r="B30" s="56"/>
      <c r="C30" s="56"/>
      <c r="D30" s="56"/>
      <c r="E30" s="56"/>
      <c r="F30" s="56" t="s">
        <v>540</v>
      </c>
      <c r="G30" s="56" t="s">
        <v>666</v>
      </c>
      <c r="H30" s="56" t="s">
        <v>294</v>
      </c>
      <c r="I30" s="56" t="s">
        <v>541</v>
      </c>
      <c r="J30" s="56" t="s">
        <v>289</v>
      </c>
      <c r="K30" s="56" t="s">
        <v>677</v>
      </c>
    </row>
    <row r="31" spans="1:11" x14ac:dyDescent="0.25">
      <c r="A31" s="56">
        <v>36</v>
      </c>
      <c r="B31" s="56" t="s">
        <v>283</v>
      </c>
      <c r="C31" s="56" t="s">
        <v>284</v>
      </c>
      <c r="D31" s="56" t="s">
        <v>285</v>
      </c>
      <c r="E31" s="56" t="s">
        <v>7</v>
      </c>
      <c r="F31" s="56" t="s">
        <v>286</v>
      </c>
      <c r="G31" s="56" t="s">
        <v>666</v>
      </c>
      <c r="H31" s="56" t="s">
        <v>287</v>
      </c>
      <c r="I31" s="56" t="s">
        <v>288</v>
      </c>
      <c r="J31" s="56" t="s">
        <v>289</v>
      </c>
      <c r="K31" s="56" t="s">
        <v>678</v>
      </c>
    </row>
    <row r="32" spans="1:11" x14ac:dyDescent="0.25">
      <c r="A32" s="56">
        <v>37</v>
      </c>
      <c r="B32" s="56" t="s">
        <v>291</v>
      </c>
      <c r="C32" s="56" t="s">
        <v>292</v>
      </c>
      <c r="D32" s="56" t="s">
        <v>0</v>
      </c>
      <c r="E32" s="56" t="s">
        <v>1</v>
      </c>
      <c r="F32" s="56" t="s">
        <v>293</v>
      </c>
      <c r="G32" s="56" t="s">
        <v>666</v>
      </c>
      <c r="H32" s="56" t="s">
        <v>294</v>
      </c>
      <c r="I32" s="56" t="s">
        <v>295</v>
      </c>
      <c r="J32" s="56" t="s">
        <v>289</v>
      </c>
      <c r="K32" s="56" t="s">
        <v>679</v>
      </c>
    </row>
    <row r="33" spans="1:11" x14ac:dyDescent="0.25">
      <c r="A33" s="56">
        <v>38</v>
      </c>
      <c r="B33" s="56" t="s">
        <v>297</v>
      </c>
      <c r="C33" s="56" t="s">
        <v>255</v>
      </c>
      <c r="D33" s="56" t="s">
        <v>0</v>
      </c>
      <c r="E33" s="56" t="s">
        <v>1</v>
      </c>
      <c r="F33" s="56" t="s">
        <v>298</v>
      </c>
      <c r="G33" s="56" t="s">
        <v>666</v>
      </c>
      <c r="H33" s="56" t="s">
        <v>294</v>
      </c>
      <c r="I33" s="56" t="s">
        <v>299</v>
      </c>
      <c r="J33" s="56" t="s">
        <v>289</v>
      </c>
      <c r="K33" s="56" t="s">
        <v>680</v>
      </c>
    </row>
    <row r="34" spans="1:11" x14ac:dyDescent="0.25">
      <c r="A34" s="56">
        <v>39</v>
      </c>
      <c r="B34" s="56" t="s">
        <v>311</v>
      </c>
      <c r="C34" s="56" t="s">
        <v>312</v>
      </c>
      <c r="D34" s="56" t="s">
        <v>313</v>
      </c>
      <c r="E34" s="56" t="s">
        <v>43</v>
      </c>
      <c r="F34" s="56" t="s">
        <v>314</v>
      </c>
      <c r="G34" s="56" t="s">
        <v>666</v>
      </c>
      <c r="H34" s="56" t="s">
        <v>294</v>
      </c>
      <c r="I34" s="56" t="s">
        <v>315</v>
      </c>
      <c r="J34" s="56" t="s">
        <v>289</v>
      </c>
      <c r="K34" s="56" t="s">
        <v>683</v>
      </c>
    </row>
    <row r="35" spans="1:11" x14ac:dyDescent="0.25">
      <c r="A35" s="56">
        <v>40</v>
      </c>
      <c r="B35" s="56" t="s">
        <v>317</v>
      </c>
      <c r="C35" s="56" t="s">
        <v>279</v>
      </c>
      <c r="D35" s="56" t="s">
        <v>318</v>
      </c>
      <c r="E35" s="56" t="s">
        <v>28</v>
      </c>
      <c r="F35" s="56" t="s">
        <v>319</v>
      </c>
      <c r="G35" s="56" t="s">
        <v>666</v>
      </c>
      <c r="H35" s="56" t="s">
        <v>287</v>
      </c>
      <c r="I35" s="56" t="s">
        <v>320</v>
      </c>
      <c r="J35" s="56" t="s">
        <v>289</v>
      </c>
      <c r="K35" s="56" t="s">
        <v>758</v>
      </c>
    </row>
    <row r="36" spans="1:11" x14ac:dyDescent="0.25">
      <c r="A36" s="56">
        <v>41</v>
      </c>
      <c r="B36" s="56" t="s">
        <v>327</v>
      </c>
      <c r="C36" s="56" t="s">
        <v>328</v>
      </c>
      <c r="D36" s="56" t="s">
        <v>112</v>
      </c>
      <c r="E36" s="56" t="s">
        <v>43</v>
      </c>
      <c r="F36" s="56" t="s">
        <v>329</v>
      </c>
      <c r="G36" s="56" t="s">
        <v>666</v>
      </c>
      <c r="H36" s="56" t="s">
        <v>287</v>
      </c>
      <c r="I36" s="56" t="s">
        <v>330</v>
      </c>
      <c r="J36" s="56" t="s">
        <v>289</v>
      </c>
      <c r="K36" s="56" t="s">
        <v>684</v>
      </c>
    </row>
    <row r="37" spans="1:11" x14ac:dyDescent="0.25">
      <c r="A37" s="56">
        <v>43</v>
      </c>
      <c r="B37" s="56" t="s">
        <v>333</v>
      </c>
      <c r="C37" s="56" t="s">
        <v>334</v>
      </c>
      <c r="D37" s="56" t="s">
        <v>335</v>
      </c>
      <c r="E37" s="56" t="s">
        <v>48</v>
      </c>
      <c r="F37" s="56" t="s">
        <v>336</v>
      </c>
      <c r="G37" s="56" t="s">
        <v>666</v>
      </c>
      <c r="H37" s="56" t="s">
        <v>287</v>
      </c>
      <c r="I37" s="56" t="s">
        <v>337</v>
      </c>
      <c r="J37" s="56" t="s">
        <v>289</v>
      </c>
      <c r="K37" s="56" t="s">
        <v>686</v>
      </c>
    </row>
    <row r="38" spans="1:11" x14ac:dyDescent="0.25">
      <c r="A38" s="56">
        <v>44</v>
      </c>
      <c r="B38" s="56" t="s">
        <v>345</v>
      </c>
      <c r="C38" s="56" t="s">
        <v>346</v>
      </c>
      <c r="D38" s="56" t="s">
        <v>17</v>
      </c>
      <c r="E38" s="56" t="s">
        <v>7</v>
      </c>
      <c r="F38" s="56" t="s">
        <v>347</v>
      </c>
      <c r="G38" s="56" t="s">
        <v>666</v>
      </c>
      <c r="H38" s="56" t="s">
        <v>287</v>
      </c>
      <c r="I38" s="56" t="s">
        <v>348</v>
      </c>
      <c r="J38" s="56" t="s">
        <v>289</v>
      </c>
      <c r="K38" s="56" t="s">
        <v>688</v>
      </c>
    </row>
    <row r="39" spans="1:11" x14ac:dyDescent="0.25">
      <c r="A39" s="56">
        <v>45</v>
      </c>
      <c r="B39" s="56" t="s">
        <v>350</v>
      </c>
      <c r="C39" s="56" t="s">
        <v>340</v>
      </c>
      <c r="D39" s="56" t="s">
        <v>351</v>
      </c>
      <c r="E39" s="56" t="s">
        <v>48</v>
      </c>
      <c r="F39" s="56" t="s">
        <v>352</v>
      </c>
      <c r="G39" s="56" t="s">
        <v>666</v>
      </c>
      <c r="H39" s="56" t="s">
        <v>287</v>
      </c>
      <c r="I39" s="56" t="s">
        <v>353</v>
      </c>
      <c r="J39" s="56" t="s">
        <v>289</v>
      </c>
      <c r="K39" s="56" t="s">
        <v>689</v>
      </c>
    </row>
    <row r="40" spans="1:11" x14ac:dyDescent="0.25">
      <c r="A40" s="56">
        <v>46</v>
      </c>
      <c r="B40" s="56" t="s">
        <v>355</v>
      </c>
      <c r="C40" s="56" t="s">
        <v>356</v>
      </c>
      <c r="D40" s="56" t="s">
        <v>0</v>
      </c>
      <c r="E40" s="56" t="s">
        <v>1</v>
      </c>
      <c r="F40" s="56" t="s">
        <v>357</v>
      </c>
      <c r="G40" s="56" t="s">
        <v>666</v>
      </c>
      <c r="H40" s="56" t="s">
        <v>294</v>
      </c>
      <c r="I40" s="56" t="s">
        <v>358</v>
      </c>
      <c r="J40" s="56" t="s">
        <v>289</v>
      </c>
      <c r="K40" s="56" t="s">
        <v>690</v>
      </c>
    </row>
    <row r="41" spans="1:11" x14ac:dyDescent="0.25">
      <c r="A41" s="56">
        <v>47</v>
      </c>
      <c r="B41" s="56" t="s">
        <v>238</v>
      </c>
      <c r="C41" s="56" t="s">
        <v>239</v>
      </c>
      <c r="D41" s="56" t="s">
        <v>0</v>
      </c>
      <c r="E41" s="56" t="s">
        <v>1</v>
      </c>
      <c r="F41" s="56" t="s">
        <v>240</v>
      </c>
      <c r="G41" s="56" t="s">
        <v>666</v>
      </c>
      <c r="H41" s="56" t="s">
        <v>3</v>
      </c>
      <c r="I41" s="56" t="s">
        <v>241</v>
      </c>
      <c r="J41" s="56" t="s">
        <v>53</v>
      </c>
      <c r="K41" s="56" t="s">
        <v>691</v>
      </c>
    </row>
    <row r="42" spans="1:11" x14ac:dyDescent="0.25">
      <c r="A42" s="56">
        <v>48</v>
      </c>
      <c r="B42" s="56" t="s">
        <v>366</v>
      </c>
      <c r="C42" s="56" t="s">
        <v>367</v>
      </c>
      <c r="D42" s="56" t="s">
        <v>368</v>
      </c>
      <c r="E42" s="56" t="s">
        <v>43</v>
      </c>
      <c r="F42" s="56" t="s">
        <v>369</v>
      </c>
      <c r="G42" s="56" t="s">
        <v>666</v>
      </c>
      <c r="H42" s="56" t="s">
        <v>294</v>
      </c>
      <c r="I42" s="56" t="s">
        <v>370</v>
      </c>
      <c r="J42" s="56" t="s">
        <v>289</v>
      </c>
      <c r="K42" s="56" t="s">
        <v>693</v>
      </c>
    </row>
    <row r="43" spans="1:11" x14ac:dyDescent="0.25">
      <c r="A43" s="56">
        <v>49</v>
      </c>
      <c r="B43" s="56" t="s">
        <v>372</v>
      </c>
      <c r="C43" s="56" t="s">
        <v>373</v>
      </c>
      <c r="D43" s="56" t="s">
        <v>42</v>
      </c>
      <c r="E43" s="56" t="s">
        <v>43</v>
      </c>
      <c r="F43" s="56" t="s">
        <v>374</v>
      </c>
      <c r="G43" s="56" t="s">
        <v>666</v>
      </c>
      <c r="H43" s="56" t="s">
        <v>294</v>
      </c>
      <c r="I43" s="56" t="s">
        <v>375</v>
      </c>
      <c r="J43" s="56" t="s">
        <v>289</v>
      </c>
      <c r="K43" s="56" t="s">
        <v>694</v>
      </c>
    </row>
    <row r="44" spans="1:11" x14ac:dyDescent="0.25">
      <c r="A44" s="56">
        <v>50</v>
      </c>
      <c r="B44" s="56" t="s">
        <v>377</v>
      </c>
      <c r="C44" s="56" t="s">
        <v>378</v>
      </c>
      <c r="D44" s="56" t="s">
        <v>256</v>
      </c>
      <c r="E44" s="56" t="s">
        <v>1</v>
      </c>
      <c r="F44" s="56" t="s">
        <v>379</v>
      </c>
      <c r="G44" s="56" t="s">
        <v>666</v>
      </c>
      <c r="H44" s="56" t="s">
        <v>294</v>
      </c>
      <c r="I44" s="56" t="s">
        <v>380</v>
      </c>
      <c r="J44" s="56" t="s">
        <v>289</v>
      </c>
      <c r="K44" s="56" t="s">
        <v>695</v>
      </c>
    </row>
    <row r="45" spans="1:11" x14ac:dyDescent="0.25">
      <c r="A45" s="56">
        <v>51</v>
      </c>
      <c r="B45" s="56" t="s">
        <v>387</v>
      </c>
      <c r="C45" s="56" t="s">
        <v>279</v>
      </c>
      <c r="D45" s="56" t="s">
        <v>351</v>
      </c>
      <c r="E45" s="56" t="s">
        <v>48</v>
      </c>
      <c r="F45" s="56" t="s">
        <v>388</v>
      </c>
      <c r="G45" s="56" t="s">
        <v>666</v>
      </c>
      <c r="H45" s="56" t="s">
        <v>287</v>
      </c>
      <c r="I45" s="56" t="s">
        <v>389</v>
      </c>
      <c r="J45" s="56" t="s">
        <v>289</v>
      </c>
      <c r="K45" s="56" t="s">
        <v>696</v>
      </c>
    </row>
    <row r="46" spans="1:11" x14ac:dyDescent="0.25">
      <c r="A46" s="56">
        <v>52</v>
      </c>
      <c r="B46" s="56" t="s">
        <v>137</v>
      </c>
      <c r="C46" s="56" t="s">
        <v>138</v>
      </c>
      <c r="D46" s="56" t="s">
        <v>0</v>
      </c>
      <c r="E46" s="56" t="s">
        <v>1</v>
      </c>
      <c r="F46" s="56" t="s">
        <v>139</v>
      </c>
      <c r="G46" s="56" t="s">
        <v>666</v>
      </c>
      <c r="H46" s="56" t="s">
        <v>3</v>
      </c>
      <c r="I46" s="56" t="s">
        <v>140</v>
      </c>
      <c r="J46" s="56" t="s">
        <v>53</v>
      </c>
      <c r="K46" s="56" t="s">
        <v>699</v>
      </c>
    </row>
    <row r="47" spans="1:11" x14ac:dyDescent="0.25">
      <c r="A47" s="56">
        <v>53</v>
      </c>
      <c r="B47" s="56" t="s">
        <v>262</v>
      </c>
      <c r="C47" s="56" t="s">
        <v>399</v>
      </c>
      <c r="D47" s="56" t="s">
        <v>0</v>
      </c>
      <c r="E47" s="56" t="s">
        <v>1</v>
      </c>
      <c r="F47" s="56" t="s">
        <v>400</v>
      </c>
      <c r="G47" s="56" t="s">
        <v>666</v>
      </c>
      <c r="H47" s="56" t="s">
        <v>294</v>
      </c>
      <c r="I47" s="56" t="s">
        <v>401</v>
      </c>
      <c r="J47" s="56" t="s">
        <v>289</v>
      </c>
      <c r="K47" s="56" t="s">
        <v>700</v>
      </c>
    </row>
    <row r="48" spans="1:11" x14ac:dyDescent="0.25">
      <c r="A48" s="56">
        <v>54</v>
      </c>
      <c r="B48" s="56" t="s">
        <v>403</v>
      </c>
      <c r="C48" s="56" t="s">
        <v>60</v>
      </c>
      <c r="D48" s="56" t="s">
        <v>27</v>
      </c>
      <c r="E48" s="56" t="s">
        <v>28</v>
      </c>
      <c r="F48" s="56" t="s">
        <v>404</v>
      </c>
      <c r="G48" s="56" t="s">
        <v>666</v>
      </c>
      <c r="H48" s="56" t="s">
        <v>287</v>
      </c>
      <c r="I48" s="56" t="s">
        <v>405</v>
      </c>
      <c r="J48" s="56" t="s">
        <v>289</v>
      </c>
      <c r="K48" s="56" t="s">
        <v>701</v>
      </c>
    </row>
    <row r="49" spans="1:11" x14ac:dyDescent="0.25">
      <c r="A49" s="56">
        <v>55</v>
      </c>
      <c r="B49" s="56" t="s">
        <v>407</v>
      </c>
      <c r="C49" s="56" t="s">
        <v>408</v>
      </c>
      <c r="D49" s="56" t="s">
        <v>618</v>
      </c>
      <c r="E49" s="56" t="s">
        <v>619</v>
      </c>
      <c r="F49" s="56" t="s">
        <v>412</v>
      </c>
      <c r="G49" s="56" t="s">
        <v>666</v>
      </c>
      <c r="H49" s="56" t="s">
        <v>294</v>
      </c>
      <c r="I49" s="56" t="s">
        <v>413</v>
      </c>
      <c r="J49" s="56" t="s">
        <v>289</v>
      </c>
      <c r="K49" s="56" t="s">
        <v>702</v>
      </c>
    </row>
    <row r="50" spans="1:11" x14ac:dyDescent="0.25">
      <c r="A50" s="56">
        <v>56</v>
      </c>
      <c r="B50" s="56" t="s">
        <v>415</v>
      </c>
      <c r="C50" s="56" t="s">
        <v>416</v>
      </c>
      <c r="D50" s="56" t="s">
        <v>417</v>
      </c>
      <c r="E50" s="56" t="s">
        <v>28</v>
      </c>
      <c r="F50" s="56" t="s">
        <v>418</v>
      </c>
      <c r="G50" s="56" t="s">
        <v>666</v>
      </c>
      <c r="H50" s="56" t="s">
        <v>287</v>
      </c>
      <c r="I50" s="56" t="s">
        <v>419</v>
      </c>
      <c r="J50" s="56" t="s">
        <v>289</v>
      </c>
      <c r="K50" s="56" t="s">
        <v>703</v>
      </c>
    </row>
    <row r="51" spans="1:11" x14ac:dyDescent="0.25">
      <c r="A51" s="56">
        <v>57</v>
      </c>
      <c r="B51" s="56" t="s">
        <v>431</v>
      </c>
      <c r="C51" s="56" t="s">
        <v>172</v>
      </c>
      <c r="D51" s="56" t="s">
        <v>432</v>
      </c>
      <c r="E51" s="56" t="s">
        <v>28</v>
      </c>
      <c r="F51" s="56" t="s">
        <v>433</v>
      </c>
      <c r="G51" s="56" t="s">
        <v>666</v>
      </c>
      <c r="H51" s="56" t="s">
        <v>294</v>
      </c>
      <c r="I51" s="56" t="s">
        <v>434</v>
      </c>
      <c r="J51" s="56" t="s">
        <v>289</v>
      </c>
      <c r="K51" s="56" t="s">
        <v>704</v>
      </c>
    </row>
    <row r="52" spans="1:11" x14ac:dyDescent="0.25">
      <c r="A52" s="56">
        <v>58</v>
      </c>
      <c r="B52" s="56" t="s">
        <v>15</v>
      </c>
      <c r="C52" s="56" t="s">
        <v>16</v>
      </c>
      <c r="D52" s="56" t="s">
        <v>17</v>
      </c>
      <c r="E52" s="56" t="s">
        <v>7</v>
      </c>
      <c r="F52" s="56" t="s">
        <v>77</v>
      </c>
      <c r="G52" s="56" t="s">
        <v>666</v>
      </c>
      <c r="H52" s="56" t="s">
        <v>30</v>
      </c>
      <c r="I52" s="56" t="s">
        <v>78</v>
      </c>
      <c r="J52" s="56" t="s">
        <v>32</v>
      </c>
      <c r="K52" s="56" t="s">
        <v>705</v>
      </c>
    </row>
    <row r="53" spans="1:11" x14ac:dyDescent="0.25">
      <c r="A53" s="56">
        <v>59</v>
      </c>
      <c r="B53" s="56" t="s">
        <v>407</v>
      </c>
      <c r="C53" s="56" t="s">
        <v>408</v>
      </c>
      <c r="D53" s="56" t="s">
        <v>618</v>
      </c>
      <c r="E53" s="56" t="s">
        <v>619</v>
      </c>
      <c r="F53" s="56" t="s">
        <v>437</v>
      </c>
      <c r="G53" s="56" t="s">
        <v>666</v>
      </c>
      <c r="H53" s="56" t="s">
        <v>30</v>
      </c>
      <c r="I53" s="56" t="s">
        <v>438</v>
      </c>
      <c r="J53" s="56" t="s">
        <v>32</v>
      </c>
      <c r="K53" s="56" t="s">
        <v>706</v>
      </c>
    </row>
    <row r="54" spans="1:11" x14ac:dyDescent="0.25">
      <c r="A54" s="56">
        <v>60</v>
      </c>
      <c r="B54" s="56" t="s">
        <v>407</v>
      </c>
      <c r="C54" s="56" t="s">
        <v>408</v>
      </c>
      <c r="D54" s="56" t="s">
        <v>618</v>
      </c>
      <c r="E54" s="56" t="s">
        <v>619</v>
      </c>
      <c r="F54" s="56" t="s">
        <v>440</v>
      </c>
      <c r="G54" s="56" t="s">
        <v>666</v>
      </c>
      <c r="H54" s="56" t="s">
        <v>30</v>
      </c>
      <c r="I54" s="56" t="s">
        <v>441</v>
      </c>
      <c r="J54" s="56" t="s">
        <v>32</v>
      </c>
      <c r="K54" s="56" t="s">
        <v>707</v>
      </c>
    </row>
    <row r="55" spans="1:11" x14ac:dyDescent="0.25">
      <c r="A55" s="56">
        <v>63</v>
      </c>
      <c r="B55" s="56" t="s">
        <v>460</v>
      </c>
      <c r="C55" s="56" t="s">
        <v>461</v>
      </c>
      <c r="D55" s="56" t="s">
        <v>462</v>
      </c>
      <c r="E55" s="56" t="s">
        <v>1</v>
      </c>
      <c r="F55" s="56" t="s">
        <v>463</v>
      </c>
      <c r="G55" s="56" t="s">
        <v>666</v>
      </c>
      <c r="H55" s="56" t="s">
        <v>30</v>
      </c>
      <c r="I55" s="56" t="s">
        <v>464</v>
      </c>
      <c r="J55" s="56" t="s">
        <v>32</v>
      </c>
      <c r="K55" s="56" t="s">
        <v>711</v>
      </c>
    </row>
    <row r="56" spans="1:11" x14ac:dyDescent="0.25">
      <c r="A56" s="56">
        <v>64</v>
      </c>
      <c r="B56" s="56" t="s">
        <v>165</v>
      </c>
      <c r="C56" s="56" t="s">
        <v>166</v>
      </c>
      <c r="D56" s="56" t="s">
        <v>27</v>
      </c>
      <c r="E56" s="56" t="s">
        <v>28</v>
      </c>
      <c r="F56" s="56" t="s">
        <v>167</v>
      </c>
      <c r="G56" s="56" t="s">
        <v>666</v>
      </c>
      <c r="H56" s="56" t="s">
        <v>30</v>
      </c>
      <c r="I56" s="56" t="s">
        <v>168</v>
      </c>
      <c r="J56" s="56" t="s">
        <v>32</v>
      </c>
      <c r="K56" s="56" t="s">
        <v>712</v>
      </c>
    </row>
    <row r="57" spans="1:11" x14ac:dyDescent="0.25">
      <c r="A57" s="56">
        <v>66</v>
      </c>
      <c r="B57" s="56" t="s">
        <v>25</v>
      </c>
      <c r="C57" s="56" t="s">
        <v>26</v>
      </c>
      <c r="D57" s="56" t="s">
        <v>27</v>
      </c>
      <c r="E57" s="56" t="s">
        <v>28</v>
      </c>
      <c r="F57" s="56" t="s">
        <v>29</v>
      </c>
      <c r="G57" s="56" t="s">
        <v>666</v>
      </c>
      <c r="H57" s="56" t="s">
        <v>30</v>
      </c>
      <c r="I57" s="56" t="s">
        <v>31</v>
      </c>
      <c r="J57" s="56" t="s">
        <v>32</v>
      </c>
      <c r="K57" s="56" t="s">
        <v>714</v>
      </c>
    </row>
    <row r="58" spans="1:11" x14ac:dyDescent="0.25">
      <c r="A58" s="56">
        <v>71</v>
      </c>
      <c r="B58" s="56" t="s">
        <v>71</v>
      </c>
      <c r="C58" s="56" t="s">
        <v>72</v>
      </c>
      <c r="D58" s="56" t="s">
        <v>73</v>
      </c>
      <c r="E58" s="56" t="s">
        <v>28</v>
      </c>
      <c r="F58" s="56" t="s">
        <v>74</v>
      </c>
      <c r="G58" s="56" t="s">
        <v>666</v>
      </c>
      <c r="H58" s="56" t="s">
        <v>30</v>
      </c>
      <c r="I58" s="56" t="s">
        <v>75</v>
      </c>
      <c r="J58" s="56" t="s">
        <v>32</v>
      </c>
      <c r="K58" s="56" t="s">
        <v>719</v>
      </c>
    </row>
    <row r="59" spans="1:11" x14ac:dyDescent="0.25">
      <c r="A59" s="56">
        <v>77</v>
      </c>
      <c r="B59" s="56" t="s">
        <v>110</v>
      </c>
      <c r="C59" s="56" t="s">
        <v>111</v>
      </c>
      <c r="D59" s="56" t="s">
        <v>112</v>
      </c>
      <c r="E59" s="56" t="s">
        <v>43</v>
      </c>
      <c r="F59" s="56" t="s">
        <v>113</v>
      </c>
      <c r="G59" s="56" t="s">
        <v>666</v>
      </c>
      <c r="H59" s="56" t="s">
        <v>3</v>
      </c>
      <c r="I59" s="56" t="s">
        <v>114</v>
      </c>
      <c r="J59" s="56" t="s">
        <v>53</v>
      </c>
      <c r="K59" s="56" t="s">
        <v>727</v>
      </c>
    </row>
    <row r="60" spans="1:11" x14ac:dyDescent="0.25">
      <c r="A60" s="56">
        <v>78</v>
      </c>
      <c r="B60" s="56" t="s">
        <v>120</v>
      </c>
      <c r="C60" s="56" t="s">
        <v>121</v>
      </c>
      <c r="D60" s="56" t="s">
        <v>122</v>
      </c>
      <c r="E60" s="56" t="s">
        <v>43</v>
      </c>
      <c r="F60" s="56" t="s">
        <v>123</v>
      </c>
      <c r="G60" s="56" t="s">
        <v>666</v>
      </c>
      <c r="H60" s="56" t="s">
        <v>3</v>
      </c>
      <c r="I60" s="56" t="s">
        <v>124</v>
      </c>
      <c r="J60" s="56" t="s">
        <v>125</v>
      </c>
      <c r="K60" s="56" t="s">
        <v>728</v>
      </c>
    </row>
    <row r="61" spans="1:11" x14ac:dyDescent="0.25">
      <c r="A61" s="56">
        <v>81</v>
      </c>
      <c r="B61" s="56" t="s">
        <v>131</v>
      </c>
      <c r="C61" s="56" t="s">
        <v>132</v>
      </c>
      <c r="D61" s="56" t="s">
        <v>133</v>
      </c>
      <c r="E61" s="56" t="s">
        <v>28</v>
      </c>
      <c r="F61" s="56" t="s">
        <v>134</v>
      </c>
      <c r="G61" s="56" t="s">
        <v>666</v>
      </c>
      <c r="H61" s="56" t="s">
        <v>30</v>
      </c>
      <c r="I61" s="56" t="s">
        <v>135</v>
      </c>
      <c r="J61" s="56" t="s">
        <v>32</v>
      </c>
      <c r="K61" s="56" t="s">
        <v>731</v>
      </c>
    </row>
    <row r="62" spans="1:11" x14ac:dyDescent="0.25">
      <c r="A62" s="56">
        <v>85</v>
      </c>
      <c r="B62" s="56" t="s">
        <v>145</v>
      </c>
      <c r="C62" s="56" t="s">
        <v>146</v>
      </c>
      <c r="D62" s="56" t="s">
        <v>0</v>
      </c>
      <c r="E62" s="56" t="s">
        <v>1</v>
      </c>
      <c r="F62" s="56" t="s">
        <v>147</v>
      </c>
      <c r="G62" s="56" t="s">
        <v>666</v>
      </c>
      <c r="H62" s="56" t="s">
        <v>3</v>
      </c>
      <c r="I62" s="56" t="s">
        <v>148</v>
      </c>
      <c r="J62" s="56" t="s">
        <v>53</v>
      </c>
      <c r="K62" s="56" t="s">
        <v>732</v>
      </c>
    </row>
    <row r="63" spans="1:11" x14ac:dyDescent="0.25">
      <c r="A63" s="56">
        <v>86</v>
      </c>
      <c r="B63" s="56" t="s">
        <v>150</v>
      </c>
      <c r="C63" s="56" t="s">
        <v>151</v>
      </c>
      <c r="D63" s="56" t="s">
        <v>152</v>
      </c>
      <c r="E63" s="56" t="s">
        <v>28</v>
      </c>
      <c r="F63" s="56" t="s">
        <v>153</v>
      </c>
      <c r="G63" s="56" t="s">
        <v>666</v>
      </c>
      <c r="H63" s="56" t="s">
        <v>30</v>
      </c>
      <c r="I63" s="56" t="s">
        <v>154</v>
      </c>
      <c r="J63" s="56" t="s">
        <v>32</v>
      </c>
      <c r="K63" s="56" t="s">
        <v>733</v>
      </c>
    </row>
    <row r="64" spans="1:11" x14ac:dyDescent="0.25">
      <c r="A64" s="56">
        <v>87</v>
      </c>
      <c r="B64" s="56" t="s">
        <v>54</v>
      </c>
      <c r="C64" s="56" t="s">
        <v>55</v>
      </c>
      <c r="D64" s="56" t="s">
        <v>0</v>
      </c>
      <c r="E64" s="56" t="s">
        <v>1</v>
      </c>
      <c r="F64" s="56" t="s">
        <v>156</v>
      </c>
      <c r="G64" s="56" t="s">
        <v>666</v>
      </c>
      <c r="H64" s="56" t="s">
        <v>157</v>
      </c>
      <c r="I64" s="56" t="s">
        <v>158</v>
      </c>
      <c r="J64" s="56" t="s">
        <v>159</v>
      </c>
      <c r="K64" s="56" t="s">
        <v>734</v>
      </c>
    </row>
    <row r="65" spans="1:11" x14ac:dyDescent="0.25">
      <c r="A65" s="56">
        <v>96</v>
      </c>
      <c r="B65" s="56" t="s">
        <v>467</v>
      </c>
      <c r="C65" s="56" t="s">
        <v>468</v>
      </c>
      <c r="D65" s="56" t="s">
        <v>0</v>
      </c>
      <c r="E65" s="56" t="s">
        <v>1</v>
      </c>
      <c r="F65" s="56" t="s">
        <v>477</v>
      </c>
      <c r="G65" s="56" t="s">
        <v>666</v>
      </c>
      <c r="H65" s="56" t="s">
        <v>30</v>
      </c>
      <c r="I65" s="56" t="s">
        <v>478</v>
      </c>
      <c r="J65" s="56" t="s">
        <v>32</v>
      </c>
      <c r="K65" s="56" t="s">
        <v>740</v>
      </c>
    </row>
    <row r="66" spans="1:11" x14ac:dyDescent="0.25">
      <c r="A66" s="56">
        <v>97</v>
      </c>
      <c r="B66" s="56" t="s">
        <v>101</v>
      </c>
      <c r="C66" s="56" t="s">
        <v>102</v>
      </c>
      <c r="D66" s="56" t="s">
        <v>103</v>
      </c>
      <c r="E66" s="56" t="s">
        <v>43</v>
      </c>
      <c r="F66" s="56" t="s">
        <v>202</v>
      </c>
      <c r="G66" s="56" t="s">
        <v>666</v>
      </c>
      <c r="H66" s="56" t="s">
        <v>30</v>
      </c>
      <c r="I66" s="56" t="s">
        <v>203</v>
      </c>
      <c r="J66" s="56" t="s">
        <v>32</v>
      </c>
      <c r="K66" s="56" t="s">
        <v>743</v>
      </c>
    </row>
    <row r="67" spans="1:11" x14ac:dyDescent="0.25">
      <c r="A67" s="56">
        <v>99</v>
      </c>
      <c r="B67" s="56" t="s">
        <v>206</v>
      </c>
      <c r="C67" s="56" t="s">
        <v>207</v>
      </c>
      <c r="D67" s="56" t="s">
        <v>173</v>
      </c>
      <c r="E67" s="56" t="s">
        <v>43</v>
      </c>
      <c r="F67" s="56" t="s">
        <v>208</v>
      </c>
      <c r="G67" s="56" t="s">
        <v>666</v>
      </c>
      <c r="H67" s="56" t="s">
        <v>3</v>
      </c>
      <c r="I67" s="56" t="s">
        <v>209</v>
      </c>
      <c r="J67" s="56" t="s">
        <v>53</v>
      </c>
      <c r="K67" s="56" t="s">
        <v>745</v>
      </c>
    </row>
    <row r="68" spans="1:11" x14ac:dyDescent="0.25">
      <c r="A68" s="56">
        <v>100</v>
      </c>
      <c r="B68" s="56" t="s">
        <v>50</v>
      </c>
      <c r="C68" s="56" t="s">
        <v>51</v>
      </c>
      <c r="D68" s="56" t="s">
        <v>52</v>
      </c>
      <c r="E68" s="56" t="s">
        <v>43</v>
      </c>
      <c r="F68" s="56" t="s">
        <v>221</v>
      </c>
      <c r="G68" s="56" t="s">
        <v>666</v>
      </c>
      <c r="H68" s="56" t="s">
        <v>3</v>
      </c>
      <c r="I68" s="56" t="s">
        <v>222</v>
      </c>
      <c r="J68" s="56" t="s">
        <v>53</v>
      </c>
      <c r="K68" s="56" t="s">
        <v>747</v>
      </c>
    </row>
    <row r="69" spans="1:11" x14ac:dyDescent="0.25">
      <c r="A69" s="56">
        <v>101</v>
      </c>
      <c r="B69" s="56" t="s">
        <v>224</v>
      </c>
      <c r="C69" s="56" t="s">
        <v>225</v>
      </c>
      <c r="D69" s="56" t="s">
        <v>0</v>
      </c>
      <c r="E69" s="56" t="s">
        <v>1</v>
      </c>
      <c r="F69" s="56" t="s">
        <v>226</v>
      </c>
      <c r="G69" s="56" t="s">
        <v>666</v>
      </c>
      <c r="H69" s="56" t="s">
        <v>3</v>
      </c>
      <c r="I69" s="56" t="s">
        <v>227</v>
      </c>
      <c r="J69" s="56" t="s">
        <v>53</v>
      </c>
      <c r="K69" s="56" t="s">
        <v>748</v>
      </c>
    </row>
    <row r="70" spans="1:11" x14ac:dyDescent="0.25">
      <c r="A70" s="56">
        <v>102</v>
      </c>
      <c r="B70" s="56" t="s">
        <v>54</v>
      </c>
      <c r="C70" s="56" t="s">
        <v>55</v>
      </c>
      <c r="D70" s="56" t="s">
        <v>0</v>
      </c>
      <c r="E70" s="56" t="s">
        <v>1</v>
      </c>
      <c r="F70" s="56" t="s">
        <v>229</v>
      </c>
      <c r="G70" s="56" t="s">
        <v>666</v>
      </c>
      <c r="H70" s="56" t="s">
        <v>3</v>
      </c>
      <c r="I70" s="56" t="s">
        <v>230</v>
      </c>
      <c r="J70" s="56" t="s">
        <v>53</v>
      </c>
      <c r="K70" s="56" t="s">
        <v>749</v>
      </c>
    </row>
    <row r="71" spans="1:11" x14ac:dyDescent="0.25">
      <c r="A71" s="56">
        <v>103</v>
      </c>
      <c r="B71" s="56" t="s">
        <v>232</v>
      </c>
      <c r="C71" s="56" t="s">
        <v>233</v>
      </c>
      <c r="D71" s="56" t="s">
        <v>234</v>
      </c>
      <c r="E71" s="56" t="s">
        <v>1</v>
      </c>
      <c r="F71" s="56" t="s">
        <v>235</v>
      </c>
      <c r="G71" s="56" t="s">
        <v>666</v>
      </c>
      <c r="H71" s="56" t="s">
        <v>3</v>
      </c>
      <c r="I71" s="56" t="s">
        <v>236</v>
      </c>
      <c r="J71" s="56" t="s">
        <v>53</v>
      </c>
      <c r="K71" s="56" t="s">
        <v>750</v>
      </c>
    </row>
    <row r="72" spans="1:11" x14ac:dyDescent="0.25">
      <c r="A72" s="56">
        <v>104</v>
      </c>
      <c r="B72" s="56" t="s">
        <v>50</v>
      </c>
      <c r="C72" s="56" t="s">
        <v>51</v>
      </c>
      <c r="D72" s="56" t="s">
        <v>52</v>
      </c>
      <c r="E72" s="56" t="s">
        <v>43</v>
      </c>
      <c r="F72" s="56" t="s">
        <v>246</v>
      </c>
      <c r="G72" s="56" t="s">
        <v>666</v>
      </c>
      <c r="H72" s="56" t="s">
        <v>3</v>
      </c>
      <c r="I72" s="56" t="s">
        <v>247</v>
      </c>
      <c r="J72" s="56" t="s">
        <v>125</v>
      </c>
      <c r="K72" s="56" t="s">
        <v>751</v>
      </c>
    </row>
    <row r="73" spans="1:11" x14ac:dyDescent="0.25">
      <c r="A73" s="56">
        <v>105</v>
      </c>
      <c r="B73" s="56" t="s">
        <v>249</v>
      </c>
      <c r="C73" s="56" t="s">
        <v>250</v>
      </c>
      <c r="D73" s="56" t="s">
        <v>251</v>
      </c>
      <c r="E73" s="56" t="s">
        <v>43</v>
      </c>
      <c r="F73" s="56" t="s">
        <v>252</v>
      </c>
      <c r="G73" s="56" t="s">
        <v>666</v>
      </c>
      <c r="H73" s="56" t="s">
        <v>3</v>
      </c>
      <c r="I73" s="56" t="s">
        <v>253</v>
      </c>
      <c r="J73" s="56" t="s">
        <v>125</v>
      </c>
      <c r="K73" s="56" t="s">
        <v>752</v>
      </c>
    </row>
    <row r="74" spans="1:11" x14ac:dyDescent="0.25">
      <c r="A74" s="56">
        <v>106</v>
      </c>
      <c r="B74" s="56" t="s">
        <v>262</v>
      </c>
      <c r="C74" s="56" t="s">
        <v>263</v>
      </c>
      <c r="D74" s="56" t="s">
        <v>264</v>
      </c>
      <c r="E74" s="56" t="s">
        <v>1</v>
      </c>
      <c r="F74" s="56" t="s">
        <v>265</v>
      </c>
      <c r="G74" s="56" t="s">
        <v>666</v>
      </c>
      <c r="H74" s="56" t="s">
        <v>3</v>
      </c>
      <c r="I74" s="56" t="s">
        <v>266</v>
      </c>
      <c r="J74" s="56" t="s">
        <v>53</v>
      </c>
      <c r="K74" s="56" t="s">
        <v>753</v>
      </c>
    </row>
    <row r="75" spans="1:11" x14ac:dyDescent="0.25">
      <c r="A75" s="56">
        <v>107</v>
      </c>
      <c r="B75" s="56" t="s">
        <v>268</v>
      </c>
      <c r="C75" s="56" t="s">
        <v>269</v>
      </c>
      <c r="D75" s="56" t="s">
        <v>66</v>
      </c>
      <c r="E75" s="56" t="s">
        <v>1</v>
      </c>
      <c r="F75" s="56" t="s">
        <v>270</v>
      </c>
      <c r="G75" s="56" t="s">
        <v>666</v>
      </c>
      <c r="H75" s="56" t="s">
        <v>3</v>
      </c>
      <c r="I75" s="56" t="s">
        <v>271</v>
      </c>
      <c r="J75" s="56" t="s">
        <v>53</v>
      </c>
      <c r="K75" s="56" t="s">
        <v>754</v>
      </c>
    </row>
    <row r="76" spans="1:11" x14ac:dyDescent="0.25">
      <c r="A76" s="56">
        <v>108</v>
      </c>
      <c r="B76" s="56" t="s">
        <v>273</v>
      </c>
      <c r="C76" s="56" t="s">
        <v>274</v>
      </c>
      <c r="D76" s="56" t="s">
        <v>0</v>
      </c>
      <c r="E76" s="56" t="s">
        <v>1</v>
      </c>
      <c r="F76" s="56" t="s">
        <v>275</v>
      </c>
      <c r="G76" s="56" t="s">
        <v>666</v>
      </c>
      <c r="H76" s="56" t="s">
        <v>3</v>
      </c>
      <c r="I76" s="56" t="s">
        <v>276</v>
      </c>
      <c r="J76" s="56" t="s">
        <v>53</v>
      </c>
      <c r="K76" s="56" t="s">
        <v>755</v>
      </c>
    </row>
    <row r="77" spans="1:11" x14ac:dyDescent="0.25">
      <c r="A77" s="56">
        <v>109</v>
      </c>
      <c r="B77" s="56" t="s">
        <v>278</v>
      </c>
      <c r="C77" s="56" t="s">
        <v>279</v>
      </c>
      <c r="D77" s="56" t="s">
        <v>66</v>
      </c>
      <c r="E77" s="56" t="s">
        <v>1</v>
      </c>
      <c r="F77" s="56" t="s">
        <v>280</v>
      </c>
      <c r="G77" s="56" t="s">
        <v>666</v>
      </c>
      <c r="H77" s="56" t="s">
        <v>3</v>
      </c>
      <c r="I77" s="56" t="s">
        <v>281</v>
      </c>
      <c r="J77" s="56" t="s">
        <v>53</v>
      </c>
      <c r="K77" s="56" t="s">
        <v>756</v>
      </c>
    </row>
    <row r="78" spans="1:11" x14ac:dyDescent="0.25">
      <c r="A78" s="56">
        <v>94</v>
      </c>
      <c r="B78" s="56" t="s">
        <v>174</v>
      </c>
      <c r="C78" s="56" t="s">
        <v>175</v>
      </c>
      <c r="D78" s="56" t="s">
        <v>0</v>
      </c>
      <c r="E78" s="56" t="s">
        <v>1</v>
      </c>
      <c r="F78" s="56" t="s">
        <v>472</v>
      </c>
      <c r="G78" s="56" t="s">
        <v>543</v>
      </c>
      <c r="H78" s="56" t="s">
        <v>473</v>
      </c>
      <c r="I78" s="56" t="s">
        <v>474</v>
      </c>
      <c r="J78" s="56" t="s">
        <v>475</v>
      </c>
      <c r="K78" s="56" t="s">
        <v>737</v>
      </c>
    </row>
    <row r="79" spans="1:11" x14ac:dyDescent="0.25">
      <c r="A79" s="56">
        <v>98</v>
      </c>
      <c r="B79" s="56" t="s">
        <v>54</v>
      </c>
      <c r="C79" s="56" t="s">
        <v>55</v>
      </c>
      <c r="D79" s="56" t="s">
        <v>0</v>
      </c>
      <c r="E79" s="56" t="s">
        <v>1</v>
      </c>
      <c r="F79" s="56" t="s">
        <v>480</v>
      </c>
      <c r="G79" s="56" t="s">
        <v>543</v>
      </c>
      <c r="H79" s="56" t="s">
        <v>473</v>
      </c>
      <c r="I79" s="56" t="s">
        <v>481</v>
      </c>
      <c r="J79" s="56" t="s">
        <v>475</v>
      </c>
      <c r="K79" s="56" t="s">
        <v>744</v>
      </c>
    </row>
    <row r="80" spans="1:11" x14ac:dyDescent="0.25">
      <c r="A80" s="56">
        <v>92</v>
      </c>
      <c r="B80" s="57" t="s">
        <v>930</v>
      </c>
      <c r="C80" s="57" t="s">
        <v>931</v>
      </c>
      <c r="D80" s="57" t="s">
        <v>932</v>
      </c>
      <c r="E80" s="57" t="s">
        <v>933</v>
      </c>
      <c r="F80" s="57" t="s">
        <v>934</v>
      </c>
      <c r="G80" s="57" t="s">
        <v>816</v>
      </c>
      <c r="H80" s="57" t="s">
        <v>8</v>
      </c>
      <c r="I80" s="57" t="s">
        <v>935</v>
      </c>
      <c r="J80" s="56" t="s">
        <v>9</v>
      </c>
      <c r="K80" s="56" t="s">
        <v>936</v>
      </c>
    </row>
    <row r="81" spans="1:11" x14ac:dyDescent="0.25">
      <c r="A81" s="56">
        <v>82</v>
      </c>
      <c r="B81" s="57" t="s">
        <v>925</v>
      </c>
      <c r="C81" s="57" t="s">
        <v>926</v>
      </c>
      <c r="D81" s="57" t="s">
        <v>821</v>
      </c>
      <c r="E81" s="57" t="s">
        <v>822</v>
      </c>
      <c r="F81" s="57" t="s">
        <v>927</v>
      </c>
      <c r="G81" s="57" t="s">
        <v>788</v>
      </c>
      <c r="H81" s="57" t="s">
        <v>8</v>
      </c>
      <c r="I81" s="57" t="s">
        <v>928</v>
      </c>
      <c r="J81" s="56" t="s">
        <v>9</v>
      </c>
      <c r="K81" s="56" t="s">
        <v>929</v>
      </c>
    </row>
    <row r="82" spans="1:11" x14ac:dyDescent="0.25">
      <c r="A82" s="56">
        <v>42</v>
      </c>
      <c r="B82" s="56" t="s">
        <v>15</v>
      </c>
      <c r="C82" s="56" t="s">
        <v>16</v>
      </c>
      <c r="D82" s="56" t="s">
        <v>17</v>
      </c>
      <c r="E82" s="56" t="s">
        <v>7</v>
      </c>
      <c r="F82" s="56" t="s">
        <v>18</v>
      </c>
      <c r="G82" s="56" t="s">
        <v>527</v>
      </c>
      <c r="H82" s="56" t="s">
        <v>5</v>
      </c>
      <c r="I82" s="56" t="s">
        <v>19</v>
      </c>
      <c r="J82" s="56" t="s">
        <v>6</v>
      </c>
      <c r="K82" s="56" t="s">
        <v>685</v>
      </c>
    </row>
    <row r="83" spans="1:11" x14ac:dyDescent="0.25">
      <c r="A83" s="56">
        <v>61</v>
      </c>
      <c r="B83" s="56" t="s">
        <v>443</v>
      </c>
      <c r="C83" s="56" t="s">
        <v>444</v>
      </c>
      <c r="D83" s="56" t="s">
        <v>0</v>
      </c>
      <c r="E83" s="56" t="s">
        <v>1</v>
      </c>
      <c r="F83" s="56" t="s">
        <v>445</v>
      </c>
      <c r="G83" s="56" t="s">
        <v>527</v>
      </c>
      <c r="H83" s="56" t="s">
        <v>5</v>
      </c>
      <c r="I83" s="56" t="s">
        <v>446</v>
      </c>
      <c r="J83" s="56" t="s">
        <v>6</v>
      </c>
      <c r="K83" s="56" t="s">
        <v>708</v>
      </c>
    </row>
    <row r="84" spans="1:11" x14ac:dyDescent="0.25">
      <c r="A84" s="56">
        <v>62</v>
      </c>
      <c r="B84" s="56" t="s">
        <v>448</v>
      </c>
      <c r="C84" s="56" t="s">
        <v>449</v>
      </c>
      <c r="D84" s="56" t="s">
        <v>205</v>
      </c>
      <c r="E84" s="56" t="s">
        <v>1</v>
      </c>
      <c r="F84" s="56" t="s">
        <v>450</v>
      </c>
      <c r="G84" s="56" t="s">
        <v>527</v>
      </c>
      <c r="H84" s="56" t="s">
        <v>5</v>
      </c>
      <c r="I84" s="56" t="s">
        <v>451</v>
      </c>
      <c r="J84" s="56" t="s">
        <v>6</v>
      </c>
      <c r="K84" s="56" t="s">
        <v>709</v>
      </c>
    </row>
    <row r="85" spans="1:11" x14ac:dyDescent="0.25">
      <c r="A85" s="56">
        <v>65</v>
      </c>
      <c r="B85" s="56" t="s">
        <v>20</v>
      </c>
      <c r="C85" s="56" t="s">
        <v>21</v>
      </c>
      <c r="D85" s="56" t="s">
        <v>0</v>
      </c>
      <c r="E85" s="56" t="s">
        <v>1</v>
      </c>
      <c r="F85" s="56" t="s">
        <v>22</v>
      </c>
      <c r="G85" s="56" t="s">
        <v>527</v>
      </c>
      <c r="H85" s="56" t="s">
        <v>5</v>
      </c>
      <c r="I85" s="56" t="s">
        <v>23</v>
      </c>
      <c r="J85" s="56" t="s">
        <v>6</v>
      </c>
      <c r="K85" s="56" t="s">
        <v>713</v>
      </c>
    </row>
    <row r="86" spans="1:11" x14ac:dyDescent="0.25">
      <c r="A86" s="56">
        <v>67</v>
      </c>
      <c r="B86" s="56" t="s">
        <v>34</v>
      </c>
      <c r="C86" s="56" t="s">
        <v>35</v>
      </c>
      <c r="D86" s="56" t="s">
        <v>36</v>
      </c>
      <c r="E86" s="56" t="s">
        <v>1</v>
      </c>
      <c r="F86" s="56" t="s">
        <v>37</v>
      </c>
      <c r="G86" s="56" t="s">
        <v>527</v>
      </c>
      <c r="H86" s="56" t="s">
        <v>5</v>
      </c>
      <c r="I86" s="56" t="s">
        <v>38</v>
      </c>
      <c r="J86" s="56" t="s">
        <v>6</v>
      </c>
      <c r="K86" s="56" t="s">
        <v>715</v>
      </c>
    </row>
    <row r="87" spans="1:11" x14ac:dyDescent="0.25">
      <c r="A87" s="56">
        <v>68</v>
      </c>
      <c r="B87" s="56" t="s">
        <v>40</v>
      </c>
      <c r="C87" s="56" t="s">
        <v>41</v>
      </c>
      <c r="D87" s="56" t="s">
        <v>42</v>
      </c>
      <c r="E87" s="56" t="s">
        <v>43</v>
      </c>
      <c r="F87" s="56" t="s">
        <v>44</v>
      </c>
      <c r="G87" s="56" t="s">
        <v>527</v>
      </c>
      <c r="H87" s="56" t="s">
        <v>5</v>
      </c>
      <c r="I87" s="56" t="s">
        <v>45</v>
      </c>
      <c r="J87" s="56" t="s">
        <v>6</v>
      </c>
      <c r="K87" s="56" t="s">
        <v>716</v>
      </c>
    </row>
    <row r="88" spans="1:11" x14ac:dyDescent="0.25">
      <c r="A88" s="56">
        <v>69</v>
      </c>
      <c r="B88" s="56" t="s">
        <v>791</v>
      </c>
      <c r="C88" s="56" t="s">
        <v>792</v>
      </c>
      <c r="D88" s="56" t="s">
        <v>793</v>
      </c>
      <c r="E88" s="56" t="s">
        <v>601</v>
      </c>
      <c r="F88" s="56" t="s">
        <v>794</v>
      </c>
      <c r="G88" s="56" t="s">
        <v>527</v>
      </c>
      <c r="H88" s="56" t="s">
        <v>8</v>
      </c>
      <c r="I88" s="56" t="s">
        <v>795</v>
      </c>
      <c r="J88" s="56" t="s">
        <v>778</v>
      </c>
      <c r="K88" s="56" t="s">
        <v>796</v>
      </c>
    </row>
    <row r="89" spans="1:11" x14ac:dyDescent="0.25">
      <c r="A89" s="56">
        <v>70</v>
      </c>
      <c r="B89" s="56" t="s">
        <v>54</v>
      </c>
      <c r="C89" s="56" t="s">
        <v>55</v>
      </c>
      <c r="D89" s="56" t="s">
        <v>0</v>
      </c>
      <c r="E89" s="56" t="s">
        <v>1</v>
      </c>
      <c r="F89" s="56" t="s">
        <v>56</v>
      </c>
      <c r="G89" s="56" t="s">
        <v>527</v>
      </c>
      <c r="H89" s="56" t="s">
        <v>5</v>
      </c>
      <c r="I89" s="56" t="s">
        <v>57</v>
      </c>
      <c r="J89" s="56" t="s">
        <v>6</v>
      </c>
      <c r="K89" s="56" t="s">
        <v>717</v>
      </c>
    </row>
    <row r="90" spans="1:11" x14ac:dyDescent="0.25">
      <c r="A90" s="56">
        <v>72</v>
      </c>
      <c r="B90" s="56" t="s">
        <v>467</v>
      </c>
      <c r="C90" s="56" t="s">
        <v>468</v>
      </c>
      <c r="D90" s="56" t="s">
        <v>0</v>
      </c>
      <c r="E90" s="56" t="s">
        <v>1</v>
      </c>
      <c r="F90" s="56" t="s">
        <v>469</v>
      </c>
      <c r="G90" s="56" t="s">
        <v>527</v>
      </c>
      <c r="H90" s="56" t="s">
        <v>5</v>
      </c>
      <c r="I90" s="56" t="s">
        <v>470</v>
      </c>
      <c r="J90" s="56" t="s">
        <v>6</v>
      </c>
      <c r="K90" s="56" t="s">
        <v>720</v>
      </c>
    </row>
    <row r="91" spans="1:11" x14ac:dyDescent="0.25">
      <c r="A91" s="56">
        <v>73</v>
      </c>
      <c r="B91" s="56" t="s">
        <v>79</v>
      </c>
      <c r="C91" s="56" t="s">
        <v>11</v>
      </c>
      <c r="D91" s="56" t="s">
        <v>80</v>
      </c>
      <c r="E91" s="56" t="s">
        <v>81</v>
      </c>
      <c r="F91" s="56" t="s">
        <v>82</v>
      </c>
      <c r="G91" s="56" t="s">
        <v>527</v>
      </c>
      <c r="H91" s="56" t="s">
        <v>5</v>
      </c>
      <c r="I91" s="56" t="s">
        <v>83</v>
      </c>
      <c r="J91" s="56" t="s">
        <v>6</v>
      </c>
      <c r="K91" s="56" t="s">
        <v>721</v>
      </c>
    </row>
    <row r="92" spans="1:11" x14ac:dyDescent="0.25">
      <c r="A92" s="56">
        <v>74</v>
      </c>
      <c r="B92" s="56" t="s">
        <v>64</v>
      </c>
      <c r="C92" s="56" t="s">
        <v>65</v>
      </c>
      <c r="D92" s="56" t="s">
        <v>66</v>
      </c>
      <c r="E92" s="56" t="s">
        <v>1</v>
      </c>
      <c r="F92" s="56" t="s">
        <v>85</v>
      </c>
      <c r="G92" s="56" t="s">
        <v>527</v>
      </c>
      <c r="H92" s="56" t="s">
        <v>5</v>
      </c>
      <c r="I92" s="56" t="s">
        <v>86</v>
      </c>
      <c r="J92" s="56" t="s">
        <v>6</v>
      </c>
      <c r="K92" s="56" t="s">
        <v>722</v>
      </c>
    </row>
    <row r="93" spans="1:11" x14ac:dyDescent="0.25">
      <c r="A93" s="56">
        <v>75</v>
      </c>
      <c r="B93" s="56" t="s">
        <v>88</v>
      </c>
      <c r="C93" s="56" t="s">
        <v>89</v>
      </c>
      <c r="D93" s="56" t="s">
        <v>90</v>
      </c>
      <c r="E93" s="56" t="s">
        <v>70</v>
      </c>
      <c r="F93" s="56" t="s">
        <v>91</v>
      </c>
      <c r="G93" s="56" t="s">
        <v>527</v>
      </c>
      <c r="H93" s="56" t="s">
        <v>5</v>
      </c>
      <c r="I93" s="56" t="s">
        <v>92</v>
      </c>
      <c r="J93" s="56" t="s">
        <v>6</v>
      </c>
      <c r="K93" s="56" t="s">
        <v>723</v>
      </c>
    </row>
    <row r="94" spans="1:11" x14ac:dyDescent="0.25">
      <c r="A94" s="56">
        <v>76</v>
      </c>
      <c r="B94" s="56" t="s">
        <v>50</v>
      </c>
      <c r="C94" s="56" t="s">
        <v>51</v>
      </c>
      <c r="D94" s="56" t="s">
        <v>52</v>
      </c>
      <c r="E94" s="56" t="s">
        <v>43</v>
      </c>
      <c r="F94" s="56" t="s">
        <v>94</v>
      </c>
      <c r="G94" s="56" t="s">
        <v>527</v>
      </c>
      <c r="H94" s="56" t="s">
        <v>5</v>
      </c>
      <c r="I94" s="56" t="s">
        <v>95</v>
      </c>
      <c r="J94" s="56" t="s">
        <v>6</v>
      </c>
      <c r="K94" s="56" t="s">
        <v>724</v>
      </c>
    </row>
    <row r="95" spans="1:11" x14ac:dyDescent="0.25">
      <c r="A95" s="56">
        <v>79</v>
      </c>
      <c r="B95" s="56" t="s">
        <v>127</v>
      </c>
      <c r="C95" s="56" t="s">
        <v>47</v>
      </c>
      <c r="D95" s="56" t="s">
        <v>0</v>
      </c>
      <c r="E95" s="56" t="s">
        <v>1</v>
      </c>
      <c r="F95" s="56" t="s">
        <v>128</v>
      </c>
      <c r="G95" s="56" t="s">
        <v>527</v>
      </c>
      <c r="H95" s="56" t="s">
        <v>8</v>
      </c>
      <c r="I95" s="56" t="s">
        <v>129</v>
      </c>
      <c r="J95" s="56" t="s">
        <v>9</v>
      </c>
      <c r="K95" s="56" t="s">
        <v>729</v>
      </c>
    </row>
    <row r="96" spans="1:11" x14ac:dyDescent="0.25">
      <c r="A96" s="56">
        <v>80</v>
      </c>
      <c r="B96" s="56" t="s">
        <v>641</v>
      </c>
      <c r="C96" s="56" t="s">
        <v>642</v>
      </c>
      <c r="D96" s="56" t="s">
        <v>106</v>
      </c>
      <c r="E96" s="56" t="s">
        <v>7</v>
      </c>
      <c r="F96" s="56" t="s">
        <v>643</v>
      </c>
      <c r="G96" s="56" t="s">
        <v>527</v>
      </c>
      <c r="H96" s="56" t="s">
        <v>8</v>
      </c>
      <c r="I96" s="56" t="s">
        <v>644</v>
      </c>
      <c r="J96" s="56" t="s">
        <v>9</v>
      </c>
      <c r="K96" s="56" t="s">
        <v>730</v>
      </c>
    </row>
    <row r="97" spans="1:11" x14ac:dyDescent="0.25">
      <c r="A97" s="56">
        <v>83</v>
      </c>
      <c r="B97" s="56" t="s">
        <v>811</v>
      </c>
      <c r="C97" s="56" t="s">
        <v>812</v>
      </c>
      <c r="D97" s="56" t="s">
        <v>813</v>
      </c>
      <c r="E97" s="56" t="s">
        <v>814</v>
      </c>
      <c r="F97" s="56" t="s">
        <v>815</v>
      </c>
      <c r="G97" s="56" t="s">
        <v>527</v>
      </c>
      <c r="H97" s="56" t="s">
        <v>8</v>
      </c>
      <c r="I97" s="56" t="s">
        <v>817</v>
      </c>
      <c r="J97" s="56" t="s">
        <v>9</v>
      </c>
      <c r="K97" s="56" t="s">
        <v>818</v>
      </c>
    </row>
    <row r="98" spans="1:11" x14ac:dyDescent="0.25">
      <c r="A98" s="56">
        <v>84</v>
      </c>
      <c r="B98" s="56" t="s">
        <v>869</v>
      </c>
      <c r="C98" s="56" t="s">
        <v>870</v>
      </c>
      <c r="D98" s="56" t="s">
        <v>871</v>
      </c>
      <c r="E98" s="56" t="s">
        <v>198</v>
      </c>
      <c r="F98" s="56" t="s">
        <v>872</v>
      </c>
      <c r="G98" s="56" t="s">
        <v>527</v>
      </c>
      <c r="H98" s="56" t="s">
        <v>8</v>
      </c>
      <c r="I98" s="56" t="s">
        <v>873</v>
      </c>
      <c r="J98" s="56" t="s">
        <v>9</v>
      </c>
      <c r="K98" s="56" t="s">
        <v>874</v>
      </c>
    </row>
    <row r="99" spans="1:11" x14ac:dyDescent="0.25">
      <c r="A99" s="56">
        <v>88</v>
      </c>
      <c r="B99" s="56" t="s">
        <v>819</v>
      </c>
      <c r="C99" s="56" t="s">
        <v>820</v>
      </c>
      <c r="D99" s="56" t="s">
        <v>821</v>
      </c>
      <c r="E99" s="56" t="s">
        <v>822</v>
      </c>
      <c r="F99" s="56" t="s">
        <v>823</v>
      </c>
      <c r="G99" s="56" t="s">
        <v>527</v>
      </c>
      <c r="H99" s="56" t="s">
        <v>8</v>
      </c>
      <c r="I99" s="56" t="s">
        <v>824</v>
      </c>
      <c r="J99" s="56" t="s">
        <v>9</v>
      </c>
      <c r="K99" s="56" t="s">
        <v>825</v>
      </c>
    </row>
    <row r="100" spans="1:11" x14ac:dyDescent="0.25">
      <c r="A100" s="56">
        <v>89</v>
      </c>
      <c r="B100" s="56" t="s">
        <v>875</v>
      </c>
      <c r="C100" s="56" t="s">
        <v>876</v>
      </c>
      <c r="D100" s="56" t="s">
        <v>877</v>
      </c>
      <c r="E100" s="56" t="s">
        <v>878</v>
      </c>
      <c r="F100" s="56" t="s">
        <v>879</v>
      </c>
      <c r="G100" s="56" t="s">
        <v>527</v>
      </c>
      <c r="H100" s="56" t="s">
        <v>8</v>
      </c>
      <c r="I100" s="56" t="s">
        <v>880</v>
      </c>
      <c r="J100" s="56" t="s">
        <v>9</v>
      </c>
      <c r="K100" s="56" t="s">
        <v>881</v>
      </c>
    </row>
    <row r="101" spans="1:11" x14ac:dyDescent="0.25">
      <c r="A101" s="56">
        <v>90</v>
      </c>
      <c r="B101" s="56" t="s">
        <v>797</v>
      </c>
      <c r="C101" s="56" t="s">
        <v>798</v>
      </c>
      <c r="D101" s="56" t="s">
        <v>799</v>
      </c>
      <c r="E101" s="56" t="s">
        <v>1</v>
      </c>
      <c r="F101" s="56" t="s">
        <v>800</v>
      </c>
      <c r="G101" s="56" t="s">
        <v>527</v>
      </c>
      <c r="H101" s="56" t="s">
        <v>8</v>
      </c>
      <c r="I101" s="56" t="s">
        <v>801</v>
      </c>
      <c r="J101" s="56" t="s">
        <v>9</v>
      </c>
      <c r="K101" s="56" t="s">
        <v>802</v>
      </c>
    </row>
    <row r="102" spans="1:11" x14ac:dyDescent="0.25">
      <c r="A102" s="56">
        <v>91</v>
      </c>
      <c r="B102" s="56" t="s">
        <v>882</v>
      </c>
      <c r="C102" s="56" t="s">
        <v>97</v>
      </c>
      <c r="D102" s="56" t="s">
        <v>173</v>
      </c>
      <c r="E102" s="56" t="s">
        <v>43</v>
      </c>
      <c r="F102" s="56" t="s">
        <v>883</v>
      </c>
      <c r="G102" s="56" t="s">
        <v>527</v>
      </c>
      <c r="H102" s="56" t="s">
        <v>8</v>
      </c>
      <c r="I102" s="56" t="s">
        <v>884</v>
      </c>
      <c r="J102" s="56" t="s">
        <v>9</v>
      </c>
      <c r="K102" s="56" t="s">
        <v>885</v>
      </c>
    </row>
    <row r="103" spans="1:11" x14ac:dyDescent="0.25">
      <c r="A103" s="56">
        <v>93</v>
      </c>
      <c r="B103" s="56" t="s">
        <v>174</v>
      </c>
      <c r="C103" s="56" t="s">
        <v>175</v>
      </c>
      <c r="D103" s="56" t="s">
        <v>0</v>
      </c>
      <c r="E103" s="56" t="s">
        <v>1</v>
      </c>
      <c r="F103" s="56" t="s">
        <v>176</v>
      </c>
      <c r="G103" s="56" t="s">
        <v>527</v>
      </c>
      <c r="H103" s="56" t="s">
        <v>8</v>
      </c>
      <c r="I103" s="56" t="s">
        <v>177</v>
      </c>
      <c r="J103" s="56" t="s">
        <v>9</v>
      </c>
      <c r="K103" s="56" t="s">
        <v>736</v>
      </c>
    </row>
    <row r="104" spans="1:11" x14ac:dyDescent="0.25">
      <c r="A104" s="56">
        <v>95</v>
      </c>
      <c r="B104" s="56" t="s">
        <v>179</v>
      </c>
      <c r="C104" s="56" t="s">
        <v>180</v>
      </c>
      <c r="D104" s="56" t="s">
        <v>181</v>
      </c>
      <c r="E104" s="56" t="s">
        <v>43</v>
      </c>
      <c r="F104" s="56" t="s">
        <v>182</v>
      </c>
      <c r="G104" s="56" t="s">
        <v>527</v>
      </c>
      <c r="H104" s="56" t="s">
        <v>8</v>
      </c>
      <c r="I104" s="56" t="s">
        <v>183</v>
      </c>
      <c r="J104" s="56" t="s">
        <v>9</v>
      </c>
      <c r="K104" s="56" t="s">
        <v>738</v>
      </c>
    </row>
    <row r="105" spans="1:11" x14ac:dyDescent="0.25">
      <c r="A105" s="56">
        <v>2</v>
      </c>
      <c r="B105" s="56" t="s">
        <v>49</v>
      </c>
      <c r="C105" s="56" t="s">
        <v>97</v>
      </c>
      <c r="D105" s="56" t="s">
        <v>66</v>
      </c>
      <c r="E105" s="56" t="s">
        <v>1</v>
      </c>
      <c r="F105" s="56" t="s">
        <v>98</v>
      </c>
      <c r="G105" s="56" t="s">
        <v>760</v>
      </c>
      <c r="H105" s="56" t="s">
        <v>5</v>
      </c>
      <c r="I105" s="56" t="s">
        <v>99</v>
      </c>
      <c r="J105" s="56" t="s">
        <v>6</v>
      </c>
      <c r="K105" s="56" t="s">
        <v>920</v>
      </c>
    </row>
    <row r="106" spans="1:11" x14ac:dyDescent="0.25">
      <c r="A106" s="56">
        <v>4</v>
      </c>
      <c r="B106" s="56" t="s">
        <v>902</v>
      </c>
      <c r="C106" s="56" t="s">
        <v>903</v>
      </c>
      <c r="D106" s="56" t="s">
        <v>17</v>
      </c>
      <c r="E106" s="56" t="s">
        <v>7</v>
      </c>
      <c r="F106" s="56" t="s">
        <v>904</v>
      </c>
      <c r="G106" s="56" t="s">
        <v>760</v>
      </c>
      <c r="H106" s="56" t="s">
        <v>8</v>
      </c>
      <c r="I106" s="56" t="s">
        <v>905</v>
      </c>
      <c r="J106" s="56" t="s">
        <v>9</v>
      </c>
      <c r="K106" s="56" t="s">
        <v>906</v>
      </c>
    </row>
    <row r="107" spans="1:11" x14ac:dyDescent="0.25">
      <c r="A107" s="56">
        <v>6</v>
      </c>
      <c r="B107" s="56" t="s">
        <v>530</v>
      </c>
      <c r="C107" s="56" t="s">
        <v>531</v>
      </c>
      <c r="D107" s="56" t="s">
        <v>0</v>
      </c>
      <c r="E107" s="56" t="s">
        <v>1</v>
      </c>
      <c r="F107" s="56" t="s">
        <v>922</v>
      </c>
      <c r="G107" s="56" t="s">
        <v>760</v>
      </c>
      <c r="H107" s="56" t="s">
        <v>5</v>
      </c>
      <c r="I107" s="56" t="s">
        <v>923</v>
      </c>
      <c r="J107" s="56" t="s">
        <v>6</v>
      </c>
      <c r="K107" s="56" t="s">
        <v>924</v>
      </c>
    </row>
    <row r="108" spans="1:11" x14ac:dyDescent="0.25">
      <c r="A108" s="56">
        <v>13</v>
      </c>
      <c r="B108" s="56" t="s">
        <v>803</v>
      </c>
      <c r="C108" s="56" t="s">
        <v>804</v>
      </c>
      <c r="D108" s="56" t="s">
        <v>17</v>
      </c>
      <c r="E108" s="56" t="s">
        <v>7</v>
      </c>
      <c r="F108" s="56" t="s">
        <v>805</v>
      </c>
      <c r="G108" s="56" t="s">
        <v>760</v>
      </c>
      <c r="H108" s="56" t="s">
        <v>5</v>
      </c>
      <c r="I108" s="56" t="s">
        <v>806</v>
      </c>
      <c r="J108" s="56" t="s">
        <v>6</v>
      </c>
      <c r="K108" s="56" t="s">
        <v>807</v>
      </c>
    </row>
    <row r="109" spans="1:11" x14ac:dyDescent="0.25">
      <c r="A109" s="56">
        <v>14</v>
      </c>
      <c r="B109" s="56" t="s">
        <v>766</v>
      </c>
      <c r="C109" s="56" t="s">
        <v>767</v>
      </c>
      <c r="D109" s="56" t="s">
        <v>577</v>
      </c>
      <c r="E109" s="56" t="s">
        <v>7</v>
      </c>
      <c r="F109" s="56" t="s">
        <v>768</v>
      </c>
      <c r="G109" s="56" t="s">
        <v>760</v>
      </c>
      <c r="H109" s="56" t="s">
        <v>8</v>
      </c>
      <c r="I109" s="56" t="s">
        <v>769</v>
      </c>
      <c r="J109" s="56" t="s">
        <v>9</v>
      </c>
      <c r="K109" s="56" t="s">
        <v>770</v>
      </c>
    </row>
    <row r="110" spans="1:11" x14ac:dyDescent="0.25">
      <c r="A110" s="56">
        <v>15</v>
      </c>
      <c r="B110" s="56" t="s">
        <v>544</v>
      </c>
      <c r="C110" s="56" t="s">
        <v>545</v>
      </c>
      <c r="D110" s="56" t="s">
        <v>546</v>
      </c>
      <c r="E110" s="56" t="s">
        <v>1</v>
      </c>
      <c r="F110" s="56" t="s">
        <v>547</v>
      </c>
      <c r="G110" s="56" t="s">
        <v>760</v>
      </c>
      <c r="H110" s="56" t="s">
        <v>8</v>
      </c>
      <c r="I110" s="56" t="s">
        <v>548</v>
      </c>
      <c r="J110" s="56" t="s">
        <v>9</v>
      </c>
      <c r="K110" s="56" t="s">
        <v>783</v>
      </c>
    </row>
  </sheetData>
  <sortState ref="A2:K110">
    <sortCondition ref="G2:G110"/>
  </sortState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55" t="s">
        <v>301</v>
      </c>
      <c r="C2" s="55" t="s">
        <v>302</v>
      </c>
      <c r="D2" s="55" t="s">
        <v>0</v>
      </c>
      <c r="E2" s="55" t="s">
        <v>1</v>
      </c>
      <c r="F2" s="55" t="s">
        <v>303</v>
      </c>
      <c r="G2" s="55" t="s">
        <v>666</v>
      </c>
      <c r="H2" s="55" t="s">
        <v>294</v>
      </c>
      <c r="I2" s="55" t="s">
        <v>304</v>
      </c>
      <c r="J2" s="55" t="s">
        <v>289</v>
      </c>
      <c r="K2" s="55" t="s">
        <v>907</v>
      </c>
    </row>
    <row r="3" spans="1:11" x14ac:dyDescent="0.25">
      <c r="A3">
        <v>4</v>
      </c>
      <c r="B3" s="55" t="s">
        <v>361</v>
      </c>
      <c r="C3" s="55" t="s">
        <v>362</v>
      </c>
      <c r="D3" s="55" t="s">
        <v>0</v>
      </c>
      <c r="E3" s="55" t="s">
        <v>1</v>
      </c>
      <c r="F3" s="55" t="s">
        <v>886</v>
      </c>
      <c r="G3" s="55" t="s">
        <v>666</v>
      </c>
      <c r="H3" s="55" t="s">
        <v>3</v>
      </c>
      <c r="I3" s="55" t="s">
        <v>861</v>
      </c>
      <c r="J3" s="55" t="s">
        <v>516</v>
      </c>
      <c r="K3" s="55" t="s">
        <v>896</v>
      </c>
    </row>
    <row r="4" spans="1:11" x14ac:dyDescent="0.25">
      <c r="A4" s="55">
        <v>5</v>
      </c>
      <c r="B4" s="55" t="s">
        <v>863</v>
      </c>
      <c r="C4" s="55" t="s">
        <v>864</v>
      </c>
      <c r="D4" s="55" t="s">
        <v>865</v>
      </c>
      <c r="E4" s="55" t="s">
        <v>70</v>
      </c>
      <c r="F4" s="55" t="s">
        <v>866</v>
      </c>
      <c r="G4" s="55" t="s">
        <v>666</v>
      </c>
      <c r="H4" s="55" t="s">
        <v>287</v>
      </c>
      <c r="I4" s="55" t="s">
        <v>867</v>
      </c>
      <c r="J4" s="55" t="s">
        <v>289</v>
      </c>
      <c r="K4" s="55" t="s">
        <v>868</v>
      </c>
    </row>
    <row r="5" spans="1:11" x14ac:dyDescent="0.25">
      <c r="A5" s="55">
        <v>6</v>
      </c>
      <c r="B5" s="55" t="s">
        <v>830</v>
      </c>
      <c r="C5" s="55" t="s">
        <v>624</v>
      </c>
      <c r="D5" s="55" t="s">
        <v>625</v>
      </c>
      <c r="E5" s="55" t="s">
        <v>48</v>
      </c>
      <c r="F5" s="55" t="s">
        <v>626</v>
      </c>
      <c r="G5" s="55" t="s">
        <v>666</v>
      </c>
      <c r="H5" s="55" t="s">
        <v>294</v>
      </c>
      <c r="I5" s="55" t="s">
        <v>627</v>
      </c>
      <c r="J5" s="55" t="s">
        <v>289</v>
      </c>
      <c r="K5" s="55" t="s">
        <v>831</v>
      </c>
    </row>
    <row r="6" spans="1:11" x14ac:dyDescent="0.25">
      <c r="A6" s="55">
        <v>7</v>
      </c>
      <c r="B6" s="55" t="s">
        <v>832</v>
      </c>
      <c r="C6" s="55" t="s">
        <v>833</v>
      </c>
      <c r="D6" s="55" t="s">
        <v>173</v>
      </c>
      <c r="E6" s="55" t="s">
        <v>43</v>
      </c>
      <c r="F6" s="55" t="s">
        <v>834</v>
      </c>
      <c r="G6" s="55" t="s">
        <v>666</v>
      </c>
      <c r="H6" s="55" t="s">
        <v>294</v>
      </c>
      <c r="I6" s="55" t="s">
        <v>835</v>
      </c>
      <c r="J6" s="55" t="s">
        <v>289</v>
      </c>
      <c r="K6" s="55" t="s">
        <v>836</v>
      </c>
    </row>
    <row r="7" spans="1:11" x14ac:dyDescent="0.25">
      <c r="A7" s="55">
        <v>8</v>
      </c>
      <c r="B7" s="55" t="s">
        <v>845</v>
      </c>
      <c r="C7" s="55" t="s">
        <v>846</v>
      </c>
      <c r="D7" s="55" t="s">
        <v>27</v>
      </c>
      <c r="E7" s="55" t="s">
        <v>28</v>
      </c>
      <c r="F7" s="55" t="s">
        <v>847</v>
      </c>
      <c r="G7" s="55" t="s">
        <v>666</v>
      </c>
      <c r="H7" s="55" t="s">
        <v>294</v>
      </c>
      <c r="I7" s="55" t="s">
        <v>848</v>
      </c>
      <c r="J7" s="55" t="s">
        <v>289</v>
      </c>
      <c r="K7" s="55" t="s">
        <v>849</v>
      </c>
    </row>
    <row r="8" spans="1:11" x14ac:dyDescent="0.25">
      <c r="A8" s="55">
        <v>12</v>
      </c>
      <c r="B8" s="55" t="s">
        <v>453</v>
      </c>
      <c r="C8" s="55" t="s">
        <v>454</v>
      </c>
      <c r="D8" s="55" t="s">
        <v>455</v>
      </c>
      <c r="E8" s="55" t="s">
        <v>456</v>
      </c>
      <c r="F8" s="55" t="s">
        <v>457</v>
      </c>
      <c r="G8" s="55" t="s">
        <v>666</v>
      </c>
      <c r="H8" s="55" t="s">
        <v>30</v>
      </c>
      <c r="I8" s="55" t="s">
        <v>458</v>
      </c>
      <c r="J8" s="55" t="s">
        <v>32</v>
      </c>
      <c r="K8" s="55" t="s">
        <v>763</v>
      </c>
    </row>
    <row r="9" spans="1:11" x14ac:dyDescent="0.25">
      <c r="A9" s="55">
        <v>13</v>
      </c>
      <c r="B9" s="55" t="s">
        <v>530</v>
      </c>
      <c r="C9" s="55" t="s">
        <v>531</v>
      </c>
      <c r="D9" s="55" t="s">
        <v>0</v>
      </c>
      <c r="E9" s="55" t="s">
        <v>1</v>
      </c>
      <c r="F9" s="55" t="s">
        <v>532</v>
      </c>
      <c r="G9" s="55" t="s">
        <v>666</v>
      </c>
      <c r="H9" s="55" t="s">
        <v>294</v>
      </c>
      <c r="I9" s="55" t="s">
        <v>533</v>
      </c>
      <c r="J9" s="55" t="s">
        <v>516</v>
      </c>
      <c r="K9" s="55" t="s">
        <v>764</v>
      </c>
    </row>
    <row r="10" spans="1:11" x14ac:dyDescent="0.25">
      <c r="A10" s="55">
        <v>14</v>
      </c>
      <c r="B10" s="55" t="s">
        <v>116</v>
      </c>
      <c r="C10" s="55" t="s">
        <v>117</v>
      </c>
      <c r="D10" s="55" t="s">
        <v>648</v>
      </c>
      <c r="E10" s="55" t="s">
        <v>1</v>
      </c>
      <c r="F10" s="55" t="s">
        <v>118</v>
      </c>
      <c r="G10" s="55" t="s">
        <v>666</v>
      </c>
      <c r="H10" s="55" t="s">
        <v>3</v>
      </c>
      <c r="I10" s="55" t="s">
        <v>119</v>
      </c>
      <c r="J10" s="55" t="s">
        <v>53</v>
      </c>
      <c r="K10" s="55" t="s">
        <v>649</v>
      </c>
    </row>
    <row r="11" spans="1:11" x14ac:dyDescent="0.25">
      <c r="A11" s="55">
        <v>15</v>
      </c>
      <c r="B11" s="55" t="s">
        <v>651</v>
      </c>
      <c r="C11" s="55" t="s">
        <v>652</v>
      </c>
      <c r="D11" s="55" t="s">
        <v>653</v>
      </c>
      <c r="E11" s="55" t="s">
        <v>1</v>
      </c>
      <c r="F11" s="55" t="s">
        <v>654</v>
      </c>
      <c r="G11" s="55" t="s">
        <v>666</v>
      </c>
      <c r="H11" s="55" t="s">
        <v>294</v>
      </c>
      <c r="I11" s="55" t="s">
        <v>655</v>
      </c>
      <c r="J11" s="55" t="s">
        <v>289</v>
      </c>
      <c r="K11" s="55" t="s">
        <v>656</v>
      </c>
    </row>
    <row r="12" spans="1:11" x14ac:dyDescent="0.25">
      <c r="A12" s="55">
        <v>16</v>
      </c>
      <c r="B12" s="55" t="s">
        <v>382</v>
      </c>
      <c r="C12" s="55" t="s">
        <v>383</v>
      </c>
      <c r="D12" s="55" t="s">
        <v>351</v>
      </c>
      <c r="E12" s="55" t="s">
        <v>48</v>
      </c>
      <c r="F12" s="55" t="s">
        <v>384</v>
      </c>
      <c r="G12" s="55" t="s">
        <v>666</v>
      </c>
      <c r="H12" s="55" t="s">
        <v>287</v>
      </c>
      <c r="I12" s="55" t="s">
        <v>385</v>
      </c>
      <c r="J12" s="55" t="s">
        <v>289</v>
      </c>
      <c r="K12" s="55" t="s">
        <v>657</v>
      </c>
    </row>
    <row r="13" spans="1:11" x14ac:dyDescent="0.25">
      <c r="A13" s="55">
        <v>17</v>
      </c>
      <c r="B13" s="55" t="s">
        <v>407</v>
      </c>
      <c r="C13" s="55" t="s">
        <v>408</v>
      </c>
      <c r="D13" s="55" t="s">
        <v>618</v>
      </c>
      <c r="E13" s="55" t="s">
        <v>619</v>
      </c>
      <c r="F13" s="55" t="s">
        <v>620</v>
      </c>
      <c r="G13" s="55" t="s">
        <v>666</v>
      </c>
      <c r="H13" s="55" t="s">
        <v>294</v>
      </c>
      <c r="I13" s="55" t="s">
        <v>621</v>
      </c>
      <c r="J13" s="55" t="s">
        <v>289</v>
      </c>
      <c r="K13" s="55" t="s">
        <v>658</v>
      </c>
    </row>
    <row r="14" spans="1:11" x14ac:dyDescent="0.25">
      <c r="A14" s="55">
        <v>18</v>
      </c>
      <c r="B14" s="55" t="s">
        <v>425</v>
      </c>
      <c r="C14" s="55" t="s">
        <v>426</v>
      </c>
      <c r="D14" s="55" t="s">
        <v>427</v>
      </c>
      <c r="E14" s="55" t="s">
        <v>28</v>
      </c>
      <c r="F14" s="55" t="s">
        <v>428</v>
      </c>
      <c r="G14" s="55" t="s">
        <v>666</v>
      </c>
      <c r="H14" s="55" t="s">
        <v>287</v>
      </c>
      <c r="I14" s="55" t="s">
        <v>429</v>
      </c>
      <c r="J14" s="55" t="s">
        <v>289</v>
      </c>
      <c r="K14" s="55" t="s">
        <v>659</v>
      </c>
    </row>
    <row r="15" spans="1:11" x14ac:dyDescent="0.25">
      <c r="A15" s="55">
        <v>19</v>
      </c>
      <c r="B15" s="55" t="s">
        <v>102</v>
      </c>
      <c r="C15" s="55" t="s">
        <v>141</v>
      </c>
      <c r="D15" s="55" t="s">
        <v>42</v>
      </c>
      <c r="E15" s="55" t="s">
        <v>43</v>
      </c>
      <c r="F15" s="55" t="s">
        <v>142</v>
      </c>
      <c r="G15" s="55" t="s">
        <v>666</v>
      </c>
      <c r="H15" s="55" t="s">
        <v>3</v>
      </c>
      <c r="I15" s="55" t="s">
        <v>143</v>
      </c>
      <c r="J15" s="55" t="s">
        <v>53</v>
      </c>
      <c r="K15" s="55" t="s">
        <v>662</v>
      </c>
    </row>
    <row r="16" spans="1:11" x14ac:dyDescent="0.25">
      <c r="A16" s="55">
        <v>20</v>
      </c>
      <c r="B16" s="55" t="s">
        <v>608</v>
      </c>
      <c r="C16" s="55" t="s">
        <v>378</v>
      </c>
      <c r="D16" s="55" t="s">
        <v>27</v>
      </c>
      <c r="E16" s="55" t="s">
        <v>28</v>
      </c>
      <c r="F16" s="55" t="s">
        <v>609</v>
      </c>
      <c r="G16" s="55" t="s">
        <v>666</v>
      </c>
      <c r="H16" s="55" t="s">
        <v>294</v>
      </c>
      <c r="I16" s="55" t="s">
        <v>610</v>
      </c>
      <c r="J16" s="55" t="s">
        <v>289</v>
      </c>
      <c r="K16" s="55" t="s">
        <v>663</v>
      </c>
    </row>
    <row r="17" spans="1:11" x14ac:dyDescent="0.25">
      <c r="A17" s="55">
        <v>21</v>
      </c>
      <c r="B17" s="55"/>
      <c r="C17" s="55"/>
      <c r="D17" s="55"/>
      <c r="E17" s="55"/>
      <c r="F17" s="55" t="s">
        <v>572</v>
      </c>
      <c r="G17" s="55" t="s">
        <v>666</v>
      </c>
      <c r="H17" s="55" t="s">
        <v>287</v>
      </c>
      <c r="I17" s="55" t="s">
        <v>573</v>
      </c>
      <c r="J17" s="55" t="s">
        <v>289</v>
      </c>
      <c r="K17" s="55" t="s">
        <v>665</v>
      </c>
    </row>
    <row r="18" spans="1:11" x14ac:dyDescent="0.25">
      <c r="A18" s="55">
        <v>22</v>
      </c>
      <c r="B18" s="55" t="s">
        <v>575</v>
      </c>
      <c r="C18" s="55" t="s">
        <v>576</v>
      </c>
      <c r="D18" s="55" t="s">
        <v>577</v>
      </c>
      <c r="E18" s="55" t="s">
        <v>7</v>
      </c>
      <c r="F18" s="55" t="s">
        <v>578</v>
      </c>
      <c r="G18" s="55" t="s">
        <v>666</v>
      </c>
      <c r="H18" s="55" t="s">
        <v>287</v>
      </c>
      <c r="I18" s="55" t="s">
        <v>579</v>
      </c>
      <c r="J18" s="55" t="s">
        <v>289</v>
      </c>
      <c r="K18" s="55" t="s">
        <v>667</v>
      </c>
    </row>
    <row r="19" spans="1:11" x14ac:dyDescent="0.25">
      <c r="A19" s="55">
        <v>23</v>
      </c>
      <c r="B19" s="55" t="s">
        <v>535</v>
      </c>
      <c r="C19" s="55" t="s">
        <v>536</v>
      </c>
      <c r="D19" s="55" t="s">
        <v>205</v>
      </c>
      <c r="E19" s="55" t="s">
        <v>1</v>
      </c>
      <c r="F19" s="55" t="s">
        <v>537</v>
      </c>
      <c r="G19" s="55" t="s">
        <v>666</v>
      </c>
      <c r="H19" s="55" t="s">
        <v>3</v>
      </c>
      <c r="I19" s="55" t="s">
        <v>538</v>
      </c>
      <c r="J19" s="55" t="s">
        <v>53</v>
      </c>
      <c r="K19" s="55" t="s">
        <v>668</v>
      </c>
    </row>
    <row r="20" spans="1:11" x14ac:dyDescent="0.25">
      <c r="A20" s="55">
        <v>24</v>
      </c>
      <c r="B20" s="55" t="s">
        <v>590</v>
      </c>
      <c r="C20" s="55" t="s">
        <v>591</v>
      </c>
      <c r="D20" s="55" t="s">
        <v>592</v>
      </c>
      <c r="E20" s="55" t="s">
        <v>43</v>
      </c>
      <c r="F20" s="55" t="s">
        <v>593</v>
      </c>
      <c r="G20" s="55" t="s">
        <v>666</v>
      </c>
      <c r="H20" s="55" t="s">
        <v>30</v>
      </c>
      <c r="I20" s="55" t="s">
        <v>594</v>
      </c>
      <c r="J20" s="55" t="s">
        <v>32</v>
      </c>
      <c r="K20" s="55" t="s">
        <v>669</v>
      </c>
    </row>
    <row r="21" spans="1:11" x14ac:dyDescent="0.25">
      <c r="A21" s="55">
        <v>25</v>
      </c>
      <c r="B21" s="55" t="s">
        <v>257</v>
      </c>
      <c r="C21" s="55" t="s">
        <v>258</v>
      </c>
      <c r="D21" s="55" t="s">
        <v>36</v>
      </c>
      <c r="E21" s="55" t="s">
        <v>1</v>
      </c>
      <c r="F21" s="55" t="s">
        <v>259</v>
      </c>
      <c r="G21" s="55" t="s">
        <v>666</v>
      </c>
      <c r="H21" s="55" t="s">
        <v>3</v>
      </c>
      <c r="I21" s="55" t="s">
        <v>260</v>
      </c>
      <c r="J21" s="55" t="s">
        <v>53</v>
      </c>
      <c r="K21" s="55" t="s">
        <v>670</v>
      </c>
    </row>
    <row r="22" spans="1:11" x14ac:dyDescent="0.25">
      <c r="A22" s="55">
        <v>26</v>
      </c>
      <c r="B22" s="55" t="s">
        <v>407</v>
      </c>
      <c r="C22" s="55" t="s">
        <v>408</v>
      </c>
      <c r="D22" s="55" t="s">
        <v>618</v>
      </c>
      <c r="E22" s="55" t="s">
        <v>619</v>
      </c>
      <c r="F22" s="55" t="s">
        <v>409</v>
      </c>
      <c r="G22" s="55" t="s">
        <v>666</v>
      </c>
      <c r="H22" s="55" t="s">
        <v>294</v>
      </c>
      <c r="I22" s="55" t="s">
        <v>410</v>
      </c>
      <c r="J22" s="55" t="s">
        <v>289</v>
      </c>
      <c r="K22" s="55" t="s">
        <v>671</v>
      </c>
    </row>
    <row r="23" spans="1:11" x14ac:dyDescent="0.25">
      <c r="A23" s="55">
        <v>27</v>
      </c>
      <c r="B23" s="55" t="s">
        <v>407</v>
      </c>
      <c r="C23" s="55" t="s">
        <v>408</v>
      </c>
      <c r="D23" s="55" t="s">
        <v>618</v>
      </c>
      <c r="E23" s="55" t="s">
        <v>619</v>
      </c>
      <c r="F23" s="55" t="s">
        <v>563</v>
      </c>
      <c r="G23" s="55" t="s">
        <v>666</v>
      </c>
      <c r="H23" s="55" t="s">
        <v>294</v>
      </c>
      <c r="I23" s="55" t="s">
        <v>564</v>
      </c>
      <c r="J23" s="55" t="s">
        <v>289</v>
      </c>
      <c r="K23" s="55" t="s">
        <v>672</v>
      </c>
    </row>
    <row r="24" spans="1:11" x14ac:dyDescent="0.25">
      <c r="A24" s="55">
        <v>28</v>
      </c>
      <c r="B24" s="55" t="s">
        <v>566</v>
      </c>
      <c r="C24" s="55" t="s">
        <v>556</v>
      </c>
      <c r="D24" s="55" t="s">
        <v>0</v>
      </c>
      <c r="E24" s="55" t="s">
        <v>1</v>
      </c>
      <c r="F24" s="55" t="s">
        <v>557</v>
      </c>
      <c r="G24" s="55" t="s">
        <v>666</v>
      </c>
      <c r="H24" s="55" t="s">
        <v>287</v>
      </c>
      <c r="I24" s="55" t="s">
        <v>558</v>
      </c>
      <c r="J24" s="55" t="s">
        <v>289</v>
      </c>
      <c r="K24" s="55" t="s">
        <v>673</v>
      </c>
    </row>
    <row r="25" spans="1:11" x14ac:dyDescent="0.25">
      <c r="A25" s="55">
        <v>29</v>
      </c>
      <c r="B25" s="55" t="s">
        <v>161</v>
      </c>
      <c r="C25" s="55" t="s">
        <v>162</v>
      </c>
      <c r="D25" s="55" t="s">
        <v>394</v>
      </c>
      <c r="E25" s="55" t="s">
        <v>1</v>
      </c>
      <c r="F25" s="55" t="s">
        <v>163</v>
      </c>
      <c r="G25" s="55" t="s">
        <v>666</v>
      </c>
      <c r="H25" s="55" t="s">
        <v>30</v>
      </c>
      <c r="I25" s="55" t="s">
        <v>164</v>
      </c>
      <c r="J25" s="55" t="s">
        <v>32</v>
      </c>
      <c r="K25" s="55" t="s">
        <v>675</v>
      </c>
    </row>
    <row r="26" spans="1:11" x14ac:dyDescent="0.25">
      <c r="A26" s="55">
        <v>30</v>
      </c>
      <c r="B26" s="55" t="s">
        <v>322</v>
      </c>
      <c r="C26" s="55" t="s">
        <v>323</v>
      </c>
      <c r="D26" s="55" t="s">
        <v>66</v>
      </c>
      <c r="E26" s="55" t="s">
        <v>1</v>
      </c>
      <c r="F26" s="55" t="s">
        <v>324</v>
      </c>
      <c r="G26" s="55" t="s">
        <v>666</v>
      </c>
      <c r="H26" s="55" t="s">
        <v>287</v>
      </c>
      <c r="I26" s="55" t="s">
        <v>325</v>
      </c>
      <c r="J26" s="55" t="s">
        <v>289</v>
      </c>
      <c r="K26" s="55" t="s">
        <v>676</v>
      </c>
    </row>
    <row r="27" spans="1:11" x14ac:dyDescent="0.25">
      <c r="A27" s="55">
        <v>31</v>
      </c>
      <c r="B27" s="55"/>
      <c r="C27" s="55"/>
      <c r="D27" s="55"/>
      <c r="E27" s="55"/>
      <c r="F27" s="55" t="s">
        <v>540</v>
      </c>
      <c r="G27" s="55" t="s">
        <v>666</v>
      </c>
      <c r="H27" s="55" t="s">
        <v>294</v>
      </c>
      <c r="I27" s="55" t="s">
        <v>541</v>
      </c>
      <c r="J27" s="55" t="s">
        <v>289</v>
      </c>
      <c r="K27" s="55" t="s">
        <v>677</v>
      </c>
    </row>
    <row r="28" spans="1:11" x14ac:dyDescent="0.25">
      <c r="A28" s="55">
        <v>32</v>
      </c>
      <c r="B28" s="55" t="s">
        <v>283</v>
      </c>
      <c r="C28" s="55" t="s">
        <v>284</v>
      </c>
      <c r="D28" s="55" t="s">
        <v>285</v>
      </c>
      <c r="E28" s="55" t="s">
        <v>7</v>
      </c>
      <c r="F28" s="55" t="s">
        <v>286</v>
      </c>
      <c r="G28" s="55" t="s">
        <v>666</v>
      </c>
      <c r="H28" s="55" t="s">
        <v>287</v>
      </c>
      <c r="I28" s="55" t="s">
        <v>288</v>
      </c>
      <c r="J28" s="55" t="s">
        <v>289</v>
      </c>
      <c r="K28" s="55" t="s">
        <v>678</v>
      </c>
    </row>
    <row r="29" spans="1:11" x14ac:dyDescent="0.25">
      <c r="A29" s="55">
        <v>33</v>
      </c>
      <c r="B29" s="55" t="s">
        <v>291</v>
      </c>
      <c r="C29" s="55" t="s">
        <v>292</v>
      </c>
      <c r="D29" s="55" t="s">
        <v>0</v>
      </c>
      <c r="E29" s="55" t="s">
        <v>1</v>
      </c>
      <c r="F29" s="55" t="s">
        <v>293</v>
      </c>
      <c r="G29" s="55" t="s">
        <v>666</v>
      </c>
      <c r="H29" s="55" t="s">
        <v>294</v>
      </c>
      <c r="I29" s="55" t="s">
        <v>295</v>
      </c>
      <c r="J29" s="55" t="s">
        <v>289</v>
      </c>
      <c r="K29" s="55" t="s">
        <v>679</v>
      </c>
    </row>
    <row r="30" spans="1:11" x14ac:dyDescent="0.25">
      <c r="A30" s="55">
        <v>34</v>
      </c>
      <c r="B30" s="55" t="s">
        <v>297</v>
      </c>
      <c r="C30" s="55" t="s">
        <v>255</v>
      </c>
      <c r="D30" s="55" t="s">
        <v>0</v>
      </c>
      <c r="E30" s="55" t="s">
        <v>1</v>
      </c>
      <c r="F30" s="55" t="s">
        <v>298</v>
      </c>
      <c r="G30" s="55" t="s">
        <v>666</v>
      </c>
      <c r="H30" s="55" t="s">
        <v>294</v>
      </c>
      <c r="I30" s="55" t="s">
        <v>299</v>
      </c>
      <c r="J30" s="55" t="s">
        <v>289</v>
      </c>
      <c r="K30" s="55" t="s">
        <v>680</v>
      </c>
    </row>
    <row r="31" spans="1:11" x14ac:dyDescent="0.25">
      <c r="A31" s="55">
        <v>35</v>
      </c>
      <c r="B31" s="55" t="s">
        <v>311</v>
      </c>
      <c r="C31" s="55" t="s">
        <v>312</v>
      </c>
      <c r="D31" s="55" t="s">
        <v>313</v>
      </c>
      <c r="E31" s="55" t="s">
        <v>43</v>
      </c>
      <c r="F31" s="55" t="s">
        <v>314</v>
      </c>
      <c r="G31" s="55" t="s">
        <v>666</v>
      </c>
      <c r="H31" s="55" t="s">
        <v>294</v>
      </c>
      <c r="I31" s="55" t="s">
        <v>315</v>
      </c>
      <c r="J31" s="55" t="s">
        <v>289</v>
      </c>
      <c r="K31" s="55" t="s">
        <v>683</v>
      </c>
    </row>
    <row r="32" spans="1:11" x14ac:dyDescent="0.25">
      <c r="A32" s="55">
        <v>36</v>
      </c>
      <c r="B32" s="55" t="s">
        <v>317</v>
      </c>
      <c r="C32" s="55" t="s">
        <v>279</v>
      </c>
      <c r="D32" s="55" t="s">
        <v>318</v>
      </c>
      <c r="E32" s="55" t="s">
        <v>28</v>
      </c>
      <c r="F32" s="55" t="s">
        <v>319</v>
      </c>
      <c r="G32" s="55" t="s">
        <v>666</v>
      </c>
      <c r="H32" s="55" t="s">
        <v>287</v>
      </c>
      <c r="I32" s="55" t="s">
        <v>320</v>
      </c>
      <c r="J32" s="55" t="s">
        <v>289</v>
      </c>
      <c r="K32" s="55" t="s">
        <v>758</v>
      </c>
    </row>
    <row r="33" spans="1:11" x14ac:dyDescent="0.25">
      <c r="A33" s="55">
        <v>37</v>
      </c>
      <c r="B33" s="55" t="s">
        <v>327</v>
      </c>
      <c r="C33" s="55" t="s">
        <v>328</v>
      </c>
      <c r="D33" s="55" t="s">
        <v>112</v>
      </c>
      <c r="E33" s="55" t="s">
        <v>43</v>
      </c>
      <c r="F33" s="55" t="s">
        <v>329</v>
      </c>
      <c r="G33" s="55" t="s">
        <v>666</v>
      </c>
      <c r="H33" s="55" t="s">
        <v>287</v>
      </c>
      <c r="I33" s="55" t="s">
        <v>330</v>
      </c>
      <c r="J33" s="55" t="s">
        <v>289</v>
      </c>
      <c r="K33" s="55" t="s">
        <v>684</v>
      </c>
    </row>
    <row r="34" spans="1:11" x14ac:dyDescent="0.25">
      <c r="A34" s="55">
        <v>39</v>
      </c>
      <c r="B34" s="55" t="s">
        <v>333</v>
      </c>
      <c r="C34" s="55" t="s">
        <v>334</v>
      </c>
      <c r="D34" s="55" t="s">
        <v>335</v>
      </c>
      <c r="E34" s="55" t="s">
        <v>48</v>
      </c>
      <c r="F34" s="55" t="s">
        <v>336</v>
      </c>
      <c r="G34" s="55" t="s">
        <v>666</v>
      </c>
      <c r="H34" s="55" t="s">
        <v>287</v>
      </c>
      <c r="I34" s="55" t="s">
        <v>337</v>
      </c>
      <c r="J34" s="55" t="s">
        <v>289</v>
      </c>
      <c r="K34" s="55" t="s">
        <v>686</v>
      </c>
    </row>
    <row r="35" spans="1:11" x14ac:dyDescent="0.25">
      <c r="A35" s="55">
        <v>40</v>
      </c>
      <c r="B35" s="55" t="s">
        <v>345</v>
      </c>
      <c r="C35" s="55" t="s">
        <v>346</v>
      </c>
      <c r="D35" s="55" t="s">
        <v>17</v>
      </c>
      <c r="E35" s="55" t="s">
        <v>7</v>
      </c>
      <c r="F35" s="55" t="s">
        <v>347</v>
      </c>
      <c r="G35" s="55" t="s">
        <v>666</v>
      </c>
      <c r="H35" s="55" t="s">
        <v>287</v>
      </c>
      <c r="I35" s="55" t="s">
        <v>348</v>
      </c>
      <c r="J35" s="55" t="s">
        <v>289</v>
      </c>
      <c r="K35" s="55" t="s">
        <v>688</v>
      </c>
    </row>
    <row r="36" spans="1:11" x14ac:dyDescent="0.25">
      <c r="A36" s="55">
        <v>41</v>
      </c>
      <c r="B36" s="55" t="s">
        <v>350</v>
      </c>
      <c r="C36" s="55" t="s">
        <v>340</v>
      </c>
      <c r="D36" s="55" t="s">
        <v>351</v>
      </c>
      <c r="E36" s="55" t="s">
        <v>48</v>
      </c>
      <c r="F36" s="55" t="s">
        <v>352</v>
      </c>
      <c r="G36" s="55" t="s">
        <v>666</v>
      </c>
      <c r="H36" s="55" t="s">
        <v>287</v>
      </c>
      <c r="I36" s="55" t="s">
        <v>353</v>
      </c>
      <c r="J36" s="55" t="s">
        <v>289</v>
      </c>
      <c r="K36" s="55" t="s">
        <v>689</v>
      </c>
    </row>
    <row r="37" spans="1:11" x14ac:dyDescent="0.25">
      <c r="A37" s="55">
        <v>42</v>
      </c>
      <c r="B37" s="55" t="s">
        <v>355</v>
      </c>
      <c r="C37" s="55" t="s">
        <v>356</v>
      </c>
      <c r="D37" s="55" t="s">
        <v>0</v>
      </c>
      <c r="E37" s="55" t="s">
        <v>1</v>
      </c>
      <c r="F37" s="55" t="s">
        <v>357</v>
      </c>
      <c r="G37" s="55" t="s">
        <v>666</v>
      </c>
      <c r="H37" s="55" t="s">
        <v>294</v>
      </c>
      <c r="I37" s="55" t="s">
        <v>358</v>
      </c>
      <c r="J37" s="55" t="s">
        <v>289</v>
      </c>
      <c r="K37" s="55" t="s">
        <v>690</v>
      </c>
    </row>
    <row r="38" spans="1:11" x14ac:dyDescent="0.25">
      <c r="A38" s="55">
        <v>43</v>
      </c>
      <c r="B38" s="55" t="s">
        <v>238</v>
      </c>
      <c r="C38" s="55" t="s">
        <v>239</v>
      </c>
      <c r="D38" s="55" t="s">
        <v>0</v>
      </c>
      <c r="E38" s="55" t="s">
        <v>1</v>
      </c>
      <c r="F38" s="55" t="s">
        <v>240</v>
      </c>
      <c r="G38" s="55" t="s">
        <v>666</v>
      </c>
      <c r="H38" s="55" t="s">
        <v>3</v>
      </c>
      <c r="I38" s="55" t="s">
        <v>241</v>
      </c>
      <c r="J38" s="55" t="s">
        <v>53</v>
      </c>
      <c r="K38" s="55" t="s">
        <v>691</v>
      </c>
    </row>
    <row r="39" spans="1:11" x14ac:dyDescent="0.25">
      <c r="A39" s="55">
        <v>44</v>
      </c>
      <c r="B39" s="55" t="s">
        <v>366</v>
      </c>
      <c r="C39" s="55" t="s">
        <v>367</v>
      </c>
      <c r="D39" s="55" t="s">
        <v>368</v>
      </c>
      <c r="E39" s="55" t="s">
        <v>43</v>
      </c>
      <c r="F39" s="55" t="s">
        <v>369</v>
      </c>
      <c r="G39" s="55" t="s">
        <v>666</v>
      </c>
      <c r="H39" s="55" t="s">
        <v>294</v>
      </c>
      <c r="I39" s="55" t="s">
        <v>370</v>
      </c>
      <c r="J39" s="55" t="s">
        <v>289</v>
      </c>
      <c r="K39" s="55" t="s">
        <v>693</v>
      </c>
    </row>
    <row r="40" spans="1:11" x14ac:dyDescent="0.25">
      <c r="A40" s="55">
        <v>45</v>
      </c>
      <c r="B40" s="55" t="s">
        <v>372</v>
      </c>
      <c r="C40" s="55" t="s">
        <v>373</v>
      </c>
      <c r="D40" s="55" t="s">
        <v>42</v>
      </c>
      <c r="E40" s="55" t="s">
        <v>43</v>
      </c>
      <c r="F40" s="55" t="s">
        <v>374</v>
      </c>
      <c r="G40" s="55" t="s">
        <v>666</v>
      </c>
      <c r="H40" s="55" t="s">
        <v>294</v>
      </c>
      <c r="I40" s="55" t="s">
        <v>375</v>
      </c>
      <c r="J40" s="55" t="s">
        <v>289</v>
      </c>
      <c r="K40" s="55" t="s">
        <v>694</v>
      </c>
    </row>
    <row r="41" spans="1:11" x14ac:dyDescent="0.25">
      <c r="A41" s="55">
        <v>46</v>
      </c>
      <c r="B41" s="55" t="s">
        <v>377</v>
      </c>
      <c r="C41" s="55" t="s">
        <v>378</v>
      </c>
      <c r="D41" s="55" t="s">
        <v>256</v>
      </c>
      <c r="E41" s="55" t="s">
        <v>1</v>
      </c>
      <c r="F41" s="55" t="s">
        <v>379</v>
      </c>
      <c r="G41" s="55" t="s">
        <v>666</v>
      </c>
      <c r="H41" s="55" t="s">
        <v>294</v>
      </c>
      <c r="I41" s="55" t="s">
        <v>380</v>
      </c>
      <c r="J41" s="55" t="s">
        <v>289</v>
      </c>
      <c r="K41" s="55" t="s">
        <v>695</v>
      </c>
    </row>
    <row r="42" spans="1:11" x14ac:dyDescent="0.25">
      <c r="A42" s="55">
        <v>47</v>
      </c>
      <c r="B42" s="55" t="s">
        <v>387</v>
      </c>
      <c r="C42" s="55" t="s">
        <v>279</v>
      </c>
      <c r="D42" s="55" t="s">
        <v>351</v>
      </c>
      <c r="E42" s="55" t="s">
        <v>48</v>
      </c>
      <c r="F42" s="55" t="s">
        <v>388</v>
      </c>
      <c r="G42" s="55" t="s">
        <v>666</v>
      </c>
      <c r="H42" s="55" t="s">
        <v>287</v>
      </c>
      <c r="I42" s="55" t="s">
        <v>389</v>
      </c>
      <c r="J42" s="55" t="s">
        <v>289</v>
      </c>
      <c r="K42" s="55" t="s">
        <v>696</v>
      </c>
    </row>
    <row r="43" spans="1:11" x14ac:dyDescent="0.25">
      <c r="A43" s="55">
        <v>48</v>
      </c>
      <c r="B43" s="55" t="s">
        <v>49</v>
      </c>
      <c r="C43" s="55" t="s">
        <v>97</v>
      </c>
      <c r="D43" s="55" t="s">
        <v>66</v>
      </c>
      <c r="E43" s="55" t="s">
        <v>1</v>
      </c>
      <c r="F43" s="55" t="s">
        <v>391</v>
      </c>
      <c r="G43" s="55" t="s">
        <v>666</v>
      </c>
      <c r="H43" s="55" t="s">
        <v>294</v>
      </c>
      <c r="I43" s="55" t="s">
        <v>392</v>
      </c>
      <c r="J43" s="55" t="s">
        <v>289</v>
      </c>
      <c r="K43" s="55" t="s">
        <v>697</v>
      </c>
    </row>
    <row r="44" spans="1:11" x14ac:dyDescent="0.25">
      <c r="A44" s="55">
        <v>49</v>
      </c>
      <c r="B44" s="55" t="s">
        <v>137</v>
      </c>
      <c r="C44" s="55" t="s">
        <v>138</v>
      </c>
      <c r="D44" s="55" t="s">
        <v>0</v>
      </c>
      <c r="E44" s="55" t="s">
        <v>1</v>
      </c>
      <c r="F44" s="55" t="s">
        <v>139</v>
      </c>
      <c r="G44" s="55" t="s">
        <v>666</v>
      </c>
      <c r="H44" s="55" t="s">
        <v>3</v>
      </c>
      <c r="I44" s="55" t="s">
        <v>140</v>
      </c>
      <c r="J44" s="55" t="s">
        <v>53</v>
      </c>
      <c r="K44" s="55" t="s">
        <v>699</v>
      </c>
    </row>
    <row r="45" spans="1:11" x14ac:dyDescent="0.25">
      <c r="A45" s="55">
        <v>50</v>
      </c>
      <c r="B45" s="55" t="s">
        <v>262</v>
      </c>
      <c r="C45" s="55" t="s">
        <v>399</v>
      </c>
      <c r="D45" s="55" t="s">
        <v>0</v>
      </c>
      <c r="E45" s="55" t="s">
        <v>1</v>
      </c>
      <c r="F45" s="55" t="s">
        <v>400</v>
      </c>
      <c r="G45" s="55" t="s">
        <v>666</v>
      </c>
      <c r="H45" s="55" t="s">
        <v>294</v>
      </c>
      <c r="I45" s="55" t="s">
        <v>401</v>
      </c>
      <c r="J45" s="55" t="s">
        <v>289</v>
      </c>
      <c r="K45" s="55" t="s">
        <v>700</v>
      </c>
    </row>
    <row r="46" spans="1:11" x14ac:dyDescent="0.25">
      <c r="A46" s="55">
        <v>51</v>
      </c>
      <c r="B46" s="55" t="s">
        <v>403</v>
      </c>
      <c r="C46" s="55" t="s">
        <v>60</v>
      </c>
      <c r="D46" s="55" t="s">
        <v>27</v>
      </c>
      <c r="E46" s="55" t="s">
        <v>28</v>
      </c>
      <c r="F46" s="55" t="s">
        <v>404</v>
      </c>
      <c r="G46" s="55" t="s">
        <v>666</v>
      </c>
      <c r="H46" s="55" t="s">
        <v>287</v>
      </c>
      <c r="I46" s="55" t="s">
        <v>405</v>
      </c>
      <c r="J46" s="55" t="s">
        <v>289</v>
      </c>
      <c r="K46" s="55" t="s">
        <v>701</v>
      </c>
    </row>
    <row r="47" spans="1:11" x14ac:dyDescent="0.25">
      <c r="A47" s="55">
        <v>52</v>
      </c>
      <c r="B47" s="55" t="s">
        <v>407</v>
      </c>
      <c r="C47" s="55" t="s">
        <v>408</v>
      </c>
      <c r="D47" s="55" t="s">
        <v>618</v>
      </c>
      <c r="E47" s="55" t="s">
        <v>619</v>
      </c>
      <c r="F47" s="55" t="s">
        <v>412</v>
      </c>
      <c r="G47" s="55" t="s">
        <v>666</v>
      </c>
      <c r="H47" s="55" t="s">
        <v>294</v>
      </c>
      <c r="I47" s="55" t="s">
        <v>413</v>
      </c>
      <c r="J47" s="55" t="s">
        <v>289</v>
      </c>
      <c r="K47" s="55" t="s">
        <v>702</v>
      </c>
    </row>
    <row r="48" spans="1:11" x14ac:dyDescent="0.25">
      <c r="A48" s="55">
        <v>53</v>
      </c>
      <c r="B48" s="55" t="s">
        <v>415</v>
      </c>
      <c r="C48" s="55" t="s">
        <v>416</v>
      </c>
      <c r="D48" s="55" t="s">
        <v>417</v>
      </c>
      <c r="E48" s="55" t="s">
        <v>28</v>
      </c>
      <c r="F48" s="55" t="s">
        <v>418</v>
      </c>
      <c r="G48" s="55" t="s">
        <v>666</v>
      </c>
      <c r="H48" s="55" t="s">
        <v>287</v>
      </c>
      <c r="I48" s="55" t="s">
        <v>419</v>
      </c>
      <c r="J48" s="55" t="s">
        <v>289</v>
      </c>
      <c r="K48" s="55" t="s">
        <v>703</v>
      </c>
    </row>
    <row r="49" spans="1:11" x14ac:dyDescent="0.25">
      <c r="A49" s="55">
        <v>54</v>
      </c>
      <c r="B49" s="55" t="s">
        <v>431</v>
      </c>
      <c r="C49" s="55" t="s">
        <v>172</v>
      </c>
      <c r="D49" s="55" t="s">
        <v>432</v>
      </c>
      <c r="E49" s="55" t="s">
        <v>28</v>
      </c>
      <c r="F49" s="55" t="s">
        <v>433</v>
      </c>
      <c r="G49" s="55" t="s">
        <v>666</v>
      </c>
      <c r="H49" s="55" t="s">
        <v>294</v>
      </c>
      <c r="I49" s="55" t="s">
        <v>434</v>
      </c>
      <c r="J49" s="55" t="s">
        <v>289</v>
      </c>
      <c r="K49" s="55" t="s">
        <v>704</v>
      </c>
    </row>
    <row r="50" spans="1:11" x14ac:dyDescent="0.25">
      <c r="A50" s="55">
        <v>55</v>
      </c>
      <c r="B50" s="55" t="s">
        <v>15</v>
      </c>
      <c r="C50" s="55" t="s">
        <v>16</v>
      </c>
      <c r="D50" s="55" t="s">
        <v>17</v>
      </c>
      <c r="E50" s="55" t="s">
        <v>7</v>
      </c>
      <c r="F50" s="55" t="s">
        <v>77</v>
      </c>
      <c r="G50" s="55" t="s">
        <v>666</v>
      </c>
      <c r="H50" s="55" t="s">
        <v>30</v>
      </c>
      <c r="I50" s="55" t="s">
        <v>78</v>
      </c>
      <c r="J50" s="55" t="s">
        <v>32</v>
      </c>
      <c r="K50" s="55" t="s">
        <v>705</v>
      </c>
    </row>
    <row r="51" spans="1:11" x14ac:dyDescent="0.25">
      <c r="A51" s="55">
        <v>56</v>
      </c>
      <c r="B51" s="55" t="s">
        <v>407</v>
      </c>
      <c r="C51" s="55" t="s">
        <v>408</v>
      </c>
      <c r="D51" s="55" t="s">
        <v>618</v>
      </c>
      <c r="E51" s="55" t="s">
        <v>619</v>
      </c>
      <c r="F51" s="55" t="s">
        <v>437</v>
      </c>
      <c r="G51" s="55" t="s">
        <v>666</v>
      </c>
      <c r="H51" s="55" t="s">
        <v>30</v>
      </c>
      <c r="I51" s="55" t="s">
        <v>438</v>
      </c>
      <c r="J51" s="55" t="s">
        <v>32</v>
      </c>
      <c r="K51" s="55" t="s">
        <v>706</v>
      </c>
    </row>
    <row r="52" spans="1:11" x14ac:dyDescent="0.25">
      <c r="A52" s="55">
        <v>57</v>
      </c>
      <c r="B52" s="55" t="s">
        <v>407</v>
      </c>
      <c r="C52" s="55" t="s">
        <v>408</v>
      </c>
      <c r="D52" s="55" t="s">
        <v>618</v>
      </c>
      <c r="E52" s="55" t="s">
        <v>619</v>
      </c>
      <c r="F52" s="55" t="s">
        <v>440</v>
      </c>
      <c r="G52" s="55" t="s">
        <v>666</v>
      </c>
      <c r="H52" s="55" t="s">
        <v>30</v>
      </c>
      <c r="I52" s="55" t="s">
        <v>441</v>
      </c>
      <c r="J52" s="55" t="s">
        <v>32</v>
      </c>
      <c r="K52" s="55" t="s">
        <v>707</v>
      </c>
    </row>
    <row r="53" spans="1:11" x14ac:dyDescent="0.25">
      <c r="A53" s="55">
        <v>60</v>
      </c>
      <c r="B53" s="55" t="s">
        <v>460</v>
      </c>
      <c r="C53" s="55" t="s">
        <v>461</v>
      </c>
      <c r="D53" s="55" t="s">
        <v>462</v>
      </c>
      <c r="E53" s="55" t="s">
        <v>1</v>
      </c>
      <c r="F53" s="55" t="s">
        <v>463</v>
      </c>
      <c r="G53" s="55" t="s">
        <v>666</v>
      </c>
      <c r="H53" s="55" t="s">
        <v>30</v>
      </c>
      <c r="I53" s="55" t="s">
        <v>464</v>
      </c>
      <c r="J53" s="55" t="s">
        <v>32</v>
      </c>
      <c r="K53" s="55" t="s">
        <v>711</v>
      </c>
    </row>
    <row r="54" spans="1:11" x14ac:dyDescent="0.25">
      <c r="A54" s="55">
        <v>61</v>
      </c>
      <c r="B54" s="55" t="s">
        <v>165</v>
      </c>
      <c r="C54" s="55" t="s">
        <v>166</v>
      </c>
      <c r="D54" s="55" t="s">
        <v>27</v>
      </c>
      <c r="E54" s="55" t="s">
        <v>28</v>
      </c>
      <c r="F54" s="55" t="s">
        <v>167</v>
      </c>
      <c r="G54" s="55" t="s">
        <v>666</v>
      </c>
      <c r="H54" s="55" t="s">
        <v>30</v>
      </c>
      <c r="I54" s="55" t="s">
        <v>168</v>
      </c>
      <c r="J54" s="55" t="s">
        <v>32</v>
      </c>
      <c r="K54" s="55" t="s">
        <v>712</v>
      </c>
    </row>
    <row r="55" spans="1:11" x14ac:dyDescent="0.25">
      <c r="A55" s="55">
        <v>63</v>
      </c>
      <c r="B55" s="55" t="s">
        <v>25</v>
      </c>
      <c r="C55" s="55" t="s">
        <v>26</v>
      </c>
      <c r="D55" s="55" t="s">
        <v>27</v>
      </c>
      <c r="E55" s="55" t="s">
        <v>28</v>
      </c>
      <c r="F55" s="55" t="s">
        <v>29</v>
      </c>
      <c r="G55" s="55" t="s">
        <v>666</v>
      </c>
      <c r="H55" s="55" t="s">
        <v>30</v>
      </c>
      <c r="I55" s="55" t="s">
        <v>31</v>
      </c>
      <c r="J55" s="55" t="s">
        <v>32</v>
      </c>
      <c r="K55" s="55" t="s">
        <v>714</v>
      </c>
    </row>
    <row r="56" spans="1:11" x14ac:dyDescent="0.25">
      <c r="A56" s="55">
        <v>68</v>
      </c>
      <c r="B56" s="55" t="s">
        <v>71</v>
      </c>
      <c r="C56" s="55" t="s">
        <v>72</v>
      </c>
      <c r="D56" s="55" t="s">
        <v>73</v>
      </c>
      <c r="E56" s="55" t="s">
        <v>28</v>
      </c>
      <c r="F56" s="55" t="s">
        <v>74</v>
      </c>
      <c r="G56" s="55" t="s">
        <v>666</v>
      </c>
      <c r="H56" s="55" t="s">
        <v>30</v>
      </c>
      <c r="I56" s="55" t="s">
        <v>75</v>
      </c>
      <c r="J56" s="55" t="s">
        <v>32</v>
      </c>
      <c r="K56" s="55" t="s">
        <v>719</v>
      </c>
    </row>
    <row r="57" spans="1:11" x14ac:dyDescent="0.25">
      <c r="A57" s="55">
        <v>74</v>
      </c>
      <c r="B57" s="55" t="s">
        <v>110</v>
      </c>
      <c r="C57" s="55" t="s">
        <v>111</v>
      </c>
      <c r="D57" s="55" t="s">
        <v>112</v>
      </c>
      <c r="E57" s="55" t="s">
        <v>43</v>
      </c>
      <c r="F57" s="55" t="s">
        <v>113</v>
      </c>
      <c r="G57" s="55" t="s">
        <v>666</v>
      </c>
      <c r="H57" s="55" t="s">
        <v>3</v>
      </c>
      <c r="I57" s="55" t="s">
        <v>114</v>
      </c>
      <c r="J57" s="55" t="s">
        <v>53</v>
      </c>
      <c r="K57" s="55" t="s">
        <v>727</v>
      </c>
    </row>
    <row r="58" spans="1:11" x14ac:dyDescent="0.25">
      <c r="A58" s="55">
        <v>75</v>
      </c>
      <c r="B58" s="55" t="s">
        <v>120</v>
      </c>
      <c r="C58" s="55" t="s">
        <v>121</v>
      </c>
      <c r="D58" s="55" t="s">
        <v>122</v>
      </c>
      <c r="E58" s="55" t="s">
        <v>43</v>
      </c>
      <c r="F58" s="55" t="s">
        <v>123</v>
      </c>
      <c r="G58" s="55" t="s">
        <v>666</v>
      </c>
      <c r="H58" s="55" t="s">
        <v>3</v>
      </c>
      <c r="I58" s="55" t="s">
        <v>124</v>
      </c>
      <c r="J58" s="55" t="s">
        <v>125</v>
      </c>
      <c r="K58" s="55" t="s">
        <v>728</v>
      </c>
    </row>
    <row r="59" spans="1:11" x14ac:dyDescent="0.25">
      <c r="A59" s="55">
        <v>78</v>
      </c>
      <c r="B59" s="55" t="s">
        <v>131</v>
      </c>
      <c r="C59" s="55" t="s">
        <v>132</v>
      </c>
      <c r="D59" s="55" t="s">
        <v>133</v>
      </c>
      <c r="E59" s="55" t="s">
        <v>28</v>
      </c>
      <c r="F59" s="55" t="s">
        <v>134</v>
      </c>
      <c r="G59" s="55" t="s">
        <v>666</v>
      </c>
      <c r="H59" s="55" t="s">
        <v>30</v>
      </c>
      <c r="I59" s="55" t="s">
        <v>135</v>
      </c>
      <c r="J59" s="55" t="s">
        <v>32</v>
      </c>
      <c r="K59" s="55" t="s">
        <v>731</v>
      </c>
    </row>
    <row r="60" spans="1:11" x14ac:dyDescent="0.25">
      <c r="A60" s="55">
        <v>81</v>
      </c>
      <c r="B60" s="55" t="s">
        <v>145</v>
      </c>
      <c r="C60" s="55" t="s">
        <v>146</v>
      </c>
      <c r="D60" s="55" t="s">
        <v>0</v>
      </c>
      <c r="E60" s="55" t="s">
        <v>1</v>
      </c>
      <c r="F60" s="55" t="s">
        <v>147</v>
      </c>
      <c r="G60" s="55" t="s">
        <v>666</v>
      </c>
      <c r="H60" s="55" t="s">
        <v>3</v>
      </c>
      <c r="I60" s="55" t="s">
        <v>148</v>
      </c>
      <c r="J60" s="55" t="s">
        <v>53</v>
      </c>
      <c r="K60" s="55" t="s">
        <v>732</v>
      </c>
    </row>
    <row r="61" spans="1:11" x14ac:dyDescent="0.25">
      <c r="A61" s="55">
        <v>82</v>
      </c>
      <c r="B61" s="55" t="s">
        <v>150</v>
      </c>
      <c r="C61" s="55" t="s">
        <v>151</v>
      </c>
      <c r="D61" s="55" t="s">
        <v>152</v>
      </c>
      <c r="E61" s="55" t="s">
        <v>28</v>
      </c>
      <c r="F61" s="55" t="s">
        <v>153</v>
      </c>
      <c r="G61" s="55" t="s">
        <v>666</v>
      </c>
      <c r="H61" s="55" t="s">
        <v>30</v>
      </c>
      <c r="I61" s="55" t="s">
        <v>154</v>
      </c>
      <c r="J61" s="55" t="s">
        <v>32</v>
      </c>
      <c r="K61" s="55" t="s">
        <v>733</v>
      </c>
    </row>
    <row r="62" spans="1:11" x14ac:dyDescent="0.25">
      <c r="A62" s="55">
        <v>83</v>
      </c>
      <c r="B62" s="55" t="s">
        <v>54</v>
      </c>
      <c r="C62" s="55" t="s">
        <v>55</v>
      </c>
      <c r="D62" s="55" t="s">
        <v>0</v>
      </c>
      <c r="E62" s="55" t="s">
        <v>1</v>
      </c>
      <c r="F62" s="55" t="s">
        <v>156</v>
      </c>
      <c r="G62" s="55" t="s">
        <v>666</v>
      </c>
      <c r="H62" s="55" t="s">
        <v>157</v>
      </c>
      <c r="I62" s="55" t="s">
        <v>158</v>
      </c>
      <c r="J62" s="55" t="s">
        <v>159</v>
      </c>
      <c r="K62" s="55" t="s">
        <v>734</v>
      </c>
    </row>
    <row r="63" spans="1:11" x14ac:dyDescent="0.25">
      <c r="A63" s="55">
        <v>93</v>
      </c>
      <c r="B63" s="55" t="s">
        <v>467</v>
      </c>
      <c r="C63" s="55" t="s">
        <v>468</v>
      </c>
      <c r="D63" s="55" t="s">
        <v>0</v>
      </c>
      <c r="E63" s="55" t="s">
        <v>1</v>
      </c>
      <c r="F63" s="55" t="s">
        <v>477</v>
      </c>
      <c r="G63" s="55" t="s">
        <v>666</v>
      </c>
      <c r="H63" s="55" t="s">
        <v>30</v>
      </c>
      <c r="I63" s="55" t="s">
        <v>478</v>
      </c>
      <c r="J63" s="55" t="s">
        <v>32</v>
      </c>
      <c r="K63" s="55" t="s">
        <v>740</v>
      </c>
    </row>
    <row r="64" spans="1:11" x14ac:dyDescent="0.25">
      <c r="A64" s="55">
        <v>95</v>
      </c>
      <c r="B64" s="55" t="s">
        <v>101</v>
      </c>
      <c r="C64" s="55" t="s">
        <v>102</v>
      </c>
      <c r="D64" s="55" t="s">
        <v>103</v>
      </c>
      <c r="E64" s="55" t="s">
        <v>43</v>
      </c>
      <c r="F64" s="55" t="s">
        <v>202</v>
      </c>
      <c r="G64" s="55" t="s">
        <v>666</v>
      </c>
      <c r="H64" s="55" t="s">
        <v>30</v>
      </c>
      <c r="I64" s="55" t="s">
        <v>203</v>
      </c>
      <c r="J64" s="55" t="s">
        <v>32</v>
      </c>
      <c r="K64" s="55" t="s">
        <v>743</v>
      </c>
    </row>
    <row r="65" spans="1:11" x14ac:dyDescent="0.25">
      <c r="A65" s="55">
        <v>97</v>
      </c>
      <c r="B65" s="55" t="s">
        <v>206</v>
      </c>
      <c r="C65" s="55" t="s">
        <v>207</v>
      </c>
      <c r="D65" s="55" t="s">
        <v>173</v>
      </c>
      <c r="E65" s="55" t="s">
        <v>43</v>
      </c>
      <c r="F65" s="55" t="s">
        <v>208</v>
      </c>
      <c r="G65" s="55" t="s">
        <v>666</v>
      </c>
      <c r="H65" s="55" t="s">
        <v>3</v>
      </c>
      <c r="I65" s="55" t="s">
        <v>209</v>
      </c>
      <c r="J65" s="55" t="s">
        <v>53</v>
      </c>
      <c r="K65" s="55" t="s">
        <v>745</v>
      </c>
    </row>
    <row r="66" spans="1:11" x14ac:dyDescent="0.25">
      <c r="A66" s="55">
        <v>98</v>
      </c>
      <c r="B66" s="55" t="s">
        <v>50</v>
      </c>
      <c r="C66" s="55" t="s">
        <v>51</v>
      </c>
      <c r="D66" s="55" t="s">
        <v>52</v>
      </c>
      <c r="E66" s="55" t="s">
        <v>43</v>
      </c>
      <c r="F66" s="55" t="s">
        <v>221</v>
      </c>
      <c r="G66" s="55" t="s">
        <v>666</v>
      </c>
      <c r="H66" s="55" t="s">
        <v>3</v>
      </c>
      <c r="I66" s="55" t="s">
        <v>222</v>
      </c>
      <c r="J66" s="55" t="s">
        <v>53</v>
      </c>
      <c r="K66" s="55" t="s">
        <v>747</v>
      </c>
    </row>
    <row r="67" spans="1:11" x14ac:dyDescent="0.25">
      <c r="A67" s="55">
        <v>99</v>
      </c>
      <c r="B67" s="55" t="s">
        <v>224</v>
      </c>
      <c r="C67" s="55" t="s">
        <v>225</v>
      </c>
      <c r="D67" s="55" t="s">
        <v>0</v>
      </c>
      <c r="E67" s="55" t="s">
        <v>1</v>
      </c>
      <c r="F67" s="55" t="s">
        <v>226</v>
      </c>
      <c r="G67" s="55" t="s">
        <v>666</v>
      </c>
      <c r="H67" s="55" t="s">
        <v>3</v>
      </c>
      <c r="I67" s="55" t="s">
        <v>227</v>
      </c>
      <c r="J67" s="55" t="s">
        <v>53</v>
      </c>
      <c r="K67" s="55" t="s">
        <v>748</v>
      </c>
    </row>
    <row r="68" spans="1:11" x14ac:dyDescent="0.25">
      <c r="A68" s="55">
        <v>100</v>
      </c>
      <c r="B68" s="55" t="s">
        <v>54</v>
      </c>
      <c r="C68" s="55" t="s">
        <v>55</v>
      </c>
      <c r="D68" s="55" t="s">
        <v>0</v>
      </c>
      <c r="E68" s="55" t="s">
        <v>1</v>
      </c>
      <c r="F68" s="55" t="s">
        <v>229</v>
      </c>
      <c r="G68" s="55" t="s">
        <v>666</v>
      </c>
      <c r="H68" s="55" t="s">
        <v>3</v>
      </c>
      <c r="I68" s="55" t="s">
        <v>230</v>
      </c>
      <c r="J68" s="55" t="s">
        <v>53</v>
      </c>
      <c r="K68" s="55" t="s">
        <v>749</v>
      </c>
    </row>
    <row r="69" spans="1:11" x14ac:dyDescent="0.25">
      <c r="A69" s="55">
        <v>101</v>
      </c>
      <c r="B69" s="55" t="s">
        <v>232</v>
      </c>
      <c r="C69" s="55" t="s">
        <v>233</v>
      </c>
      <c r="D69" s="55" t="s">
        <v>234</v>
      </c>
      <c r="E69" s="55" t="s">
        <v>1</v>
      </c>
      <c r="F69" s="55" t="s">
        <v>235</v>
      </c>
      <c r="G69" s="55" t="s">
        <v>666</v>
      </c>
      <c r="H69" s="55" t="s">
        <v>3</v>
      </c>
      <c r="I69" s="55" t="s">
        <v>236</v>
      </c>
      <c r="J69" s="55" t="s">
        <v>53</v>
      </c>
      <c r="K69" s="55" t="s">
        <v>750</v>
      </c>
    </row>
    <row r="70" spans="1:11" x14ac:dyDescent="0.25">
      <c r="A70" s="55">
        <v>102</v>
      </c>
      <c r="B70" s="55" t="s">
        <v>50</v>
      </c>
      <c r="C70" s="55" t="s">
        <v>51</v>
      </c>
      <c r="D70" s="55" t="s">
        <v>52</v>
      </c>
      <c r="E70" s="55" t="s">
        <v>43</v>
      </c>
      <c r="F70" s="55" t="s">
        <v>246</v>
      </c>
      <c r="G70" s="55" t="s">
        <v>666</v>
      </c>
      <c r="H70" s="55" t="s">
        <v>3</v>
      </c>
      <c r="I70" s="55" t="s">
        <v>247</v>
      </c>
      <c r="J70" s="55" t="s">
        <v>125</v>
      </c>
      <c r="K70" s="55" t="s">
        <v>751</v>
      </c>
    </row>
    <row r="71" spans="1:11" x14ac:dyDescent="0.25">
      <c r="A71" s="55">
        <v>103</v>
      </c>
      <c r="B71" s="55" t="s">
        <v>249</v>
      </c>
      <c r="C71" s="55" t="s">
        <v>250</v>
      </c>
      <c r="D71" s="55" t="s">
        <v>251</v>
      </c>
      <c r="E71" s="55" t="s">
        <v>43</v>
      </c>
      <c r="F71" s="55" t="s">
        <v>252</v>
      </c>
      <c r="G71" s="55" t="s">
        <v>666</v>
      </c>
      <c r="H71" s="55" t="s">
        <v>3</v>
      </c>
      <c r="I71" s="55" t="s">
        <v>253</v>
      </c>
      <c r="J71" s="55" t="s">
        <v>125</v>
      </c>
      <c r="K71" s="55" t="s">
        <v>752</v>
      </c>
    </row>
    <row r="72" spans="1:11" x14ac:dyDescent="0.25">
      <c r="A72" s="55">
        <v>104</v>
      </c>
      <c r="B72" s="55" t="s">
        <v>262</v>
      </c>
      <c r="C72" s="55" t="s">
        <v>263</v>
      </c>
      <c r="D72" s="55" t="s">
        <v>264</v>
      </c>
      <c r="E72" s="55" t="s">
        <v>1</v>
      </c>
      <c r="F72" s="55" t="s">
        <v>265</v>
      </c>
      <c r="G72" s="55" t="s">
        <v>666</v>
      </c>
      <c r="H72" s="55" t="s">
        <v>3</v>
      </c>
      <c r="I72" s="55" t="s">
        <v>266</v>
      </c>
      <c r="J72" s="55" t="s">
        <v>53</v>
      </c>
      <c r="K72" s="55" t="s">
        <v>753</v>
      </c>
    </row>
    <row r="73" spans="1:11" x14ac:dyDescent="0.25">
      <c r="A73" s="55">
        <v>105</v>
      </c>
      <c r="B73" s="55" t="s">
        <v>268</v>
      </c>
      <c r="C73" s="55" t="s">
        <v>269</v>
      </c>
      <c r="D73" s="55" t="s">
        <v>66</v>
      </c>
      <c r="E73" s="55" t="s">
        <v>1</v>
      </c>
      <c r="F73" s="55" t="s">
        <v>270</v>
      </c>
      <c r="G73" s="55" t="s">
        <v>666</v>
      </c>
      <c r="H73" s="55" t="s">
        <v>3</v>
      </c>
      <c r="I73" s="55" t="s">
        <v>271</v>
      </c>
      <c r="J73" s="55" t="s">
        <v>53</v>
      </c>
      <c r="K73" s="55" t="s">
        <v>754</v>
      </c>
    </row>
    <row r="74" spans="1:11" x14ac:dyDescent="0.25">
      <c r="A74" s="55">
        <v>106</v>
      </c>
      <c r="B74" s="55" t="s">
        <v>273</v>
      </c>
      <c r="C74" s="55" t="s">
        <v>274</v>
      </c>
      <c r="D74" s="55" t="s">
        <v>0</v>
      </c>
      <c r="E74" s="55" t="s">
        <v>1</v>
      </c>
      <c r="F74" s="55" t="s">
        <v>275</v>
      </c>
      <c r="G74" s="55" t="s">
        <v>666</v>
      </c>
      <c r="H74" s="55" t="s">
        <v>3</v>
      </c>
      <c r="I74" s="55" t="s">
        <v>276</v>
      </c>
      <c r="J74" s="55" t="s">
        <v>53</v>
      </c>
      <c r="K74" s="55" t="s">
        <v>755</v>
      </c>
    </row>
    <row r="75" spans="1:11" x14ac:dyDescent="0.25">
      <c r="A75" s="55">
        <v>107</v>
      </c>
      <c r="B75" s="55" t="s">
        <v>278</v>
      </c>
      <c r="C75" s="55" t="s">
        <v>279</v>
      </c>
      <c r="D75" s="55" t="s">
        <v>66</v>
      </c>
      <c r="E75" s="55" t="s">
        <v>1</v>
      </c>
      <c r="F75" s="55" t="s">
        <v>280</v>
      </c>
      <c r="G75" s="55" t="s">
        <v>666</v>
      </c>
      <c r="H75" s="55" t="s">
        <v>3</v>
      </c>
      <c r="I75" s="55" t="s">
        <v>281</v>
      </c>
      <c r="J75" s="55" t="s">
        <v>53</v>
      </c>
      <c r="K75" s="55" t="s">
        <v>756</v>
      </c>
    </row>
    <row r="76" spans="1:11" x14ac:dyDescent="0.25">
      <c r="A76" s="55">
        <v>3</v>
      </c>
      <c r="B76" s="55" t="s">
        <v>262</v>
      </c>
      <c r="C76" s="55" t="s">
        <v>421</v>
      </c>
      <c r="D76" s="55" t="s">
        <v>0</v>
      </c>
      <c r="E76" s="55" t="s">
        <v>1</v>
      </c>
      <c r="F76" s="55" t="s">
        <v>837</v>
      </c>
      <c r="G76" s="55" t="s">
        <v>543</v>
      </c>
      <c r="H76" s="55" t="s">
        <v>781</v>
      </c>
      <c r="I76" s="55" t="s">
        <v>838</v>
      </c>
      <c r="J76" s="55" t="s">
        <v>839</v>
      </c>
      <c r="K76" s="55" t="s">
        <v>908</v>
      </c>
    </row>
    <row r="77" spans="1:11" x14ac:dyDescent="0.25">
      <c r="A77" s="55">
        <v>91</v>
      </c>
      <c r="B77" s="55" t="s">
        <v>174</v>
      </c>
      <c r="C77" s="55" t="s">
        <v>175</v>
      </c>
      <c r="D77" s="55" t="s">
        <v>0</v>
      </c>
      <c r="E77" s="55" t="s">
        <v>1</v>
      </c>
      <c r="F77" s="55" t="s">
        <v>472</v>
      </c>
      <c r="G77" s="55" t="s">
        <v>543</v>
      </c>
      <c r="H77" s="55" t="s">
        <v>473</v>
      </c>
      <c r="I77" s="55" t="s">
        <v>474</v>
      </c>
      <c r="J77" s="55" t="s">
        <v>475</v>
      </c>
      <c r="K77" s="55" t="s">
        <v>737</v>
      </c>
    </row>
    <row r="78" spans="1:11" x14ac:dyDescent="0.25">
      <c r="A78" s="55">
        <v>96</v>
      </c>
      <c r="B78" s="55" t="s">
        <v>54</v>
      </c>
      <c r="C78" s="55" t="s">
        <v>55</v>
      </c>
      <c r="D78" s="55" t="s">
        <v>0</v>
      </c>
      <c r="E78" s="55" t="s">
        <v>1</v>
      </c>
      <c r="F78" s="55" t="s">
        <v>480</v>
      </c>
      <c r="G78" s="55" t="s">
        <v>543</v>
      </c>
      <c r="H78" s="55" t="s">
        <v>473</v>
      </c>
      <c r="I78" s="55" t="s">
        <v>481</v>
      </c>
      <c r="J78" s="55" t="s">
        <v>475</v>
      </c>
      <c r="K78" s="55" t="s">
        <v>744</v>
      </c>
    </row>
    <row r="79" spans="1:11" x14ac:dyDescent="0.25">
      <c r="A79" s="55">
        <v>80</v>
      </c>
      <c r="B79" s="55" t="s">
        <v>869</v>
      </c>
      <c r="C79" s="55" t="s">
        <v>870</v>
      </c>
      <c r="D79" s="55" t="s">
        <v>871</v>
      </c>
      <c r="E79" s="55" t="s">
        <v>198</v>
      </c>
      <c r="F79" s="55" t="s">
        <v>872</v>
      </c>
      <c r="G79" s="55" t="s">
        <v>816</v>
      </c>
      <c r="H79" s="55" t="s">
        <v>8</v>
      </c>
      <c r="I79" s="55" t="s">
        <v>873</v>
      </c>
      <c r="J79" s="55" t="s">
        <v>9</v>
      </c>
      <c r="K79" s="55" t="s">
        <v>874</v>
      </c>
    </row>
    <row r="80" spans="1:11" x14ac:dyDescent="0.25">
      <c r="A80" s="55">
        <v>87</v>
      </c>
      <c r="B80" s="55" t="s">
        <v>909</v>
      </c>
      <c r="C80" s="55" t="s">
        <v>910</v>
      </c>
      <c r="D80" s="55" t="s">
        <v>911</v>
      </c>
      <c r="E80" s="55" t="s">
        <v>912</v>
      </c>
      <c r="F80" s="55" t="s">
        <v>913</v>
      </c>
      <c r="G80" s="55" t="s">
        <v>788</v>
      </c>
      <c r="H80" s="55" t="s">
        <v>8</v>
      </c>
      <c r="I80" s="55" t="s">
        <v>914</v>
      </c>
      <c r="J80" s="55" t="s">
        <v>9</v>
      </c>
      <c r="K80" s="55" t="s">
        <v>915</v>
      </c>
    </row>
    <row r="81" spans="1:11" x14ac:dyDescent="0.25">
      <c r="A81" s="55">
        <v>88</v>
      </c>
      <c r="B81" s="55" t="s">
        <v>909</v>
      </c>
      <c r="C81" s="55" t="s">
        <v>910</v>
      </c>
      <c r="D81" s="55" t="s">
        <v>911</v>
      </c>
      <c r="E81" s="55" t="s">
        <v>912</v>
      </c>
      <c r="F81" s="55" t="s">
        <v>916</v>
      </c>
      <c r="G81" s="55" t="s">
        <v>788</v>
      </c>
      <c r="H81" s="55" t="s">
        <v>8</v>
      </c>
      <c r="I81" s="55" t="s">
        <v>917</v>
      </c>
      <c r="J81" s="55" t="s">
        <v>9</v>
      </c>
      <c r="K81" s="55" t="s">
        <v>918</v>
      </c>
    </row>
    <row r="82" spans="1:11" x14ac:dyDescent="0.25">
      <c r="A82" s="55">
        <v>38</v>
      </c>
      <c r="B82" s="55" t="s">
        <v>15</v>
      </c>
      <c r="C82" s="55" t="s">
        <v>16</v>
      </c>
      <c r="D82" s="55" t="s">
        <v>17</v>
      </c>
      <c r="E82" s="55" t="s">
        <v>7</v>
      </c>
      <c r="F82" s="55" t="s">
        <v>18</v>
      </c>
      <c r="G82" s="55" t="s">
        <v>527</v>
      </c>
      <c r="H82" s="55" t="s">
        <v>5</v>
      </c>
      <c r="I82" s="55" t="s">
        <v>19</v>
      </c>
      <c r="J82" s="55" t="s">
        <v>6</v>
      </c>
      <c r="K82" s="55" t="s">
        <v>685</v>
      </c>
    </row>
    <row r="83" spans="1:11" x14ac:dyDescent="0.25">
      <c r="A83" s="55">
        <v>58</v>
      </c>
      <c r="B83" s="55" t="s">
        <v>443</v>
      </c>
      <c r="C83" s="55" t="s">
        <v>444</v>
      </c>
      <c r="D83" s="55" t="s">
        <v>0</v>
      </c>
      <c r="E83" s="55" t="s">
        <v>1</v>
      </c>
      <c r="F83" s="55" t="s">
        <v>445</v>
      </c>
      <c r="G83" s="55" t="s">
        <v>527</v>
      </c>
      <c r="H83" s="55" t="s">
        <v>5</v>
      </c>
      <c r="I83" s="55" t="s">
        <v>446</v>
      </c>
      <c r="J83" s="55" t="s">
        <v>6</v>
      </c>
      <c r="K83" s="55" t="s">
        <v>708</v>
      </c>
    </row>
    <row r="84" spans="1:11" x14ac:dyDescent="0.25">
      <c r="A84" s="55">
        <v>59</v>
      </c>
      <c r="B84" s="55" t="s">
        <v>448</v>
      </c>
      <c r="C84" s="55" t="s">
        <v>449</v>
      </c>
      <c r="D84" s="55" t="s">
        <v>205</v>
      </c>
      <c r="E84" s="55" t="s">
        <v>1</v>
      </c>
      <c r="F84" s="55" t="s">
        <v>450</v>
      </c>
      <c r="G84" s="55" t="s">
        <v>527</v>
      </c>
      <c r="H84" s="55" t="s">
        <v>5</v>
      </c>
      <c r="I84" s="55" t="s">
        <v>451</v>
      </c>
      <c r="J84" s="55" t="s">
        <v>6</v>
      </c>
      <c r="K84" s="55" t="s">
        <v>709</v>
      </c>
    </row>
    <row r="85" spans="1:11" x14ac:dyDescent="0.25">
      <c r="A85" s="55">
        <v>62</v>
      </c>
      <c r="B85" s="55" t="s">
        <v>20</v>
      </c>
      <c r="C85" s="55" t="s">
        <v>21</v>
      </c>
      <c r="D85" s="55" t="s">
        <v>0</v>
      </c>
      <c r="E85" s="55" t="s">
        <v>1</v>
      </c>
      <c r="F85" s="55" t="s">
        <v>22</v>
      </c>
      <c r="G85" s="55" t="s">
        <v>527</v>
      </c>
      <c r="H85" s="55" t="s">
        <v>5</v>
      </c>
      <c r="I85" s="55" t="s">
        <v>23</v>
      </c>
      <c r="J85" s="55" t="s">
        <v>6</v>
      </c>
      <c r="K85" s="55" t="s">
        <v>713</v>
      </c>
    </row>
    <row r="86" spans="1:11" x14ac:dyDescent="0.25">
      <c r="A86" s="55">
        <v>64</v>
      </c>
      <c r="B86" s="55" t="s">
        <v>34</v>
      </c>
      <c r="C86" s="55" t="s">
        <v>35</v>
      </c>
      <c r="D86" s="55" t="s">
        <v>36</v>
      </c>
      <c r="E86" s="55" t="s">
        <v>1</v>
      </c>
      <c r="F86" s="55" t="s">
        <v>37</v>
      </c>
      <c r="G86" s="55" t="s">
        <v>527</v>
      </c>
      <c r="H86" s="55" t="s">
        <v>5</v>
      </c>
      <c r="I86" s="55" t="s">
        <v>38</v>
      </c>
      <c r="J86" s="55" t="s">
        <v>6</v>
      </c>
      <c r="K86" s="55" t="s">
        <v>715</v>
      </c>
    </row>
    <row r="87" spans="1:11" x14ac:dyDescent="0.25">
      <c r="A87" s="55">
        <v>65</v>
      </c>
      <c r="B87" s="55" t="s">
        <v>40</v>
      </c>
      <c r="C87" s="55" t="s">
        <v>41</v>
      </c>
      <c r="D87" s="55" t="s">
        <v>42</v>
      </c>
      <c r="E87" s="55" t="s">
        <v>43</v>
      </c>
      <c r="F87" s="55" t="s">
        <v>44</v>
      </c>
      <c r="G87" s="55" t="s">
        <v>527</v>
      </c>
      <c r="H87" s="55" t="s">
        <v>5</v>
      </c>
      <c r="I87" s="55" t="s">
        <v>45</v>
      </c>
      <c r="J87" s="55" t="s">
        <v>6</v>
      </c>
      <c r="K87" s="55" t="s">
        <v>716</v>
      </c>
    </row>
    <row r="88" spans="1:11" x14ac:dyDescent="0.25">
      <c r="A88" s="55">
        <v>66</v>
      </c>
      <c r="B88" s="55" t="s">
        <v>791</v>
      </c>
      <c r="C88" s="55" t="s">
        <v>792</v>
      </c>
      <c r="D88" s="55" t="s">
        <v>793</v>
      </c>
      <c r="E88" s="55" t="s">
        <v>601</v>
      </c>
      <c r="F88" s="55" t="s">
        <v>794</v>
      </c>
      <c r="G88" s="55" t="s">
        <v>527</v>
      </c>
      <c r="H88" s="55" t="s">
        <v>8</v>
      </c>
      <c r="I88" s="55" t="s">
        <v>795</v>
      </c>
      <c r="J88" s="55" t="s">
        <v>778</v>
      </c>
      <c r="K88" s="55" t="s">
        <v>796</v>
      </c>
    </row>
    <row r="89" spans="1:11" x14ac:dyDescent="0.25">
      <c r="A89" s="55">
        <v>67</v>
      </c>
      <c r="B89" s="55" t="s">
        <v>54</v>
      </c>
      <c r="C89" s="55" t="s">
        <v>55</v>
      </c>
      <c r="D89" s="55" t="s">
        <v>0</v>
      </c>
      <c r="E89" s="55" t="s">
        <v>1</v>
      </c>
      <c r="F89" s="55" t="s">
        <v>56</v>
      </c>
      <c r="G89" s="55" t="s">
        <v>527</v>
      </c>
      <c r="H89" s="55" t="s">
        <v>5</v>
      </c>
      <c r="I89" s="55" t="s">
        <v>57</v>
      </c>
      <c r="J89" s="55" t="s">
        <v>6</v>
      </c>
      <c r="K89" s="55" t="s">
        <v>717</v>
      </c>
    </row>
    <row r="90" spans="1:11" x14ac:dyDescent="0.25">
      <c r="A90" s="55">
        <v>69</v>
      </c>
      <c r="B90" s="55" t="s">
        <v>467</v>
      </c>
      <c r="C90" s="55" t="s">
        <v>468</v>
      </c>
      <c r="D90" s="55" t="s">
        <v>0</v>
      </c>
      <c r="E90" s="55" t="s">
        <v>1</v>
      </c>
      <c r="F90" s="55" t="s">
        <v>469</v>
      </c>
      <c r="G90" s="55" t="s">
        <v>527</v>
      </c>
      <c r="H90" s="55" t="s">
        <v>5</v>
      </c>
      <c r="I90" s="55" t="s">
        <v>470</v>
      </c>
      <c r="J90" s="55" t="s">
        <v>6</v>
      </c>
      <c r="K90" s="55" t="s">
        <v>720</v>
      </c>
    </row>
    <row r="91" spans="1:11" x14ac:dyDescent="0.25">
      <c r="A91" s="55">
        <v>70</v>
      </c>
      <c r="B91" s="55" t="s">
        <v>79</v>
      </c>
      <c r="C91" s="55" t="s">
        <v>11</v>
      </c>
      <c r="D91" s="55" t="s">
        <v>80</v>
      </c>
      <c r="E91" s="55" t="s">
        <v>81</v>
      </c>
      <c r="F91" s="55" t="s">
        <v>82</v>
      </c>
      <c r="G91" s="55" t="s">
        <v>527</v>
      </c>
      <c r="H91" s="55" t="s">
        <v>5</v>
      </c>
      <c r="I91" s="55" t="s">
        <v>83</v>
      </c>
      <c r="J91" s="55" t="s">
        <v>6</v>
      </c>
      <c r="K91" s="55" t="s">
        <v>721</v>
      </c>
    </row>
    <row r="92" spans="1:11" x14ac:dyDescent="0.25">
      <c r="A92" s="55">
        <v>71</v>
      </c>
      <c r="B92" s="55" t="s">
        <v>88</v>
      </c>
      <c r="C92" s="55" t="s">
        <v>89</v>
      </c>
      <c r="D92" s="55" t="s">
        <v>90</v>
      </c>
      <c r="E92" s="55" t="s">
        <v>70</v>
      </c>
      <c r="F92" s="55" t="s">
        <v>91</v>
      </c>
      <c r="G92" s="55" t="s">
        <v>527</v>
      </c>
      <c r="H92" s="55" t="s">
        <v>5</v>
      </c>
      <c r="I92" s="55" t="s">
        <v>92</v>
      </c>
      <c r="J92" s="55" t="s">
        <v>6</v>
      </c>
      <c r="K92" s="55" t="s">
        <v>723</v>
      </c>
    </row>
    <row r="93" spans="1:11" x14ac:dyDescent="0.25">
      <c r="A93" s="55">
        <v>72</v>
      </c>
      <c r="B93" s="55" t="s">
        <v>50</v>
      </c>
      <c r="C93" s="55" t="s">
        <v>51</v>
      </c>
      <c r="D93" s="55" t="s">
        <v>52</v>
      </c>
      <c r="E93" s="55" t="s">
        <v>43</v>
      </c>
      <c r="F93" s="55" t="s">
        <v>94</v>
      </c>
      <c r="G93" s="55" t="s">
        <v>527</v>
      </c>
      <c r="H93" s="55" t="s">
        <v>5</v>
      </c>
      <c r="I93" s="55" t="s">
        <v>95</v>
      </c>
      <c r="J93" s="55" t="s">
        <v>6</v>
      </c>
      <c r="K93" s="55" t="s">
        <v>724</v>
      </c>
    </row>
    <row r="94" spans="1:11" x14ac:dyDescent="0.25">
      <c r="A94" s="55">
        <v>73</v>
      </c>
      <c r="B94" s="55" t="s">
        <v>49</v>
      </c>
      <c r="C94" s="55" t="s">
        <v>97</v>
      </c>
      <c r="D94" s="55" t="s">
        <v>66</v>
      </c>
      <c r="E94" s="55" t="s">
        <v>1</v>
      </c>
      <c r="F94" s="55" t="s">
        <v>98</v>
      </c>
      <c r="G94" s="55" t="s">
        <v>527</v>
      </c>
      <c r="H94" s="55" t="s">
        <v>5</v>
      </c>
      <c r="I94" s="55" t="s">
        <v>99</v>
      </c>
      <c r="J94" s="55" t="s">
        <v>6</v>
      </c>
      <c r="K94" s="55" t="s">
        <v>725</v>
      </c>
    </row>
    <row r="95" spans="1:11" x14ac:dyDescent="0.25">
      <c r="A95" s="55">
        <v>76</v>
      </c>
      <c r="B95" s="55" t="s">
        <v>127</v>
      </c>
      <c r="C95" s="55" t="s">
        <v>47</v>
      </c>
      <c r="D95" s="55" t="s">
        <v>0</v>
      </c>
      <c r="E95" s="55" t="s">
        <v>1</v>
      </c>
      <c r="F95" s="55" t="s">
        <v>128</v>
      </c>
      <c r="G95" s="55" t="s">
        <v>527</v>
      </c>
      <c r="H95" s="55" t="s">
        <v>8</v>
      </c>
      <c r="I95" s="55" t="s">
        <v>129</v>
      </c>
      <c r="J95" s="55" t="s">
        <v>9</v>
      </c>
      <c r="K95" s="55" t="s">
        <v>729</v>
      </c>
    </row>
    <row r="96" spans="1:11" x14ac:dyDescent="0.25">
      <c r="A96" s="55">
        <v>77</v>
      </c>
      <c r="B96" s="55" t="s">
        <v>641</v>
      </c>
      <c r="C96" s="55" t="s">
        <v>642</v>
      </c>
      <c r="D96" s="55" t="s">
        <v>106</v>
      </c>
      <c r="E96" s="55" t="s">
        <v>7</v>
      </c>
      <c r="F96" s="55" t="s">
        <v>643</v>
      </c>
      <c r="G96" s="55" t="s">
        <v>527</v>
      </c>
      <c r="H96" s="55" t="s">
        <v>8</v>
      </c>
      <c r="I96" s="55" t="s">
        <v>644</v>
      </c>
      <c r="J96" s="55" t="s">
        <v>9</v>
      </c>
      <c r="K96" s="55" t="s">
        <v>730</v>
      </c>
    </row>
    <row r="97" spans="1:11" x14ac:dyDescent="0.25">
      <c r="A97" s="55">
        <v>79</v>
      </c>
      <c r="B97" s="55" t="s">
        <v>811</v>
      </c>
      <c r="C97" s="55" t="s">
        <v>812</v>
      </c>
      <c r="D97" s="55" t="s">
        <v>813</v>
      </c>
      <c r="E97" s="55" t="s">
        <v>814</v>
      </c>
      <c r="F97" s="55" t="s">
        <v>815</v>
      </c>
      <c r="G97" s="55" t="s">
        <v>527</v>
      </c>
      <c r="H97" s="55" t="s">
        <v>8</v>
      </c>
      <c r="I97" s="55" t="s">
        <v>817</v>
      </c>
      <c r="J97" s="55" t="s">
        <v>9</v>
      </c>
      <c r="K97" s="55" t="s">
        <v>818</v>
      </c>
    </row>
    <row r="98" spans="1:11" x14ac:dyDescent="0.25">
      <c r="A98" s="55">
        <v>84</v>
      </c>
      <c r="B98" s="55" t="s">
        <v>819</v>
      </c>
      <c r="C98" s="55" t="s">
        <v>820</v>
      </c>
      <c r="D98" s="55" t="s">
        <v>821</v>
      </c>
      <c r="E98" s="55" t="s">
        <v>822</v>
      </c>
      <c r="F98" s="55" t="s">
        <v>823</v>
      </c>
      <c r="G98" s="55" t="s">
        <v>527</v>
      </c>
      <c r="H98" s="55" t="s">
        <v>8</v>
      </c>
      <c r="I98" s="55" t="s">
        <v>824</v>
      </c>
      <c r="J98" s="55" t="s">
        <v>9</v>
      </c>
      <c r="K98" s="55" t="s">
        <v>825</v>
      </c>
    </row>
    <row r="99" spans="1:11" x14ac:dyDescent="0.25">
      <c r="A99" s="55">
        <v>85</v>
      </c>
      <c r="B99" s="55" t="s">
        <v>875</v>
      </c>
      <c r="C99" s="55" t="s">
        <v>876</v>
      </c>
      <c r="D99" s="55" t="s">
        <v>877</v>
      </c>
      <c r="E99" s="55" t="s">
        <v>878</v>
      </c>
      <c r="F99" s="55" t="s">
        <v>879</v>
      </c>
      <c r="G99" s="55" t="s">
        <v>527</v>
      </c>
      <c r="H99" s="55" t="s">
        <v>8</v>
      </c>
      <c r="I99" s="55" t="s">
        <v>880</v>
      </c>
      <c r="J99" s="55" t="s">
        <v>9</v>
      </c>
      <c r="K99" s="55" t="s">
        <v>881</v>
      </c>
    </row>
    <row r="100" spans="1:11" x14ac:dyDescent="0.25">
      <c r="A100" s="55">
        <v>86</v>
      </c>
      <c r="B100" s="55" t="s">
        <v>797</v>
      </c>
      <c r="C100" s="55" t="s">
        <v>798</v>
      </c>
      <c r="D100" s="55" t="s">
        <v>799</v>
      </c>
      <c r="E100" s="55" t="s">
        <v>1</v>
      </c>
      <c r="F100" s="55" t="s">
        <v>800</v>
      </c>
      <c r="G100" s="55" t="s">
        <v>527</v>
      </c>
      <c r="H100" s="55" t="s">
        <v>8</v>
      </c>
      <c r="I100" s="55" t="s">
        <v>801</v>
      </c>
      <c r="J100" s="55" t="s">
        <v>9</v>
      </c>
      <c r="K100" s="55" t="s">
        <v>802</v>
      </c>
    </row>
    <row r="101" spans="1:11" x14ac:dyDescent="0.25">
      <c r="A101" s="55">
        <v>89</v>
      </c>
      <c r="B101" s="55" t="s">
        <v>882</v>
      </c>
      <c r="C101" s="55" t="s">
        <v>97</v>
      </c>
      <c r="D101" s="55" t="s">
        <v>173</v>
      </c>
      <c r="E101" s="55" t="s">
        <v>43</v>
      </c>
      <c r="F101" s="55" t="s">
        <v>883</v>
      </c>
      <c r="G101" s="55" t="s">
        <v>527</v>
      </c>
      <c r="H101" s="55" t="s">
        <v>8</v>
      </c>
      <c r="I101" s="55" t="s">
        <v>884</v>
      </c>
      <c r="J101" s="55" t="s">
        <v>9</v>
      </c>
      <c r="K101" s="55" t="s">
        <v>885</v>
      </c>
    </row>
    <row r="102" spans="1:11" x14ac:dyDescent="0.25">
      <c r="A102" s="55">
        <v>90</v>
      </c>
      <c r="B102" s="55" t="s">
        <v>174</v>
      </c>
      <c r="C102" s="55" t="s">
        <v>175</v>
      </c>
      <c r="D102" s="55" t="s">
        <v>0</v>
      </c>
      <c r="E102" s="55" t="s">
        <v>1</v>
      </c>
      <c r="F102" s="55" t="s">
        <v>176</v>
      </c>
      <c r="G102" s="55" t="s">
        <v>527</v>
      </c>
      <c r="H102" s="55" t="s">
        <v>8</v>
      </c>
      <c r="I102" s="55" t="s">
        <v>177</v>
      </c>
      <c r="J102" s="55" t="s">
        <v>9</v>
      </c>
      <c r="K102" s="55" t="s">
        <v>736</v>
      </c>
    </row>
    <row r="103" spans="1:11" x14ac:dyDescent="0.25">
      <c r="A103" s="55">
        <v>92</v>
      </c>
      <c r="B103" s="55" t="s">
        <v>179</v>
      </c>
      <c r="C103" s="55" t="s">
        <v>180</v>
      </c>
      <c r="D103" s="55" t="s">
        <v>181</v>
      </c>
      <c r="E103" s="55" t="s">
        <v>43</v>
      </c>
      <c r="F103" s="55" t="s">
        <v>182</v>
      </c>
      <c r="G103" s="55" t="s">
        <v>527</v>
      </c>
      <c r="H103" s="55" t="s">
        <v>8</v>
      </c>
      <c r="I103" s="55" t="s">
        <v>183</v>
      </c>
      <c r="J103" s="55" t="s">
        <v>9</v>
      </c>
      <c r="K103" s="55" t="s">
        <v>738</v>
      </c>
    </row>
    <row r="104" spans="1:11" x14ac:dyDescent="0.25">
      <c r="A104" s="55">
        <v>94</v>
      </c>
      <c r="B104" s="55" t="s">
        <v>196</v>
      </c>
      <c r="C104" s="55" t="s">
        <v>104</v>
      </c>
      <c r="D104" s="55" t="s">
        <v>197</v>
      </c>
      <c r="E104" s="55" t="s">
        <v>198</v>
      </c>
      <c r="F104" s="55" t="s">
        <v>199</v>
      </c>
      <c r="G104" s="55" t="s">
        <v>527</v>
      </c>
      <c r="H104" s="55" t="s">
        <v>8</v>
      </c>
      <c r="I104" s="55" t="s">
        <v>200</v>
      </c>
      <c r="J104" s="55" t="s">
        <v>9</v>
      </c>
      <c r="K104" s="55" t="s">
        <v>742</v>
      </c>
    </row>
    <row r="105" spans="1:11" x14ac:dyDescent="0.25">
      <c r="A105" s="55">
        <v>1</v>
      </c>
      <c r="B105" s="55" t="s">
        <v>902</v>
      </c>
      <c r="C105" s="55" t="s">
        <v>903</v>
      </c>
      <c r="D105" s="55" t="s">
        <v>17</v>
      </c>
      <c r="E105" s="55" t="s">
        <v>7</v>
      </c>
      <c r="F105" s="55" t="s">
        <v>904</v>
      </c>
      <c r="G105" s="55" t="s">
        <v>760</v>
      </c>
      <c r="H105" s="55" t="s">
        <v>8</v>
      </c>
      <c r="I105" s="55" t="s">
        <v>905</v>
      </c>
      <c r="J105" s="55" t="s">
        <v>9</v>
      </c>
      <c r="K105" s="55" t="s">
        <v>906</v>
      </c>
    </row>
    <row r="106" spans="1:11" x14ac:dyDescent="0.25">
      <c r="A106" s="55">
        <v>9</v>
      </c>
      <c r="B106" s="55" t="s">
        <v>803</v>
      </c>
      <c r="C106" s="55" t="s">
        <v>804</v>
      </c>
      <c r="D106" s="55" t="s">
        <v>17</v>
      </c>
      <c r="E106" s="55" t="s">
        <v>7</v>
      </c>
      <c r="F106" s="55" t="s">
        <v>805</v>
      </c>
      <c r="G106" s="55" t="s">
        <v>760</v>
      </c>
      <c r="H106" s="55" t="s">
        <v>5</v>
      </c>
      <c r="I106" s="55" t="s">
        <v>806</v>
      </c>
      <c r="J106" s="55" t="s">
        <v>6</v>
      </c>
      <c r="K106" s="55" t="s">
        <v>807</v>
      </c>
    </row>
    <row r="107" spans="1:11" x14ac:dyDescent="0.25">
      <c r="A107" s="55">
        <v>10</v>
      </c>
      <c r="B107" s="55" t="s">
        <v>766</v>
      </c>
      <c r="C107" s="55" t="s">
        <v>767</v>
      </c>
      <c r="D107" s="55" t="s">
        <v>577</v>
      </c>
      <c r="E107" s="55" t="s">
        <v>7</v>
      </c>
      <c r="F107" s="55" t="s">
        <v>768</v>
      </c>
      <c r="G107" s="55" t="s">
        <v>760</v>
      </c>
      <c r="H107" s="55" t="s">
        <v>8</v>
      </c>
      <c r="I107" s="55" t="s">
        <v>769</v>
      </c>
      <c r="J107" s="55" t="s">
        <v>9</v>
      </c>
      <c r="K107" s="55" t="s">
        <v>770</v>
      </c>
    </row>
    <row r="108" spans="1:11" x14ac:dyDescent="0.25">
      <c r="A108" s="55">
        <v>11</v>
      </c>
      <c r="B108" s="55" t="s">
        <v>544</v>
      </c>
      <c r="C108" s="55" t="s">
        <v>545</v>
      </c>
      <c r="D108" s="55" t="s">
        <v>546</v>
      </c>
      <c r="E108" s="55" t="s">
        <v>1</v>
      </c>
      <c r="F108" s="55" t="s">
        <v>547</v>
      </c>
      <c r="G108" s="55" t="s">
        <v>760</v>
      </c>
      <c r="H108" s="55" t="s">
        <v>8</v>
      </c>
      <c r="I108" s="55" t="s">
        <v>548</v>
      </c>
      <c r="J108" s="55" t="s">
        <v>9</v>
      </c>
      <c r="K108" s="55" t="s">
        <v>783</v>
      </c>
    </row>
  </sheetData>
  <sortState ref="A2:K108">
    <sortCondition ref="G2:G108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70</v>
      </c>
      <c r="B2" s="54" t="s">
        <v>901</v>
      </c>
      <c r="C2" s="54" t="s">
        <v>897</v>
      </c>
      <c r="D2" s="54" t="s">
        <v>0</v>
      </c>
      <c r="E2" s="54" t="s">
        <v>1</v>
      </c>
      <c r="F2" s="54" t="s">
        <v>898</v>
      </c>
      <c r="G2" s="54" t="s">
        <v>2</v>
      </c>
      <c r="H2" s="54" t="s">
        <v>3</v>
      </c>
      <c r="I2" s="54" t="s">
        <v>899</v>
      </c>
      <c r="J2" s="54" t="s">
        <v>2</v>
      </c>
      <c r="K2" s="54" t="s">
        <v>900</v>
      </c>
    </row>
    <row r="3" spans="1:11" x14ac:dyDescent="0.25">
      <c r="A3">
        <v>1</v>
      </c>
      <c r="B3" s="54" t="s">
        <v>262</v>
      </c>
      <c r="C3" s="54" t="s">
        <v>421</v>
      </c>
      <c r="D3" s="54" t="s">
        <v>0</v>
      </c>
      <c r="E3" s="54" t="s">
        <v>1</v>
      </c>
      <c r="F3" s="54" t="s">
        <v>855</v>
      </c>
      <c r="G3" s="54" t="s">
        <v>516</v>
      </c>
      <c r="H3" s="54" t="s">
        <v>828</v>
      </c>
      <c r="I3" s="54" t="s">
        <v>856</v>
      </c>
      <c r="J3" s="54" t="s">
        <v>827</v>
      </c>
      <c r="K3" s="54" t="s">
        <v>895</v>
      </c>
    </row>
    <row r="4" spans="1:11" x14ac:dyDescent="0.25">
      <c r="A4" s="54">
        <v>2</v>
      </c>
      <c r="B4" s="54" t="s">
        <v>361</v>
      </c>
      <c r="C4" s="54" t="s">
        <v>362</v>
      </c>
      <c r="D4" s="54" t="s">
        <v>0</v>
      </c>
      <c r="E4" s="54" t="s">
        <v>1</v>
      </c>
      <c r="F4" s="54" t="s">
        <v>886</v>
      </c>
      <c r="G4" s="54" t="s">
        <v>516</v>
      </c>
      <c r="H4" s="54" t="s">
        <v>3</v>
      </c>
      <c r="I4" s="54" t="s">
        <v>861</v>
      </c>
      <c r="J4" s="54" t="s">
        <v>516</v>
      </c>
      <c r="K4" s="54" t="s">
        <v>896</v>
      </c>
    </row>
    <row r="5" spans="1:11" x14ac:dyDescent="0.25">
      <c r="A5" s="54">
        <v>4</v>
      </c>
      <c r="B5" s="54" t="s">
        <v>863</v>
      </c>
      <c r="C5" s="54" t="s">
        <v>864</v>
      </c>
      <c r="D5" s="54" t="s">
        <v>865</v>
      </c>
      <c r="E5" s="54" t="s">
        <v>70</v>
      </c>
      <c r="F5" s="54" t="s">
        <v>866</v>
      </c>
      <c r="G5" s="54" t="s">
        <v>666</v>
      </c>
      <c r="H5" s="54" t="s">
        <v>287</v>
      </c>
      <c r="I5" s="54" t="s">
        <v>867</v>
      </c>
      <c r="J5" s="54" t="s">
        <v>289</v>
      </c>
      <c r="K5" s="54" t="s">
        <v>868</v>
      </c>
    </row>
    <row r="6" spans="1:11" x14ac:dyDescent="0.25">
      <c r="A6" s="54">
        <v>5</v>
      </c>
      <c r="B6" s="54" t="s">
        <v>830</v>
      </c>
      <c r="C6" s="54" t="s">
        <v>624</v>
      </c>
      <c r="D6" s="54" t="s">
        <v>625</v>
      </c>
      <c r="E6" s="54" t="s">
        <v>48</v>
      </c>
      <c r="F6" s="54" t="s">
        <v>626</v>
      </c>
      <c r="G6" s="54" t="s">
        <v>666</v>
      </c>
      <c r="H6" s="54" t="s">
        <v>294</v>
      </c>
      <c r="I6" s="54" t="s">
        <v>627</v>
      </c>
      <c r="J6" s="54" t="s">
        <v>289</v>
      </c>
      <c r="K6" s="54" t="s">
        <v>831</v>
      </c>
    </row>
    <row r="7" spans="1:11" x14ac:dyDescent="0.25">
      <c r="A7" s="54">
        <v>6</v>
      </c>
      <c r="B7" s="54" t="s">
        <v>832</v>
      </c>
      <c r="C7" s="54" t="s">
        <v>833</v>
      </c>
      <c r="D7" s="54" t="s">
        <v>173</v>
      </c>
      <c r="E7" s="54" t="s">
        <v>43</v>
      </c>
      <c r="F7" s="54" t="s">
        <v>834</v>
      </c>
      <c r="G7" s="54" t="s">
        <v>666</v>
      </c>
      <c r="H7" s="54" t="s">
        <v>294</v>
      </c>
      <c r="I7" s="54" t="s">
        <v>835</v>
      </c>
      <c r="J7" s="54" t="s">
        <v>289</v>
      </c>
      <c r="K7" s="54" t="s">
        <v>836</v>
      </c>
    </row>
    <row r="8" spans="1:11" x14ac:dyDescent="0.25">
      <c r="A8" s="54">
        <v>8</v>
      </c>
      <c r="B8" s="54" t="s">
        <v>845</v>
      </c>
      <c r="C8" s="54" t="s">
        <v>846</v>
      </c>
      <c r="D8" s="54" t="s">
        <v>27</v>
      </c>
      <c r="E8" s="54" t="s">
        <v>28</v>
      </c>
      <c r="F8" s="54" t="s">
        <v>847</v>
      </c>
      <c r="G8" s="54" t="s">
        <v>666</v>
      </c>
      <c r="H8" s="54" t="s">
        <v>294</v>
      </c>
      <c r="I8" s="54" t="s">
        <v>848</v>
      </c>
      <c r="J8" s="54" t="s">
        <v>289</v>
      </c>
      <c r="K8" s="54" t="s">
        <v>849</v>
      </c>
    </row>
    <row r="9" spans="1:11" x14ac:dyDescent="0.25">
      <c r="A9" s="54">
        <v>12</v>
      </c>
      <c r="B9" s="54" t="s">
        <v>453</v>
      </c>
      <c r="C9" s="54" t="s">
        <v>454</v>
      </c>
      <c r="D9" s="54" t="s">
        <v>455</v>
      </c>
      <c r="E9" s="54" t="s">
        <v>456</v>
      </c>
      <c r="F9" s="54" t="s">
        <v>457</v>
      </c>
      <c r="G9" s="54" t="s">
        <v>666</v>
      </c>
      <c r="H9" s="54" t="s">
        <v>30</v>
      </c>
      <c r="I9" s="54" t="s">
        <v>458</v>
      </c>
      <c r="J9" s="54" t="s">
        <v>32</v>
      </c>
      <c r="K9" s="54" t="s">
        <v>763</v>
      </c>
    </row>
    <row r="10" spans="1:11" x14ac:dyDescent="0.25">
      <c r="A10" s="54">
        <v>13</v>
      </c>
      <c r="B10" s="54" t="s">
        <v>530</v>
      </c>
      <c r="C10" s="54" t="s">
        <v>531</v>
      </c>
      <c r="D10" s="54" t="s">
        <v>0</v>
      </c>
      <c r="E10" s="54" t="s">
        <v>1</v>
      </c>
      <c r="F10" s="54" t="s">
        <v>532</v>
      </c>
      <c r="G10" s="54" t="s">
        <v>666</v>
      </c>
      <c r="H10" s="54" t="s">
        <v>294</v>
      </c>
      <c r="I10" s="54" t="s">
        <v>533</v>
      </c>
      <c r="J10" s="54" t="s">
        <v>516</v>
      </c>
      <c r="K10" s="54" t="s">
        <v>764</v>
      </c>
    </row>
    <row r="11" spans="1:11" x14ac:dyDescent="0.25">
      <c r="A11" s="54">
        <v>14</v>
      </c>
      <c r="B11" s="54" t="s">
        <v>116</v>
      </c>
      <c r="C11" s="54" t="s">
        <v>117</v>
      </c>
      <c r="D11" s="54" t="s">
        <v>648</v>
      </c>
      <c r="E11" s="54" t="s">
        <v>1</v>
      </c>
      <c r="F11" s="54" t="s">
        <v>118</v>
      </c>
      <c r="G11" s="54" t="s">
        <v>666</v>
      </c>
      <c r="H11" s="54" t="s">
        <v>3</v>
      </c>
      <c r="I11" s="54" t="s">
        <v>119</v>
      </c>
      <c r="J11" s="54" t="s">
        <v>53</v>
      </c>
      <c r="K11" s="54" t="s">
        <v>649</v>
      </c>
    </row>
    <row r="12" spans="1:11" x14ac:dyDescent="0.25">
      <c r="A12" s="54">
        <v>15</v>
      </c>
      <c r="B12" s="54" t="s">
        <v>651</v>
      </c>
      <c r="C12" s="54" t="s">
        <v>652</v>
      </c>
      <c r="D12" s="54" t="s">
        <v>653</v>
      </c>
      <c r="E12" s="54" t="s">
        <v>1</v>
      </c>
      <c r="F12" s="54" t="s">
        <v>654</v>
      </c>
      <c r="G12" s="54" t="s">
        <v>666</v>
      </c>
      <c r="H12" s="54" t="s">
        <v>294</v>
      </c>
      <c r="I12" s="54" t="s">
        <v>655</v>
      </c>
      <c r="J12" s="54" t="s">
        <v>289</v>
      </c>
      <c r="K12" s="54" t="s">
        <v>656</v>
      </c>
    </row>
    <row r="13" spans="1:11" x14ac:dyDescent="0.25">
      <c r="A13" s="54">
        <v>16</v>
      </c>
      <c r="B13" s="54" t="s">
        <v>382</v>
      </c>
      <c r="C13" s="54" t="s">
        <v>383</v>
      </c>
      <c r="D13" s="54" t="s">
        <v>351</v>
      </c>
      <c r="E13" s="54" t="s">
        <v>48</v>
      </c>
      <c r="F13" s="54" t="s">
        <v>384</v>
      </c>
      <c r="G13" s="54" t="s">
        <v>666</v>
      </c>
      <c r="H13" s="54" t="s">
        <v>287</v>
      </c>
      <c r="I13" s="54" t="s">
        <v>385</v>
      </c>
      <c r="J13" s="54" t="s">
        <v>289</v>
      </c>
      <c r="K13" s="54" t="s">
        <v>657</v>
      </c>
    </row>
    <row r="14" spans="1:11" x14ac:dyDescent="0.25">
      <c r="A14" s="54">
        <v>17</v>
      </c>
      <c r="B14" s="54" t="s">
        <v>407</v>
      </c>
      <c r="C14" s="54" t="s">
        <v>408</v>
      </c>
      <c r="D14" s="54" t="s">
        <v>618</v>
      </c>
      <c r="E14" s="54" t="s">
        <v>619</v>
      </c>
      <c r="F14" s="54" t="s">
        <v>620</v>
      </c>
      <c r="G14" s="54" t="s">
        <v>666</v>
      </c>
      <c r="H14" s="54" t="s">
        <v>294</v>
      </c>
      <c r="I14" s="54" t="s">
        <v>621</v>
      </c>
      <c r="J14" s="54" t="s">
        <v>289</v>
      </c>
      <c r="K14" s="54" t="s">
        <v>658</v>
      </c>
    </row>
    <row r="15" spans="1:11" x14ac:dyDescent="0.25">
      <c r="A15" s="54">
        <v>18</v>
      </c>
      <c r="B15" s="54" t="s">
        <v>425</v>
      </c>
      <c r="C15" s="54" t="s">
        <v>426</v>
      </c>
      <c r="D15" s="54" t="s">
        <v>427</v>
      </c>
      <c r="E15" s="54" t="s">
        <v>28</v>
      </c>
      <c r="F15" s="54" t="s">
        <v>428</v>
      </c>
      <c r="G15" s="54" t="s">
        <v>666</v>
      </c>
      <c r="H15" s="54" t="s">
        <v>287</v>
      </c>
      <c r="I15" s="54" t="s">
        <v>429</v>
      </c>
      <c r="J15" s="54" t="s">
        <v>289</v>
      </c>
      <c r="K15" s="54" t="s">
        <v>659</v>
      </c>
    </row>
    <row r="16" spans="1:11" x14ac:dyDescent="0.25">
      <c r="A16" s="54">
        <v>19</v>
      </c>
      <c r="B16" s="54" t="s">
        <v>102</v>
      </c>
      <c r="C16" s="54" t="s">
        <v>141</v>
      </c>
      <c r="D16" s="54" t="s">
        <v>42</v>
      </c>
      <c r="E16" s="54" t="s">
        <v>43</v>
      </c>
      <c r="F16" s="54" t="s">
        <v>142</v>
      </c>
      <c r="G16" s="54" t="s">
        <v>666</v>
      </c>
      <c r="H16" s="54" t="s">
        <v>3</v>
      </c>
      <c r="I16" s="54" t="s">
        <v>143</v>
      </c>
      <c r="J16" s="54" t="s">
        <v>53</v>
      </c>
      <c r="K16" s="54" t="s">
        <v>662</v>
      </c>
    </row>
    <row r="17" spans="1:11" x14ac:dyDescent="0.25">
      <c r="A17" s="54">
        <v>20</v>
      </c>
      <c r="B17" s="54" t="s">
        <v>608</v>
      </c>
      <c r="C17" s="54" t="s">
        <v>378</v>
      </c>
      <c r="D17" s="54" t="s">
        <v>27</v>
      </c>
      <c r="E17" s="54" t="s">
        <v>28</v>
      </c>
      <c r="F17" s="54" t="s">
        <v>609</v>
      </c>
      <c r="G17" s="54" t="s">
        <v>666</v>
      </c>
      <c r="H17" s="54" t="s">
        <v>294</v>
      </c>
      <c r="I17" s="54" t="s">
        <v>610</v>
      </c>
      <c r="J17" s="54" t="s">
        <v>289</v>
      </c>
      <c r="K17" s="54" t="s">
        <v>663</v>
      </c>
    </row>
    <row r="18" spans="1:11" x14ac:dyDescent="0.25">
      <c r="A18" s="54">
        <v>21</v>
      </c>
      <c r="B18" s="54"/>
      <c r="C18" s="54"/>
      <c r="D18" s="54"/>
      <c r="E18" s="54"/>
      <c r="F18" s="54" t="s">
        <v>572</v>
      </c>
      <c r="G18" s="54" t="s">
        <v>666</v>
      </c>
      <c r="H18" s="54" t="s">
        <v>287</v>
      </c>
      <c r="I18" s="54" t="s">
        <v>573</v>
      </c>
      <c r="J18" s="54" t="s">
        <v>289</v>
      </c>
      <c r="K18" s="54" t="s">
        <v>665</v>
      </c>
    </row>
    <row r="19" spans="1:11" x14ac:dyDescent="0.25">
      <c r="A19" s="54">
        <v>22</v>
      </c>
      <c r="B19" s="54" t="s">
        <v>575</v>
      </c>
      <c r="C19" s="54" t="s">
        <v>576</v>
      </c>
      <c r="D19" s="54" t="s">
        <v>577</v>
      </c>
      <c r="E19" s="54" t="s">
        <v>7</v>
      </c>
      <c r="F19" s="54" t="s">
        <v>578</v>
      </c>
      <c r="G19" s="54" t="s">
        <v>666</v>
      </c>
      <c r="H19" s="54" t="s">
        <v>287</v>
      </c>
      <c r="I19" s="54" t="s">
        <v>579</v>
      </c>
      <c r="J19" s="54" t="s">
        <v>289</v>
      </c>
      <c r="K19" s="54" t="s">
        <v>667</v>
      </c>
    </row>
    <row r="20" spans="1:11" x14ac:dyDescent="0.25">
      <c r="A20" s="54">
        <v>23</v>
      </c>
      <c r="B20" s="54" t="s">
        <v>535</v>
      </c>
      <c r="C20" s="54" t="s">
        <v>536</v>
      </c>
      <c r="D20" s="54" t="s">
        <v>205</v>
      </c>
      <c r="E20" s="54" t="s">
        <v>1</v>
      </c>
      <c r="F20" s="54" t="s">
        <v>537</v>
      </c>
      <c r="G20" s="54" t="s">
        <v>666</v>
      </c>
      <c r="H20" s="54" t="s">
        <v>3</v>
      </c>
      <c r="I20" s="54" t="s">
        <v>538</v>
      </c>
      <c r="J20" s="54" t="s">
        <v>53</v>
      </c>
      <c r="K20" s="54" t="s">
        <v>668</v>
      </c>
    </row>
    <row r="21" spans="1:11" x14ac:dyDescent="0.25">
      <c r="A21" s="54">
        <v>24</v>
      </c>
      <c r="B21" s="54" t="s">
        <v>590</v>
      </c>
      <c r="C21" s="54" t="s">
        <v>591</v>
      </c>
      <c r="D21" s="54" t="s">
        <v>592</v>
      </c>
      <c r="E21" s="54" t="s">
        <v>43</v>
      </c>
      <c r="F21" s="54" t="s">
        <v>593</v>
      </c>
      <c r="G21" s="54" t="s">
        <v>666</v>
      </c>
      <c r="H21" s="54" t="s">
        <v>30</v>
      </c>
      <c r="I21" s="54" t="s">
        <v>594</v>
      </c>
      <c r="J21" s="54" t="s">
        <v>32</v>
      </c>
      <c r="K21" s="54" t="s">
        <v>669</v>
      </c>
    </row>
    <row r="22" spans="1:11" x14ac:dyDescent="0.25">
      <c r="A22" s="54">
        <v>25</v>
      </c>
      <c r="B22" s="54" t="s">
        <v>257</v>
      </c>
      <c r="C22" s="54" t="s">
        <v>258</v>
      </c>
      <c r="D22" s="54" t="s">
        <v>36</v>
      </c>
      <c r="E22" s="54" t="s">
        <v>1</v>
      </c>
      <c r="F22" s="54" t="s">
        <v>259</v>
      </c>
      <c r="G22" s="54" t="s">
        <v>666</v>
      </c>
      <c r="H22" s="54" t="s">
        <v>3</v>
      </c>
      <c r="I22" s="54" t="s">
        <v>260</v>
      </c>
      <c r="J22" s="54" t="s">
        <v>53</v>
      </c>
      <c r="K22" s="54" t="s">
        <v>670</v>
      </c>
    </row>
    <row r="23" spans="1:11" x14ac:dyDescent="0.25">
      <c r="A23" s="54">
        <v>26</v>
      </c>
      <c r="B23" s="54" t="s">
        <v>407</v>
      </c>
      <c r="C23" s="54" t="s">
        <v>408</v>
      </c>
      <c r="D23" s="54" t="s">
        <v>618</v>
      </c>
      <c r="E23" s="54" t="s">
        <v>619</v>
      </c>
      <c r="F23" s="54" t="s">
        <v>409</v>
      </c>
      <c r="G23" s="54" t="s">
        <v>666</v>
      </c>
      <c r="H23" s="54" t="s">
        <v>294</v>
      </c>
      <c r="I23" s="54" t="s">
        <v>410</v>
      </c>
      <c r="J23" s="54" t="s">
        <v>289</v>
      </c>
      <c r="K23" s="54" t="s">
        <v>671</v>
      </c>
    </row>
    <row r="24" spans="1:11" x14ac:dyDescent="0.25">
      <c r="A24" s="54">
        <v>27</v>
      </c>
      <c r="B24" s="54" t="s">
        <v>407</v>
      </c>
      <c r="C24" s="54" t="s">
        <v>408</v>
      </c>
      <c r="D24" s="54" t="s">
        <v>618</v>
      </c>
      <c r="E24" s="54" t="s">
        <v>619</v>
      </c>
      <c r="F24" s="54" t="s">
        <v>563</v>
      </c>
      <c r="G24" s="54" t="s">
        <v>666</v>
      </c>
      <c r="H24" s="54" t="s">
        <v>294</v>
      </c>
      <c r="I24" s="54" t="s">
        <v>564</v>
      </c>
      <c r="J24" s="54" t="s">
        <v>289</v>
      </c>
      <c r="K24" s="54" t="s">
        <v>672</v>
      </c>
    </row>
    <row r="25" spans="1:11" x14ac:dyDescent="0.25">
      <c r="A25" s="54">
        <v>28</v>
      </c>
      <c r="B25" s="54" t="s">
        <v>566</v>
      </c>
      <c r="C25" s="54" t="s">
        <v>556</v>
      </c>
      <c r="D25" s="54" t="s">
        <v>0</v>
      </c>
      <c r="E25" s="54" t="s">
        <v>1</v>
      </c>
      <c r="F25" s="54" t="s">
        <v>557</v>
      </c>
      <c r="G25" s="54" t="s">
        <v>666</v>
      </c>
      <c r="H25" s="54" t="s">
        <v>287</v>
      </c>
      <c r="I25" s="54" t="s">
        <v>558</v>
      </c>
      <c r="J25" s="54" t="s">
        <v>289</v>
      </c>
      <c r="K25" s="54" t="s">
        <v>673</v>
      </c>
    </row>
    <row r="26" spans="1:11" x14ac:dyDescent="0.25">
      <c r="A26" s="54">
        <v>29</v>
      </c>
      <c r="B26" s="54" t="s">
        <v>161</v>
      </c>
      <c r="C26" s="54" t="s">
        <v>162</v>
      </c>
      <c r="D26" s="54" t="s">
        <v>394</v>
      </c>
      <c r="E26" s="54" t="s">
        <v>1</v>
      </c>
      <c r="F26" s="54" t="s">
        <v>163</v>
      </c>
      <c r="G26" s="54" t="s">
        <v>666</v>
      </c>
      <c r="H26" s="54" t="s">
        <v>30</v>
      </c>
      <c r="I26" s="54" t="s">
        <v>164</v>
      </c>
      <c r="J26" s="54" t="s">
        <v>32</v>
      </c>
      <c r="K26" s="54" t="s">
        <v>675</v>
      </c>
    </row>
    <row r="27" spans="1:11" x14ac:dyDescent="0.25">
      <c r="A27" s="54">
        <v>30</v>
      </c>
      <c r="B27" s="54" t="s">
        <v>322</v>
      </c>
      <c r="C27" s="54" t="s">
        <v>323</v>
      </c>
      <c r="D27" s="54" t="s">
        <v>66</v>
      </c>
      <c r="E27" s="54" t="s">
        <v>1</v>
      </c>
      <c r="F27" s="54" t="s">
        <v>324</v>
      </c>
      <c r="G27" s="54" t="s">
        <v>666</v>
      </c>
      <c r="H27" s="54" t="s">
        <v>287</v>
      </c>
      <c r="I27" s="54" t="s">
        <v>325</v>
      </c>
      <c r="J27" s="54" t="s">
        <v>289</v>
      </c>
      <c r="K27" s="54" t="s">
        <v>676</v>
      </c>
    </row>
    <row r="28" spans="1:11" x14ac:dyDescent="0.25">
      <c r="A28" s="54">
        <v>31</v>
      </c>
      <c r="B28" s="54"/>
      <c r="C28" s="54"/>
      <c r="D28" s="54"/>
      <c r="E28" s="54"/>
      <c r="F28" s="54" t="s">
        <v>540</v>
      </c>
      <c r="G28" s="54" t="s">
        <v>666</v>
      </c>
      <c r="H28" s="54" t="s">
        <v>294</v>
      </c>
      <c r="I28" s="54" t="s">
        <v>541</v>
      </c>
      <c r="J28" s="54" t="s">
        <v>289</v>
      </c>
      <c r="K28" s="54" t="s">
        <v>677</v>
      </c>
    </row>
    <row r="29" spans="1:11" x14ac:dyDescent="0.25">
      <c r="A29" s="54">
        <v>32</v>
      </c>
      <c r="B29" s="54" t="s">
        <v>283</v>
      </c>
      <c r="C29" s="54" t="s">
        <v>284</v>
      </c>
      <c r="D29" s="54" t="s">
        <v>285</v>
      </c>
      <c r="E29" s="54" t="s">
        <v>7</v>
      </c>
      <c r="F29" s="54" t="s">
        <v>286</v>
      </c>
      <c r="G29" s="54" t="s">
        <v>666</v>
      </c>
      <c r="H29" s="54" t="s">
        <v>287</v>
      </c>
      <c r="I29" s="54" t="s">
        <v>288</v>
      </c>
      <c r="J29" s="54" t="s">
        <v>289</v>
      </c>
      <c r="K29" s="54" t="s">
        <v>678</v>
      </c>
    </row>
    <row r="30" spans="1:11" x14ac:dyDescent="0.25">
      <c r="A30" s="54">
        <v>33</v>
      </c>
      <c r="B30" s="54" t="s">
        <v>291</v>
      </c>
      <c r="C30" s="54" t="s">
        <v>292</v>
      </c>
      <c r="D30" s="54" t="s">
        <v>0</v>
      </c>
      <c r="E30" s="54" t="s">
        <v>1</v>
      </c>
      <c r="F30" s="54" t="s">
        <v>293</v>
      </c>
      <c r="G30" s="54" t="s">
        <v>666</v>
      </c>
      <c r="H30" s="54" t="s">
        <v>294</v>
      </c>
      <c r="I30" s="54" t="s">
        <v>295</v>
      </c>
      <c r="J30" s="54" t="s">
        <v>289</v>
      </c>
      <c r="K30" s="54" t="s">
        <v>679</v>
      </c>
    </row>
    <row r="31" spans="1:11" x14ac:dyDescent="0.25">
      <c r="A31" s="54">
        <v>34</v>
      </c>
      <c r="B31" s="54" t="s">
        <v>297</v>
      </c>
      <c r="C31" s="54" t="s">
        <v>255</v>
      </c>
      <c r="D31" s="54" t="s">
        <v>0</v>
      </c>
      <c r="E31" s="54" t="s">
        <v>1</v>
      </c>
      <c r="F31" s="54" t="s">
        <v>298</v>
      </c>
      <c r="G31" s="54" t="s">
        <v>666</v>
      </c>
      <c r="H31" s="54" t="s">
        <v>294</v>
      </c>
      <c r="I31" s="54" t="s">
        <v>299</v>
      </c>
      <c r="J31" s="54" t="s">
        <v>289</v>
      </c>
      <c r="K31" s="54" t="s">
        <v>680</v>
      </c>
    </row>
    <row r="32" spans="1:11" x14ac:dyDescent="0.25">
      <c r="A32" s="54">
        <v>35</v>
      </c>
      <c r="B32" s="54" t="s">
        <v>311</v>
      </c>
      <c r="C32" s="54" t="s">
        <v>312</v>
      </c>
      <c r="D32" s="54" t="s">
        <v>313</v>
      </c>
      <c r="E32" s="54" t="s">
        <v>43</v>
      </c>
      <c r="F32" s="54" t="s">
        <v>314</v>
      </c>
      <c r="G32" s="54" t="s">
        <v>666</v>
      </c>
      <c r="H32" s="54" t="s">
        <v>294</v>
      </c>
      <c r="I32" s="54" t="s">
        <v>315</v>
      </c>
      <c r="J32" s="54" t="s">
        <v>289</v>
      </c>
      <c r="K32" s="54" t="s">
        <v>683</v>
      </c>
    </row>
    <row r="33" spans="1:11" x14ac:dyDescent="0.25">
      <c r="A33" s="54">
        <v>36</v>
      </c>
      <c r="B33" s="54" t="s">
        <v>317</v>
      </c>
      <c r="C33" s="54" t="s">
        <v>279</v>
      </c>
      <c r="D33" s="54" t="s">
        <v>318</v>
      </c>
      <c r="E33" s="54" t="s">
        <v>28</v>
      </c>
      <c r="F33" s="54" t="s">
        <v>319</v>
      </c>
      <c r="G33" s="54" t="s">
        <v>666</v>
      </c>
      <c r="H33" s="54" t="s">
        <v>287</v>
      </c>
      <c r="I33" s="54" t="s">
        <v>320</v>
      </c>
      <c r="J33" s="54" t="s">
        <v>289</v>
      </c>
      <c r="K33" s="54" t="s">
        <v>758</v>
      </c>
    </row>
    <row r="34" spans="1:11" x14ac:dyDescent="0.25">
      <c r="A34" s="54">
        <v>37</v>
      </c>
      <c r="B34" s="54" t="s">
        <v>327</v>
      </c>
      <c r="C34" s="54" t="s">
        <v>328</v>
      </c>
      <c r="D34" s="54" t="s">
        <v>112</v>
      </c>
      <c r="E34" s="54" t="s">
        <v>43</v>
      </c>
      <c r="F34" s="54" t="s">
        <v>329</v>
      </c>
      <c r="G34" s="54" t="s">
        <v>666</v>
      </c>
      <c r="H34" s="54" t="s">
        <v>287</v>
      </c>
      <c r="I34" s="54" t="s">
        <v>330</v>
      </c>
      <c r="J34" s="54" t="s">
        <v>289</v>
      </c>
      <c r="K34" s="54" t="s">
        <v>684</v>
      </c>
    </row>
    <row r="35" spans="1:11" x14ac:dyDescent="0.25">
      <c r="A35" s="54">
        <v>39</v>
      </c>
      <c r="B35" s="54" t="s">
        <v>333</v>
      </c>
      <c r="C35" s="54" t="s">
        <v>334</v>
      </c>
      <c r="D35" s="54" t="s">
        <v>335</v>
      </c>
      <c r="E35" s="54" t="s">
        <v>48</v>
      </c>
      <c r="F35" s="54" t="s">
        <v>336</v>
      </c>
      <c r="G35" s="54" t="s">
        <v>666</v>
      </c>
      <c r="H35" s="54" t="s">
        <v>287</v>
      </c>
      <c r="I35" s="54" t="s">
        <v>337</v>
      </c>
      <c r="J35" s="54" t="s">
        <v>289</v>
      </c>
      <c r="K35" s="54" t="s">
        <v>686</v>
      </c>
    </row>
    <row r="36" spans="1:11" x14ac:dyDescent="0.25">
      <c r="A36" s="54">
        <v>40</v>
      </c>
      <c r="B36" s="54" t="s">
        <v>345</v>
      </c>
      <c r="C36" s="54" t="s">
        <v>346</v>
      </c>
      <c r="D36" s="54" t="s">
        <v>17</v>
      </c>
      <c r="E36" s="54" t="s">
        <v>7</v>
      </c>
      <c r="F36" s="54" t="s">
        <v>347</v>
      </c>
      <c r="G36" s="54" t="s">
        <v>666</v>
      </c>
      <c r="H36" s="54" t="s">
        <v>287</v>
      </c>
      <c r="I36" s="54" t="s">
        <v>348</v>
      </c>
      <c r="J36" s="54" t="s">
        <v>289</v>
      </c>
      <c r="K36" s="54" t="s">
        <v>688</v>
      </c>
    </row>
    <row r="37" spans="1:11" x14ac:dyDescent="0.25">
      <c r="A37" s="54">
        <v>41</v>
      </c>
      <c r="B37" s="54" t="s">
        <v>350</v>
      </c>
      <c r="C37" s="54" t="s">
        <v>340</v>
      </c>
      <c r="D37" s="54" t="s">
        <v>351</v>
      </c>
      <c r="E37" s="54" t="s">
        <v>48</v>
      </c>
      <c r="F37" s="54" t="s">
        <v>352</v>
      </c>
      <c r="G37" s="54" t="s">
        <v>666</v>
      </c>
      <c r="H37" s="54" t="s">
        <v>287</v>
      </c>
      <c r="I37" s="54" t="s">
        <v>353</v>
      </c>
      <c r="J37" s="54" t="s">
        <v>289</v>
      </c>
      <c r="K37" s="54" t="s">
        <v>689</v>
      </c>
    </row>
    <row r="38" spans="1:11" x14ac:dyDescent="0.25">
      <c r="A38" s="54">
        <v>42</v>
      </c>
      <c r="B38" s="54" t="s">
        <v>355</v>
      </c>
      <c r="C38" s="54" t="s">
        <v>356</v>
      </c>
      <c r="D38" s="54" t="s">
        <v>0</v>
      </c>
      <c r="E38" s="54" t="s">
        <v>1</v>
      </c>
      <c r="F38" s="54" t="s">
        <v>357</v>
      </c>
      <c r="G38" s="54" t="s">
        <v>666</v>
      </c>
      <c r="H38" s="54" t="s">
        <v>294</v>
      </c>
      <c r="I38" s="54" t="s">
        <v>358</v>
      </c>
      <c r="J38" s="54" t="s">
        <v>289</v>
      </c>
      <c r="K38" s="54" t="s">
        <v>690</v>
      </c>
    </row>
    <row r="39" spans="1:11" x14ac:dyDescent="0.25">
      <c r="A39" s="54">
        <v>43</v>
      </c>
      <c r="B39" s="54" t="s">
        <v>238</v>
      </c>
      <c r="C39" s="54" t="s">
        <v>239</v>
      </c>
      <c r="D39" s="54" t="s">
        <v>0</v>
      </c>
      <c r="E39" s="54" t="s">
        <v>1</v>
      </c>
      <c r="F39" s="54" t="s">
        <v>240</v>
      </c>
      <c r="G39" s="54" t="s">
        <v>666</v>
      </c>
      <c r="H39" s="54" t="s">
        <v>3</v>
      </c>
      <c r="I39" s="54" t="s">
        <v>241</v>
      </c>
      <c r="J39" s="54" t="s">
        <v>53</v>
      </c>
      <c r="K39" s="54" t="s">
        <v>691</v>
      </c>
    </row>
    <row r="40" spans="1:11" x14ac:dyDescent="0.25">
      <c r="A40" s="54">
        <v>44</v>
      </c>
      <c r="B40" s="54" t="s">
        <v>366</v>
      </c>
      <c r="C40" s="54" t="s">
        <v>367</v>
      </c>
      <c r="D40" s="54" t="s">
        <v>368</v>
      </c>
      <c r="E40" s="54" t="s">
        <v>43</v>
      </c>
      <c r="F40" s="54" t="s">
        <v>369</v>
      </c>
      <c r="G40" s="54" t="s">
        <v>666</v>
      </c>
      <c r="H40" s="54" t="s">
        <v>294</v>
      </c>
      <c r="I40" s="54" t="s">
        <v>370</v>
      </c>
      <c r="J40" s="54" t="s">
        <v>289</v>
      </c>
      <c r="K40" s="54" t="s">
        <v>693</v>
      </c>
    </row>
    <row r="41" spans="1:11" x14ac:dyDescent="0.25">
      <c r="A41" s="54">
        <v>45</v>
      </c>
      <c r="B41" s="54" t="s">
        <v>372</v>
      </c>
      <c r="C41" s="54" t="s">
        <v>373</v>
      </c>
      <c r="D41" s="54" t="s">
        <v>42</v>
      </c>
      <c r="E41" s="54" t="s">
        <v>43</v>
      </c>
      <c r="F41" s="54" t="s">
        <v>374</v>
      </c>
      <c r="G41" s="54" t="s">
        <v>666</v>
      </c>
      <c r="H41" s="54" t="s">
        <v>294</v>
      </c>
      <c r="I41" s="54" t="s">
        <v>375</v>
      </c>
      <c r="J41" s="54" t="s">
        <v>289</v>
      </c>
      <c r="K41" s="54" t="s">
        <v>694</v>
      </c>
    </row>
    <row r="42" spans="1:11" x14ac:dyDescent="0.25">
      <c r="A42" s="54">
        <v>46</v>
      </c>
      <c r="B42" s="54" t="s">
        <v>377</v>
      </c>
      <c r="C42" s="54" t="s">
        <v>378</v>
      </c>
      <c r="D42" s="54" t="s">
        <v>256</v>
      </c>
      <c r="E42" s="54" t="s">
        <v>1</v>
      </c>
      <c r="F42" s="54" t="s">
        <v>379</v>
      </c>
      <c r="G42" s="54" t="s">
        <v>666</v>
      </c>
      <c r="H42" s="54" t="s">
        <v>294</v>
      </c>
      <c r="I42" s="54" t="s">
        <v>380</v>
      </c>
      <c r="J42" s="54" t="s">
        <v>289</v>
      </c>
      <c r="K42" s="54" t="s">
        <v>695</v>
      </c>
    </row>
    <row r="43" spans="1:11" x14ac:dyDescent="0.25">
      <c r="A43" s="54">
        <v>47</v>
      </c>
      <c r="B43" s="54" t="s">
        <v>387</v>
      </c>
      <c r="C43" s="54" t="s">
        <v>279</v>
      </c>
      <c r="D43" s="54" t="s">
        <v>351</v>
      </c>
      <c r="E43" s="54" t="s">
        <v>48</v>
      </c>
      <c r="F43" s="54" t="s">
        <v>388</v>
      </c>
      <c r="G43" s="54" t="s">
        <v>666</v>
      </c>
      <c r="H43" s="54" t="s">
        <v>287</v>
      </c>
      <c r="I43" s="54" t="s">
        <v>389</v>
      </c>
      <c r="J43" s="54" t="s">
        <v>289</v>
      </c>
      <c r="K43" s="54" t="s">
        <v>696</v>
      </c>
    </row>
    <row r="44" spans="1:11" x14ac:dyDescent="0.25">
      <c r="A44" s="54">
        <v>48</v>
      </c>
      <c r="B44" s="54" t="s">
        <v>49</v>
      </c>
      <c r="C44" s="54" t="s">
        <v>97</v>
      </c>
      <c r="D44" s="54" t="s">
        <v>66</v>
      </c>
      <c r="E44" s="54" t="s">
        <v>1</v>
      </c>
      <c r="F44" s="54" t="s">
        <v>391</v>
      </c>
      <c r="G44" s="54" t="s">
        <v>666</v>
      </c>
      <c r="H44" s="54" t="s">
        <v>294</v>
      </c>
      <c r="I44" s="54" t="s">
        <v>392</v>
      </c>
      <c r="J44" s="54" t="s">
        <v>289</v>
      </c>
      <c r="K44" s="54" t="s">
        <v>697</v>
      </c>
    </row>
    <row r="45" spans="1:11" x14ac:dyDescent="0.25">
      <c r="A45" s="54">
        <v>49</v>
      </c>
      <c r="B45" s="54" t="s">
        <v>137</v>
      </c>
      <c r="C45" s="54" t="s">
        <v>138</v>
      </c>
      <c r="D45" s="54" t="s">
        <v>0</v>
      </c>
      <c r="E45" s="54" t="s">
        <v>1</v>
      </c>
      <c r="F45" s="54" t="s">
        <v>139</v>
      </c>
      <c r="G45" s="54" t="s">
        <v>666</v>
      </c>
      <c r="H45" s="54" t="s">
        <v>3</v>
      </c>
      <c r="I45" s="54" t="s">
        <v>140</v>
      </c>
      <c r="J45" s="54" t="s">
        <v>53</v>
      </c>
      <c r="K45" s="54" t="s">
        <v>699</v>
      </c>
    </row>
    <row r="46" spans="1:11" x14ac:dyDescent="0.25">
      <c r="A46" s="54">
        <v>50</v>
      </c>
      <c r="B46" s="54" t="s">
        <v>262</v>
      </c>
      <c r="C46" s="54" t="s">
        <v>399</v>
      </c>
      <c r="D46" s="54" t="s">
        <v>0</v>
      </c>
      <c r="E46" s="54" t="s">
        <v>1</v>
      </c>
      <c r="F46" s="54" t="s">
        <v>400</v>
      </c>
      <c r="G46" s="54" t="s">
        <v>666</v>
      </c>
      <c r="H46" s="54" t="s">
        <v>294</v>
      </c>
      <c r="I46" s="54" t="s">
        <v>401</v>
      </c>
      <c r="J46" s="54" t="s">
        <v>289</v>
      </c>
      <c r="K46" s="54" t="s">
        <v>700</v>
      </c>
    </row>
    <row r="47" spans="1:11" x14ac:dyDescent="0.25">
      <c r="A47" s="54">
        <v>51</v>
      </c>
      <c r="B47" s="54" t="s">
        <v>403</v>
      </c>
      <c r="C47" s="54" t="s">
        <v>60</v>
      </c>
      <c r="D47" s="54" t="s">
        <v>27</v>
      </c>
      <c r="E47" s="54" t="s">
        <v>28</v>
      </c>
      <c r="F47" s="54" t="s">
        <v>404</v>
      </c>
      <c r="G47" s="54" t="s">
        <v>666</v>
      </c>
      <c r="H47" s="54" t="s">
        <v>287</v>
      </c>
      <c r="I47" s="54" t="s">
        <v>405</v>
      </c>
      <c r="J47" s="54" t="s">
        <v>289</v>
      </c>
      <c r="K47" s="54" t="s">
        <v>701</v>
      </c>
    </row>
    <row r="48" spans="1:11" x14ac:dyDescent="0.25">
      <c r="A48" s="54">
        <v>52</v>
      </c>
      <c r="B48" s="54" t="s">
        <v>407</v>
      </c>
      <c r="C48" s="54" t="s">
        <v>408</v>
      </c>
      <c r="D48" s="54" t="s">
        <v>618</v>
      </c>
      <c r="E48" s="54" t="s">
        <v>619</v>
      </c>
      <c r="F48" s="54" t="s">
        <v>412</v>
      </c>
      <c r="G48" s="54" t="s">
        <v>666</v>
      </c>
      <c r="H48" s="54" t="s">
        <v>294</v>
      </c>
      <c r="I48" s="54" t="s">
        <v>413</v>
      </c>
      <c r="J48" s="54" t="s">
        <v>289</v>
      </c>
      <c r="K48" s="54" t="s">
        <v>702</v>
      </c>
    </row>
    <row r="49" spans="1:11" x14ac:dyDescent="0.25">
      <c r="A49" s="54">
        <v>53</v>
      </c>
      <c r="B49" s="54" t="s">
        <v>415</v>
      </c>
      <c r="C49" s="54" t="s">
        <v>416</v>
      </c>
      <c r="D49" s="54" t="s">
        <v>417</v>
      </c>
      <c r="E49" s="54" t="s">
        <v>28</v>
      </c>
      <c r="F49" s="54" t="s">
        <v>418</v>
      </c>
      <c r="G49" s="54" t="s">
        <v>666</v>
      </c>
      <c r="H49" s="54" t="s">
        <v>287</v>
      </c>
      <c r="I49" s="54" t="s">
        <v>419</v>
      </c>
      <c r="J49" s="54" t="s">
        <v>289</v>
      </c>
      <c r="K49" s="54" t="s">
        <v>703</v>
      </c>
    </row>
    <row r="50" spans="1:11" x14ac:dyDescent="0.25">
      <c r="A50" s="54">
        <v>54</v>
      </c>
      <c r="B50" s="54" t="s">
        <v>431</v>
      </c>
      <c r="C50" s="54" t="s">
        <v>172</v>
      </c>
      <c r="D50" s="54" t="s">
        <v>432</v>
      </c>
      <c r="E50" s="54" t="s">
        <v>28</v>
      </c>
      <c r="F50" s="54" t="s">
        <v>433</v>
      </c>
      <c r="G50" s="54" t="s">
        <v>666</v>
      </c>
      <c r="H50" s="54" t="s">
        <v>294</v>
      </c>
      <c r="I50" s="54" t="s">
        <v>434</v>
      </c>
      <c r="J50" s="54" t="s">
        <v>289</v>
      </c>
      <c r="K50" s="54" t="s">
        <v>704</v>
      </c>
    </row>
    <row r="51" spans="1:11" x14ac:dyDescent="0.25">
      <c r="A51" s="54">
        <v>55</v>
      </c>
      <c r="B51" s="54" t="s">
        <v>15</v>
      </c>
      <c r="C51" s="54" t="s">
        <v>16</v>
      </c>
      <c r="D51" s="54" t="s">
        <v>17</v>
      </c>
      <c r="E51" s="54" t="s">
        <v>7</v>
      </c>
      <c r="F51" s="54" t="s">
        <v>77</v>
      </c>
      <c r="G51" s="54" t="s">
        <v>666</v>
      </c>
      <c r="H51" s="54" t="s">
        <v>30</v>
      </c>
      <c r="I51" s="54" t="s">
        <v>78</v>
      </c>
      <c r="J51" s="54" t="s">
        <v>32</v>
      </c>
      <c r="K51" s="54" t="s">
        <v>705</v>
      </c>
    </row>
    <row r="52" spans="1:11" x14ac:dyDescent="0.25">
      <c r="A52" s="54">
        <v>56</v>
      </c>
      <c r="B52" s="54" t="s">
        <v>407</v>
      </c>
      <c r="C52" s="54" t="s">
        <v>408</v>
      </c>
      <c r="D52" s="54" t="s">
        <v>618</v>
      </c>
      <c r="E52" s="54" t="s">
        <v>619</v>
      </c>
      <c r="F52" s="54" t="s">
        <v>437</v>
      </c>
      <c r="G52" s="54" t="s">
        <v>666</v>
      </c>
      <c r="H52" s="54" t="s">
        <v>30</v>
      </c>
      <c r="I52" s="54" t="s">
        <v>438</v>
      </c>
      <c r="J52" s="54" t="s">
        <v>32</v>
      </c>
      <c r="K52" s="54" t="s">
        <v>706</v>
      </c>
    </row>
    <row r="53" spans="1:11" x14ac:dyDescent="0.25">
      <c r="A53" s="54">
        <v>57</v>
      </c>
      <c r="B53" s="54" t="s">
        <v>407</v>
      </c>
      <c r="C53" s="54" t="s">
        <v>408</v>
      </c>
      <c r="D53" s="54" t="s">
        <v>618</v>
      </c>
      <c r="E53" s="54" t="s">
        <v>619</v>
      </c>
      <c r="F53" s="54" t="s">
        <v>440</v>
      </c>
      <c r="G53" s="54" t="s">
        <v>666</v>
      </c>
      <c r="H53" s="54" t="s">
        <v>30</v>
      </c>
      <c r="I53" s="54" t="s">
        <v>441</v>
      </c>
      <c r="J53" s="54" t="s">
        <v>32</v>
      </c>
      <c r="K53" s="54" t="s">
        <v>707</v>
      </c>
    </row>
    <row r="54" spans="1:11" x14ac:dyDescent="0.25">
      <c r="A54" s="54">
        <v>60</v>
      </c>
      <c r="B54" s="54" t="s">
        <v>460</v>
      </c>
      <c r="C54" s="54" t="s">
        <v>461</v>
      </c>
      <c r="D54" s="54" t="s">
        <v>462</v>
      </c>
      <c r="E54" s="54" t="s">
        <v>1</v>
      </c>
      <c r="F54" s="54" t="s">
        <v>463</v>
      </c>
      <c r="G54" s="54" t="s">
        <v>666</v>
      </c>
      <c r="H54" s="54" t="s">
        <v>30</v>
      </c>
      <c r="I54" s="54" t="s">
        <v>464</v>
      </c>
      <c r="J54" s="54" t="s">
        <v>32</v>
      </c>
      <c r="K54" s="54" t="s">
        <v>711</v>
      </c>
    </row>
    <row r="55" spans="1:11" x14ac:dyDescent="0.25">
      <c r="A55" s="54">
        <v>61</v>
      </c>
      <c r="B55" s="54" t="s">
        <v>165</v>
      </c>
      <c r="C55" s="54" t="s">
        <v>166</v>
      </c>
      <c r="D55" s="54" t="s">
        <v>27</v>
      </c>
      <c r="E55" s="54" t="s">
        <v>28</v>
      </c>
      <c r="F55" s="54" t="s">
        <v>167</v>
      </c>
      <c r="G55" s="54" t="s">
        <v>666</v>
      </c>
      <c r="H55" s="54" t="s">
        <v>30</v>
      </c>
      <c r="I55" s="54" t="s">
        <v>168</v>
      </c>
      <c r="J55" s="54" t="s">
        <v>32</v>
      </c>
      <c r="K55" s="54" t="s">
        <v>712</v>
      </c>
    </row>
    <row r="56" spans="1:11" x14ac:dyDescent="0.25">
      <c r="A56" s="54">
        <v>63</v>
      </c>
      <c r="B56" s="54" t="s">
        <v>25</v>
      </c>
      <c r="C56" s="54" t="s">
        <v>26</v>
      </c>
      <c r="D56" s="54" t="s">
        <v>27</v>
      </c>
      <c r="E56" s="54" t="s">
        <v>28</v>
      </c>
      <c r="F56" s="54" t="s">
        <v>29</v>
      </c>
      <c r="G56" s="54" t="s">
        <v>666</v>
      </c>
      <c r="H56" s="54" t="s">
        <v>30</v>
      </c>
      <c r="I56" s="54" t="s">
        <v>31</v>
      </c>
      <c r="J56" s="54" t="s">
        <v>32</v>
      </c>
      <c r="K56" s="54" t="s">
        <v>714</v>
      </c>
    </row>
    <row r="57" spans="1:11" x14ac:dyDescent="0.25">
      <c r="A57" s="54">
        <v>68</v>
      </c>
      <c r="B57" s="54" t="s">
        <v>71</v>
      </c>
      <c r="C57" s="54" t="s">
        <v>72</v>
      </c>
      <c r="D57" s="54" t="s">
        <v>73</v>
      </c>
      <c r="E57" s="54" t="s">
        <v>28</v>
      </c>
      <c r="F57" s="54" t="s">
        <v>74</v>
      </c>
      <c r="G57" s="54" t="s">
        <v>666</v>
      </c>
      <c r="H57" s="54" t="s">
        <v>30</v>
      </c>
      <c r="I57" s="54" t="s">
        <v>75</v>
      </c>
      <c r="J57" s="54" t="s">
        <v>32</v>
      </c>
      <c r="K57" s="54" t="s">
        <v>719</v>
      </c>
    </row>
    <row r="58" spans="1:11" x14ac:dyDescent="0.25">
      <c r="A58" s="54">
        <v>74</v>
      </c>
      <c r="B58" s="54" t="s">
        <v>110</v>
      </c>
      <c r="C58" s="54" t="s">
        <v>111</v>
      </c>
      <c r="D58" s="54" t="s">
        <v>112</v>
      </c>
      <c r="E58" s="54" t="s">
        <v>43</v>
      </c>
      <c r="F58" s="54" t="s">
        <v>113</v>
      </c>
      <c r="G58" s="54" t="s">
        <v>666</v>
      </c>
      <c r="H58" s="54" t="s">
        <v>3</v>
      </c>
      <c r="I58" s="54" t="s">
        <v>114</v>
      </c>
      <c r="J58" s="54" t="s">
        <v>53</v>
      </c>
      <c r="K58" s="54" t="s">
        <v>727</v>
      </c>
    </row>
    <row r="59" spans="1:11" x14ac:dyDescent="0.25">
      <c r="A59" s="54">
        <v>75</v>
      </c>
      <c r="B59" s="54" t="s">
        <v>120</v>
      </c>
      <c r="C59" s="54" t="s">
        <v>121</v>
      </c>
      <c r="D59" s="54" t="s">
        <v>122</v>
      </c>
      <c r="E59" s="54" t="s">
        <v>43</v>
      </c>
      <c r="F59" s="54" t="s">
        <v>123</v>
      </c>
      <c r="G59" s="54" t="s">
        <v>666</v>
      </c>
      <c r="H59" s="54" t="s">
        <v>3</v>
      </c>
      <c r="I59" s="54" t="s">
        <v>124</v>
      </c>
      <c r="J59" s="54" t="s">
        <v>125</v>
      </c>
      <c r="K59" s="54" t="s">
        <v>728</v>
      </c>
    </row>
    <row r="60" spans="1:11" x14ac:dyDescent="0.25">
      <c r="A60" s="54">
        <v>78</v>
      </c>
      <c r="B60" s="54" t="s">
        <v>131</v>
      </c>
      <c r="C60" s="54" t="s">
        <v>132</v>
      </c>
      <c r="D60" s="54" t="s">
        <v>133</v>
      </c>
      <c r="E60" s="54" t="s">
        <v>28</v>
      </c>
      <c r="F60" s="54" t="s">
        <v>134</v>
      </c>
      <c r="G60" s="54" t="s">
        <v>666</v>
      </c>
      <c r="H60" s="54" t="s">
        <v>30</v>
      </c>
      <c r="I60" s="54" t="s">
        <v>135</v>
      </c>
      <c r="J60" s="54" t="s">
        <v>32</v>
      </c>
      <c r="K60" s="54" t="s">
        <v>731</v>
      </c>
    </row>
    <row r="61" spans="1:11" x14ac:dyDescent="0.25">
      <c r="A61" s="54">
        <v>81</v>
      </c>
      <c r="B61" s="54" t="s">
        <v>145</v>
      </c>
      <c r="C61" s="54" t="s">
        <v>146</v>
      </c>
      <c r="D61" s="54" t="s">
        <v>0</v>
      </c>
      <c r="E61" s="54" t="s">
        <v>1</v>
      </c>
      <c r="F61" s="54" t="s">
        <v>147</v>
      </c>
      <c r="G61" s="54" t="s">
        <v>666</v>
      </c>
      <c r="H61" s="54" t="s">
        <v>3</v>
      </c>
      <c r="I61" s="54" t="s">
        <v>148</v>
      </c>
      <c r="J61" s="54" t="s">
        <v>53</v>
      </c>
      <c r="K61" s="54" t="s">
        <v>732</v>
      </c>
    </row>
    <row r="62" spans="1:11" x14ac:dyDescent="0.25">
      <c r="A62" s="54">
        <v>82</v>
      </c>
      <c r="B62" s="54" t="s">
        <v>150</v>
      </c>
      <c r="C62" s="54" t="s">
        <v>151</v>
      </c>
      <c r="D62" s="54" t="s">
        <v>152</v>
      </c>
      <c r="E62" s="54" t="s">
        <v>28</v>
      </c>
      <c r="F62" s="54" t="s">
        <v>153</v>
      </c>
      <c r="G62" s="54" t="s">
        <v>666</v>
      </c>
      <c r="H62" s="54" t="s">
        <v>30</v>
      </c>
      <c r="I62" s="54" t="s">
        <v>154</v>
      </c>
      <c r="J62" s="54" t="s">
        <v>32</v>
      </c>
      <c r="K62" s="54" t="s">
        <v>733</v>
      </c>
    </row>
    <row r="63" spans="1:11" x14ac:dyDescent="0.25">
      <c r="A63" s="54">
        <v>83</v>
      </c>
      <c r="B63" s="54" t="s">
        <v>54</v>
      </c>
      <c r="C63" s="54" t="s">
        <v>55</v>
      </c>
      <c r="D63" s="54" t="s">
        <v>0</v>
      </c>
      <c r="E63" s="54" t="s">
        <v>1</v>
      </c>
      <c r="F63" s="54" t="s">
        <v>156</v>
      </c>
      <c r="G63" s="54" t="s">
        <v>666</v>
      </c>
      <c r="H63" s="54" t="s">
        <v>157</v>
      </c>
      <c r="I63" s="54" t="s">
        <v>158</v>
      </c>
      <c r="J63" s="54" t="s">
        <v>159</v>
      </c>
      <c r="K63" s="54" t="s">
        <v>734</v>
      </c>
    </row>
    <row r="64" spans="1:11" x14ac:dyDescent="0.25">
      <c r="A64" s="54">
        <v>92</v>
      </c>
      <c r="B64" s="54" t="s">
        <v>467</v>
      </c>
      <c r="C64" s="54" t="s">
        <v>468</v>
      </c>
      <c r="D64" s="54" t="s">
        <v>0</v>
      </c>
      <c r="E64" s="54" t="s">
        <v>1</v>
      </c>
      <c r="F64" s="54" t="s">
        <v>477</v>
      </c>
      <c r="G64" s="54" t="s">
        <v>666</v>
      </c>
      <c r="H64" s="54" t="s">
        <v>30</v>
      </c>
      <c r="I64" s="54" t="s">
        <v>478</v>
      </c>
      <c r="J64" s="54" t="s">
        <v>32</v>
      </c>
      <c r="K64" s="54" t="s">
        <v>740</v>
      </c>
    </row>
    <row r="65" spans="1:11" x14ac:dyDescent="0.25">
      <c r="A65" s="54">
        <v>94</v>
      </c>
      <c r="B65" s="54" t="s">
        <v>101</v>
      </c>
      <c r="C65" s="54" t="s">
        <v>102</v>
      </c>
      <c r="D65" s="54" t="s">
        <v>103</v>
      </c>
      <c r="E65" s="54" t="s">
        <v>43</v>
      </c>
      <c r="F65" s="54" t="s">
        <v>202</v>
      </c>
      <c r="G65" s="54" t="s">
        <v>666</v>
      </c>
      <c r="H65" s="54" t="s">
        <v>30</v>
      </c>
      <c r="I65" s="54" t="s">
        <v>203</v>
      </c>
      <c r="J65" s="54" t="s">
        <v>32</v>
      </c>
      <c r="K65" s="54" t="s">
        <v>743</v>
      </c>
    </row>
    <row r="66" spans="1:11" x14ac:dyDescent="0.25">
      <c r="A66" s="54">
        <v>96</v>
      </c>
      <c r="B66" s="54" t="s">
        <v>206</v>
      </c>
      <c r="C66" s="54" t="s">
        <v>207</v>
      </c>
      <c r="D66" s="54" t="s">
        <v>173</v>
      </c>
      <c r="E66" s="54" t="s">
        <v>43</v>
      </c>
      <c r="F66" s="54" t="s">
        <v>208</v>
      </c>
      <c r="G66" s="54" t="s">
        <v>666</v>
      </c>
      <c r="H66" s="54" t="s">
        <v>3</v>
      </c>
      <c r="I66" s="54" t="s">
        <v>209</v>
      </c>
      <c r="J66" s="54" t="s">
        <v>53</v>
      </c>
      <c r="K66" s="54" t="s">
        <v>745</v>
      </c>
    </row>
    <row r="67" spans="1:11" x14ac:dyDescent="0.25">
      <c r="A67" s="54">
        <v>97</v>
      </c>
      <c r="B67" s="54" t="s">
        <v>50</v>
      </c>
      <c r="C67" s="54" t="s">
        <v>51</v>
      </c>
      <c r="D67" s="54" t="s">
        <v>52</v>
      </c>
      <c r="E67" s="54" t="s">
        <v>43</v>
      </c>
      <c r="F67" s="54" t="s">
        <v>221</v>
      </c>
      <c r="G67" s="54" t="s">
        <v>666</v>
      </c>
      <c r="H67" s="54" t="s">
        <v>3</v>
      </c>
      <c r="I67" s="54" t="s">
        <v>222</v>
      </c>
      <c r="J67" s="54" t="s">
        <v>53</v>
      </c>
      <c r="K67" s="54" t="s">
        <v>747</v>
      </c>
    </row>
    <row r="68" spans="1:11" x14ac:dyDescent="0.25">
      <c r="A68" s="54">
        <v>98</v>
      </c>
      <c r="B68" s="54" t="s">
        <v>54</v>
      </c>
      <c r="C68" s="54" t="s">
        <v>55</v>
      </c>
      <c r="D68" s="54" t="s">
        <v>0</v>
      </c>
      <c r="E68" s="54" t="s">
        <v>1</v>
      </c>
      <c r="F68" s="54" t="s">
        <v>229</v>
      </c>
      <c r="G68" s="54" t="s">
        <v>666</v>
      </c>
      <c r="H68" s="54" t="s">
        <v>3</v>
      </c>
      <c r="I68" s="54" t="s">
        <v>230</v>
      </c>
      <c r="J68" s="54" t="s">
        <v>53</v>
      </c>
      <c r="K68" s="54" t="s">
        <v>749</v>
      </c>
    </row>
    <row r="69" spans="1:11" x14ac:dyDescent="0.25">
      <c r="A69" s="54">
        <v>99</v>
      </c>
      <c r="B69" s="54" t="s">
        <v>232</v>
      </c>
      <c r="C69" s="54" t="s">
        <v>233</v>
      </c>
      <c r="D69" s="54" t="s">
        <v>234</v>
      </c>
      <c r="E69" s="54" t="s">
        <v>1</v>
      </c>
      <c r="F69" s="54" t="s">
        <v>235</v>
      </c>
      <c r="G69" s="54" t="s">
        <v>666</v>
      </c>
      <c r="H69" s="54" t="s">
        <v>3</v>
      </c>
      <c r="I69" s="54" t="s">
        <v>236</v>
      </c>
      <c r="J69" s="54" t="s">
        <v>53</v>
      </c>
      <c r="K69" s="54" t="s">
        <v>750</v>
      </c>
    </row>
    <row r="70" spans="1:11" x14ac:dyDescent="0.25">
      <c r="A70" s="54">
        <v>100</v>
      </c>
      <c r="B70" s="54" t="s">
        <v>50</v>
      </c>
      <c r="C70" s="54" t="s">
        <v>51</v>
      </c>
      <c r="D70" s="54" t="s">
        <v>52</v>
      </c>
      <c r="E70" s="54" t="s">
        <v>43</v>
      </c>
      <c r="F70" s="54" t="s">
        <v>246</v>
      </c>
      <c r="G70" s="54" t="s">
        <v>666</v>
      </c>
      <c r="H70" s="54" t="s">
        <v>3</v>
      </c>
      <c r="I70" s="54" t="s">
        <v>247</v>
      </c>
      <c r="J70" s="54" t="s">
        <v>125</v>
      </c>
      <c r="K70" s="54" t="s">
        <v>751</v>
      </c>
    </row>
    <row r="71" spans="1:11" x14ac:dyDescent="0.25">
      <c r="A71" s="54">
        <v>101</v>
      </c>
      <c r="B71" s="54" t="s">
        <v>249</v>
      </c>
      <c r="C71" s="54" t="s">
        <v>250</v>
      </c>
      <c r="D71" s="54" t="s">
        <v>251</v>
      </c>
      <c r="E71" s="54" t="s">
        <v>43</v>
      </c>
      <c r="F71" s="54" t="s">
        <v>252</v>
      </c>
      <c r="G71" s="54" t="s">
        <v>666</v>
      </c>
      <c r="H71" s="54" t="s">
        <v>3</v>
      </c>
      <c r="I71" s="54" t="s">
        <v>253</v>
      </c>
      <c r="J71" s="54" t="s">
        <v>125</v>
      </c>
      <c r="K71" s="54" t="s">
        <v>752</v>
      </c>
    </row>
    <row r="72" spans="1:11" x14ac:dyDescent="0.25">
      <c r="A72" s="54">
        <v>102</v>
      </c>
      <c r="B72" s="54" t="s">
        <v>262</v>
      </c>
      <c r="C72" s="54" t="s">
        <v>263</v>
      </c>
      <c r="D72" s="54" t="s">
        <v>264</v>
      </c>
      <c r="E72" s="54" t="s">
        <v>1</v>
      </c>
      <c r="F72" s="54" t="s">
        <v>265</v>
      </c>
      <c r="G72" s="54" t="s">
        <v>666</v>
      </c>
      <c r="H72" s="54" t="s">
        <v>3</v>
      </c>
      <c r="I72" s="54" t="s">
        <v>266</v>
      </c>
      <c r="J72" s="54" t="s">
        <v>53</v>
      </c>
      <c r="K72" s="54" t="s">
        <v>753</v>
      </c>
    </row>
    <row r="73" spans="1:11" x14ac:dyDescent="0.25">
      <c r="A73" s="54">
        <v>103</v>
      </c>
      <c r="B73" s="54" t="s">
        <v>268</v>
      </c>
      <c r="C73" s="54" t="s">
        <v>269</v>
      </c>
      <c r="D73" s="54" t="s">
        <v>66</v>
      </c>
      <c r="E73" s="54" t="s">
        <v>1</v>
      </c>
      <c r="F73" s="54" t="s">
        <v>270</v>
      </c>
      <c r="G73" s="54" t="s">
        <v>666</v>
      </c>
      <c r="H73" s="54" t="s">
        <v>3</v>
      </c>
      <c r="I73" s="54" t="s">
        <v>271</v>
      </c>
      <c r="J73" s="54" t="s">
        <v>53</v>
      </c>
      <c r="K73" s="54" t="s">
        <v>754</v>
      </c>
    </row>
    <row r="74" spans="1:11" x14ac:dyDescent="0.25">
      <c r="A74" s="54">
        <v>104</v>
      </c>
      <c r="B74" s="54" t="s">
        <v>273</v>
      </c>
      <c r="C74" s="54" t="s">
        <v>274</v>
      </c>
      <c r="D74" s="54" t="s">
        <v>0</v>
      </c>
      <c r="E74" s="54" t="s">
        <v>1</v>
      </c>
      <c r="F74" s="54" t="s">
        <v>275</v>
      </c>
      <c r="G74" s="54" t="s">
        <v>666</v>
      </c>
      <c r="H74" s="54" t="s">
        <v>3</v>
      </c>
      <c r="I74" s="54" t="s">
        <v>276</v>
      </c>
      <c r="J74" s="54" t="s">
        <v>53</v>
      </c>
      <c r="K74" s="54" t="s">
        <v>755</v>
      </c>
    </row>
    <row r="75" spans="1:11" x14ac:dyDescent="0.25">
      <c r="A75" s="54">
        <v>105</v>
      </c>
      <c r="B75" s="54" t="s">
        <v>278</v>
      </c>
      <c r="C75" s="54" t="s">
        <v>279</v>
      </c>
      <c r="D75" s="54" t="s">
        <v>66</v>
      </c>
      <c r="E75" s="54" t="s">
        <v>1</v>
      </c>
      <c r="F75" s="54" t="s">
        <v>280</v>
      </c>
      <c r="G75" s="54" t="s">
        <v>666</v>
      </c>
      <c r="H75" s="54" t="s">
        <v>3</v>
      </c>
      <c r="I75" s="54" t="s">
        <v>281</v>
      </c>
      <c r="J75" s="54" t="s">
        <v>53</v>
      </c>
      <c r="K75" s="54" t="s">
        <v>756</v>
      </c>
    </row>
    <row r="76" spans="1:11" x14ac:dyDescent="0.25">
      <c r="A76" s="54">
        <v>3</v>
      </c>
      <c r="B76" s="54" t="s">
        <v>50</v>
      </c>
      <c r="C76" s="54" t="s">
        <v>51</v>
      </c>
      <c r="D76" s="54" t="s">
        <v>173</v>
      </c>
      <c r="E76" s="54" t="s">
        <v>43</v>
      </c>
      <c r="F76" s="54" t="s">
        <v>888</v>
      </c>
      <c r="G76" s="54" t="s">
        <v>827</v>
      </c>
      <c r="H76" s="54" t="s">
        <v>30</v>
      </c>
      <c r="I76" s="54" t="s">
        <v>889</v>
      </c>
      <c r="J76" s="54" t="s">
        <v>32</v>
      </c>
      <c r="K76" s="54" t="s">
        <v>890</v>
      </c>
    </row>
    <row r="77" spans="1:11" x14ac:dyDescent="0.25">
      <c r="A77" s="54">
        <v>90</v>
      </c>
      <c r="B77" s="54" t="s">
        <v>174</v>
      </c>
      <c r="C77" s="54" t="s">
        <v>175</v>
      </c>
      <c r="D77" s="54" t="s">
        <v>0</v>
      </c>
      <c r="E77" s="54" t="s">
        <v>1</v>
      </c>
      <c r="F77" s="54" t="s">
        <v>472</v>
      </c>
      <c r="G77" s="54" t="s">
        <v>543</v>
      </c>
      <c r="H77" s="54" t="s">
        <v>473</v>
      </c>
      <c r="I77" s="54" t="s">
        <v>474</v>
      </c>
      <c r="J77" s="54" t="s">
        <v>475</v>
      </c>
      <c r="K77" s="54" t="s">
        <v>737</v>
      </c>
    </row>
    <row r="78" spans="1:11" x14ac:dyDescent="0.25">
      <c r="A78" s="54">
        <v>95</v>
      </c>
      <c r="B78" s="54" t="s">
        <v>54</v>
      </c>
      <c r="C78" s="54" t="s">
        <v>55</v>
      </c>
      <c r="D78" s="54" t="s">
        <v>0</v>
      </c>
      <c r="E78" s="54" t="s">
        <v>1</v>
      </c>
      <c r="F78" s="54" t="s">
        <v>480</v>
      </c>
      <c r="G78" s="54" t="s">
        <v>543</v>
      </c>
      <c r="H78" s="54" t="s">
        <v>473</v>
      </c>
      <c r="I78" s="54" t="s">
        <v>481</v>
      </c>
      <c r="J78" s="54" t="s">
        <v>475</v>
      </c>
      <c r="K78" s="54" t="s">
        <v>744</v>
      </c>
    </row>
    <row r="79" spans="1:11" x14ac:dyDescent="0.25">
      <c r="A79" s="54">
        <v>80</v>
      </c>
      <c r="B79" s="54" t="s">
        <v>869</v>
      </c>
      <c r="C79" s="54" t="s">
        <v>870</v>
      </c>
      <c r="D79" s="54" t="s">
        <v>871</v>
      </c>
      <c r="E79" s="54" t="s">
        <v>198</v>
      </c>
      <c r="F79" s="54" t="s">
        <v>872</v>
      </c>
      <c r="G79" s="54" t="s">
        <v>816</v>
      </c>
      <c r="H79" s="54" t="s">
        <v>8</v>
      </c>
      <c r="I79" s="54" t="s">
        <v>873</v>
      </c>
      <c r="J79" s="54" t="s">
        <v>9</v>
      </c>
      <c r="K79" s="54" t="s">
        <v>874</v>
      </c>
    </row>
    <row r="80" spans="1:11" x14ac:dyDescent="0.25">
      <c r="A80" s="54">
        <v>66</v>
      </c>
      <c r="B80" s="54" t="s">
        <v>791</v>
      </c>
      <c r="C80" s="54" t="s">
        <v>792</v>
      </c>
      <c r="D80" s="54" t="s">
        <v>793</v>
      </c>
      <c r="E80" s="54" t="s">
        <v>601</v>
      </c>
      <c r="F80" s="54" t="s">
        <v>794</v>
      </c>
      <c r="G80" s="54" t="s">
        <v>788</v>
      </c>
      <c r="H80" s="54" t="s">
        <v>8</v>
      </c>
      <c r="I80" s="54" t="s">
        <v>795</v>
      </c>
      <c r="J80" s="54" t="s">
        <v>778</v>
      </c>
      <c r="K80" s="54" t="s">
        <v>796</v>
      </c>
    </row>
    <row r="81" spans="1:11" x14ac:dyDescent="0.25">
      <c r="A81" s="54">
        <v>38</v>
      </c>
      <c r="B81" s="54" t="s">
        <v>15</v>
      </c>
      <c r="C81" s="54" t="s">
        <v>16</v>
      </c>
      <c r="D81" s="54" t="s">
        <v>17</v>
      </c>
      <c r="E81" s="54" t="s">
        <v>7</v>
      </c>
      <c r="F81" s="54" t="s">
        <v>18</v>
      </c>
      <c r="G81" s="54" t="s">
        <v>527</v>
      </c>
      <c r="H81" s="54" t="s">
        <v>5</v>
      </c>
      <c r="I81" s="54" t="s">
        <v>19</v>
      </c>
      <c r="J81" s="54" t="s">
        <v>6</v>
      </c>
      <c r="K81" s="54" t="s">
        <v>685</v>
      </c>
    </row>
    <row r="82" spans="1:11" x14ac:dyDescent="0.25">
      <c r="A82" s="54">
        <v>58</v>
      </c>
      <c r="B82" s="54" t="s">
        <v>443</v>
      </c>
      <c r="C82" s="54" t="s">
        <v>444</v>
      </c>
      <c r="D82" s="54" t="s">
        <v>0</v>
      </c>
      <c r="E82" s="54" t="s">
        <v>1</v>
      </c>
      <c r="F82" s="54" t="s">
        <v>445</v>
      </c>
      <c r="G82" s="54" t="s">
        <v>527</v>
      </c>
      <c r="H82" s="54" t="s">
        <v>5</v>
      </c>
      <c r="I82" s="54" t="s">
        <v>446</v>
      </c>
      <c r="J82" s="54" t="s">
        <v>6</v>
      </c>
      <c r="K82" s="54" t="s">
        <v>708</v>
      </c>
    </row>
    <row r="83" spans="1:11" x14ac:dyDescent="0.25">
      <c r="A83" s="54">
        <v>59</v>
      </c>
      <c r="B83" s="54" t="s">
        <v>448</v>
      </c>
      <c r="C83" s="54" t="s">
        <v>449</v>
      </c>
      <c r="D83" s="54" t="s">
        <v>205</v>
      </c>
      <c r="E83" s="54" t="s">
        <v>1</v>
      </c>
      <c r="F83" s="54" t="s">
        <v>450</v>
      </c>
      <c r="G83" s="54" t="s">
        <v>527</v>
      </c>
      <c r="H83" s="54" t="s">
        <v>5</v>
      </c>
      <c r="I83" s="54" t="s">
        <v>451</v>
      </c>
      <c r="J83" s="54" t="s">
        <v>6</v>
      </c>
      <c r="K83" s="54" t="s">
        <v>709</v>
      </c>
    </row>
    <row r="84" spans="1:11" x14ac:dyDescent="0.25">
      <c r="A84" s="54">
        <v>62</v>
      </c>
      <c r="B84" s="54" t="s">
        <v>20</v>
      </c>
      <c r="C84" s="54" t="s">
        <v>21</v>
      </c>
      <c r="D84" s="54" t="s">
        <v>0</v>
      </c>
      <c r="E84" s="54" t="s">
        <v>1</v>
      </c>
      <c r="F84" s="54" t="s">
        <v>22</v>
      </c>
      <c r="G84" s="54" t="s">
        <v>527</v>
      </c>
      <c r="H84" s="54" t="s">
        <v>5</v>
      </c>
      <c r="I84" s="54" t="s">
        <v>23</v>
      </c>
      <c r="J84" s="54" t="s">
        <v>6</v>
      </c>
      <c r="K84" s="54" t="s">
        <v>713</v>
      </c>
    </row>
    <row r="85" spans="1:11" x14ac:dyDescent="0.25">
      <c r="A85" s="54">
        <v>64</v>
      </c>
      <c r="B85" s="54" t="s">
        <v>34</v>
      </c>
      <c r="C85" s="54" t="s">
        <v>35</v>
      </c>
      <c r="D85" s="54" t="s">
        <v>36</v>
      </c>
      <c r="E85" s="54" t="s">
        <v>1</v>
      </c>
      <c r="F85" s="54" t="s">
        <v>37</v>
      </c>
      <c r="G85" s="54" t="s">
        <v>527</v>
      </c>
      <c r="H85" s="54" t="s">
        <v>5</v>
      </c>
      <c r="I85" s="54" t="s">
        <v>38</v>
      </c>
      <c r="J85" s="54" t="s">
        <v>6</v>
      </c>
      <c r="K85" s="54" t="s">
        <v>715</v>
      </c>
    </row>
    <row r="86" spans="1:11" x14ac:dyDescent="0.25">
      <c r="A86" s="54">
        <v>65</v>
      </c>
      <c r="B86" s="54" t="s">
        <v>40</v>
      </c>
      <c r="C86" s="54" t="s">
        <v>41</v>
      </c>
      <c r="D86" s="54" t="s">
        <v>42</v>
      </c>
      <c r="E86" s="54" t="s">
        <v>43</v>
      </c>
      <c r="F86" s="54" t="s">
        <v>44</v>
      </c>
      <c r="G86" s="54" t="s">
        <v>527</v>
      </c>
      <c r="H86" s="54" t="s">
        <v>5</v>
      </c>
      <c r="I86" s="54" t="s">
        <v>45</v>
      </c>
      <c r="J86" s="54" t="s">
        <v>6</v>
      </c>
      <c r="K86" s="54" t="s">
        <v>716</v>
      </c>
    </row>
    <row r="87" spans="1:11" x14ac:dyDescent="0.25">
      <c r="A87" s="54">
        <v>67</v>
      </c>
      <c r="B87" s="54" t="s">
        <v>54</v>
      </c>
      <c r="C87" s="54" t="s">
        <v>55</v>
      </c>
      <c r="D87" s="54" t="s">
        <v>0</v>
      </c>
      <c r="E87" s="54" t="s">
        <v>1</v>
      </c>
      <c r="F87" s="54" t="s">
        <v>56</v>
      </c>
      <c r="G87" s="54" t="s">
        <v>527</v>
      </c>
      <c r="H87" s="54" t="s">
        <v>5</v>
      </c>
      <c r="I87" s="54" t="s">
        <v>57</v>
      </c>
      <c r="J87" s="54" t="s">
        <v>6</v>
      </c>
      <c r="K87" s="54" t="s">
        <v>717</v>
      </c>
    </row>
    <row r="88" spans="1:11" x14ac:dyDescent="0.25">
      <c r="A88" s="54">
        <v>69</v>
      </c>
      <c r="B88" s="54" t="s">
        <v>79</v>
      </c>
      <c r="C88" s="54" t="s">
        <v>11</v>
      </c>
      <c r="D88" s="54" t="s">
        <v>80</v>
      </c>
      <c r="E88" s="54" t="s">
        <v>81</v>
      </c>
      <c r="F88" s="54" t="s">
        <v>82</v>
      </c>
      <c r="G88" s="54" t="s">
        <v>527</v>
      </c>
      <c r="H88" s="54" t="s">
        <v>5</v>
      </c>
      <c r="I88" s="54" t="s">
        <v>83</v>
      </c>
      <c r="J88" s="54" t="s">
        <v>6</v>
      </c>
      <c r="K88" s="54" t="s">
        <v>721</v>
      </c>
    </row>
    <row r="89" spans="1:11" x14ac:dyDescent="0.25">
      <c r="A89" s="54">
        <v>71</v>
      </c>
      <c r="B89" s="54" t="s">
        <v>88</v>
      </c>
      <c r="C89" s="54" t="s">
        <v>89</v>
      </c>
      <c r="D89" s="54" t="s">
        <v>90</v>
      </c>
      <c r="E89" s="54" t="s">
        <v>70</v>
      </c>
      <c r="F89" s="54" t="s">
        <v>91</v>
      </c>
      <c r="G89" s="54" t="s">
        <v>527</v>
      </c>
      <c r="H89" s="54" t="s">
        <v>5</v>
      </c>
      <c r="I89" s="54" t="s">
        <v>92</v>
      </c>
      <c r="J89" s="54" t="s">
        <v>6</v>
      </c>
      <c r="K89" s="54" t="s">
        <v>723</v>
      </c>
    </row>
    <row r="90" spans="1:11" x14ac:dyDescent="0.25">
      <c r="A90" s="54">
        <v>72</v>
      </c>
      <c r="B90" s="54" t="s">
        <v>50</v>
      </c>
      <c r="C90" s="54" t="s">
        <v>51</v>
      </c>
      <c r="D90" s="54" t="s">
        <v>52</v>
      </c>
      <c r="E90" s="54" t="s">
        <v>43</v>
      </c>
      <c r="F90" s="54" t="s">
        <v>94</v>
      </c>
      <c r="G90" s="54" t="s">
        <v>527</v>
      </c>
      <c r="H90" s="54" t="s">
        <v>5</v>
      </c>
      <c r="I90" s="54" t="s">
        <v>95</v>
      </c>
      <c r="J90" s="54" t="s">
        <v>6</v>
      </c>
      <c r="K90" s="54" t="s">
        <v>724</v>
      </c>
    </row>
    <row r="91" spans="1:11" x14ac:dyDescent="0.25">
      <c r="A91" s="54">
        <v>73</v>
      </c>
      <c r="B91" s="54" t="s">
        <v>49</v>
      </c>
      <c r="C91" s="54" t="s">
        <v>97</v>
      </c>
      <c r="D91" s="54" t="s">
        <v>66</v>
      </c>
      <c r="E91" s="54" t="s">
        <v>1</v>
      </c>
      <c r="F91" s="54" t="s">
        <v>98</v>
      </c>
      <c r="G91" s="54" t="s">
        <v>527</v>
      </c>
      <c r="H91" s="54" t="s">
        <v>5</v>
      </c>
      <c r="I91" s="54" t="s">
        <v>99</v>
      </c>
      <c r="J91" s="54" t="s">
        <v>6</v>
      </c>
      <c r="K91" s="54" t="s">
        <v>725</v>
      </c>
    </row>
    <row r="92" spans="1:11" x14ac:dyDescent="0.25">
      <c r="A92" s="54">
        <v>76</v>
      </c>
      <c r="B92" s="54" t="s">
        <v>127</v>
      </c>
      <c r="C92" s="54" t="s">
        <v>47</v>
      </c>
      <c r="D92" s="54" t="s">
        <v>0</v>
      </c>
      <c r="E92" s="54" t="s">
        <v>1</v>
      </c>
      <c r="F92" s="54" t="s">
        <v>128</v>
      </c>
      <c r="G92" s="54" t="s">
        <v>527</v>
      </c>
      <c r="H92" s="54" t="s">
        <v>8</v>
      </c>
      <c r="I92" s="54" t="s">
        <v>129</v>
      </c>
      <c r="J92" s="54" t="s">
        <v>9</v>
      </c>
      <c r="K92" s="54" t="s">
        <v>729</v>
      </c>
    </row>
    <row r="93" spans="1:11" x14ac:dyDescent="0.25">
      <c r="A93" s="54">
        <v>77</v>
      </c>
      <c r="B93" s="54" t="s">
        <v>641</v>
      </c>
      <c r="C93" s="54" t="s">
        <v>642</v>
      </c>
      <c r="D93" s="54" t="s">
        <v>106</v>
      </c>
      <c r="E93" s="54" t="s">
        <v>7</v>
      </c>
      <c r="F93" s="54" t="s">
        <v>643</v>
      </c>
      <c r="G93" s="54" t="s">
        <v>527</v>
      </c>
      <c r="H93" s="54" t="s">
        <v>8</v>
      </c>
      <c r="I93" s="54" t="s">
        <v>644</v>
      </c>
      <c r="J93" s="54" t="s">
        <v>9</v>
      </c>
      <c r="K93" s="54" t="s">
        <v>730</v>
      </c>
    </row>
    <row r="94" spans="1:11" x14ac:dyDescent="0.25">
      <c r="A94" s="54">
        <v>79</v>
      </c>
      <c r="B94" s="54" t="s">
        <v>811</v>
      </c>
      <c r="C94" s="54" t="s">
        <v>812</v>
      </c>
      <c r="D94" s="54" t="s">
        <v>813</v>
      </c>
      <c r="E94" s="54" t="s">
        <v>814</v>
      </c>
      <c r="F94" s="54" t="s">
        <v>815</v>
      </c>
      <c r="G94" s="54" t="s">
        <v>527</v>
      </c>
      <c r="H94" s="54" t="s">
        <v>8</v>
      </c>
      <c r="I94" s="54" t="s">
        <v>817</v>
      </c>
      <c r="J94" s="54" t="s">
        <v>9</v>
      </c>
      <c r="K94" s="54" t="s">
        <v>818</v>
      </c>
    </row>
    <row r="95" spans="1:11" x14ac:dyDescent="0.25">
      <c r="A95" s="54">
        <v>84</v>
      </c>
      <c r="B95" s="54" t="s">
        <v>819</v>
      </c>
      <c r="C95" s="54" t="s">
        <v>820</v>
      </c>
      <c r="D95" s="54" t="s">
        <v>821</v>
      </c>
      <c r="E95" s="54" t="s">
        <v>822</v>
      </c>
      <c r="F95" s="54" t="s">
        <v>823</v>
      </c>
      <c r="G95" s="54" t="s">
        <v>527</v>
      </c>
      <c r="H95" s="54" t="s">
        <v>8</v>
      </c>
      <c r="I95" s="54" t="s">
        <v>824</v>
      </c>
      <c r="J95" s="54" t="s">
        <v>9</v>
      </c>
      <c r="K95" s="54" t="s">
        <v>825</v>
      </c>
    </row>
    <row r="96" spans="1:11" x14ac:dyDescent="0.25">
      <c r="A96" s="54">
        <v>85</v>
      </c>
      <c r="B96" s="54" t="s">
        <v>875</v>
      </c>
      <c r="C96" s="54" t="s">
        <v>876</v>
      </c>
      <c r="D96" s="54" t="s">
        <v>877</v>
      </c>
      <c r="E96" s="54" t="s">
        <v>878</v>
      </c>
      <c r="F96" s="54" t="s">
        <v>879</v>
      </c>
      <c r="G96" s="54" t="s">
        <v>527</v>
      </c>
      <c r="H96" s="54" t="s">
        <v>8</v>
      </c>
      <c r="I96" s="54" t="s">
        <v>880</v>
      </c>
      <c r="J96" s="54" t="s">
        <v>9</v>
      </c>
      <c r="K96" s="54" t="s">
        <v>881</v>
      </c>
    </row>
    <row r="97" spans="1:11" x14ac:dyDescent="0.25">
      <c r="A97" s="54">
        <v>86</v>
      </c>
      <c r="B97" s="54" t="s">
        <v>797</v>
      </c>
      <c r="C97" s="54" t="s">
        <v>798</v>
      </c>
      <c r="D97" s="54" t="s">
        <v>799</v>
      </c>
      <c r="E97" s="54" t="s">
        <v>1</v>
      </c>
      <c r="F97" s="54" t="s">
        <v>800</v>
      </c>
      <c r="G97" s="54" t="s">
        <v>527</v>
      </c>
      <c r="H97" s="54" t="s">
        <v>8</v>
      </c>
      <c r="I97" s="54" t="s">
        <v>801</v>
      </c>
      <c r="J97" s="54" t="s">
        <v>9</v>
      </c>
      <c r="K97" s="54" t="s">
        <v>802</v>
      </c>
    </row>
    <row r="98" spans="1:11" x14ac:dyDescent="0.25">
      <c r="A98" s="54">
        <v>87</v>
      </c>
      <c r="B98" s="54" t="s">
        <v>101</v>
      </c>
      <c r="C98" s="54" t="s">
        <v>102</v>
      </c>
      <c r="D98" s="54" t="s">
        <v>103</v>
      </c>
      <c r="E98" s="54" t="s">
        <v>43</v>
      </c>
      <c r="F98" s="54" t="s">
        <v>169</v>
      </c>
      <c r="G98" s="54" t="s">
        <v>527</v>
      </c>
      <c r="H98" s="54" t="s">
        <v>8</v>
      </c>
      <c r="I98" s="54" t="s">
        <v>170</v>
      </c>
      <c r="J98" s="54" t="s">
        <v>9</v>
      </c>
      <c r="K98" s="54" t="s">
        <v>735</v>
      </c>
    </row>
    <row r="99" spans="1:11" x14ac:dyDescent="0.25">
      <c r="A99" s="54">
        <v>88</v>
      </c>
      <c r="B99" s="54" t="s">
        <v>882</v>
      </c>
      <c r="C99" s="54" t="s">
        <v>97</v>
      </c>
      <c r="D99" s="54" t="s">
        <v>173</v>
      </c>
      <c r="E99" s="54" t="s">
        <v>43</v>
      </c>
      <c r="F99" s="54" t="s">
        <v>883</v>
      </c>
      <c r="G99" s="54" t="s">
        <v>527</v>
      </c>
      <c r="H99" s="54" t="s">
        <v>8</v>
      </c>
      <c r="I99" s="54" t="s">
        <v>884</v>
      </c>
      <c r="J99" s="54" t="s">
        <v>9</v>
      </c>
      <c r="K99" s="54" t="s">
        <v>885</v>
      </c>
    </row>
    <row r="100" spans="1:11" x14ac:dyDescent="0.25">
      <c r="A100" s="54">
        <v>89</v>
      </c>
      <c r="B100" s="54" t="s">
        <v>174</v>
      </c>
      <c r="C100" s="54" t="s">
        <v>175</v>
      </c>
      <c r="D100" s="54" t="s">
        <v>0</v>
      </c>
      <c r="E100" s="54" t="s">
        <v>1</v>
      </c>
      <c r="F100" s="54" t="s">
        <v>176</v>
      </c>
      <c r="G100" s="54" t="s">
        <v>527</v>
      </c>
      <c r="H100" s="54" t="s">
        <v>8</v>
      </c>
      <c r="I100" s="54" t="s">
        <v>177</v>
      </c>
      <c r="J100" s="54" t="s">
        <v>9</v>
      </c>
      <c r="K100" s="54" t="s">
        <v>736</v>
      </c>
    </row>
    <row r="101" spans="1:11" x14ac:dyDescent="0.25">
      <c r="A101" s="54">
        <v>91</v>
      </c>
      <c r="B101" s="54" t="s">
        <v>179</v>
      </c>
      <c r="C101" s="54" t="s">
        <v>180</v>
      </c>
      <c r="D101" s="54" t="s">
        <v>181</v>
      </c>
      <c r="E101" s="54" t="s">
        <v>43</v>
      </c>
      <c r="F101" s="54" t="s">
        <v>182</v>
      </c>
      <c r="G101" s="54" t="s">
        <v>527</v>
      </c>
      <c r="H101" s="54" t="s">
        <v>8</v>
      </c>
      <c r="I101" s="54" t="s">
        <v>183</v>
      </c>
      <c r="J101" s="54" t="s">
        <v>9</v>
      </c>
      <c r="K101" s="54" t="s">
        <v>738</v>
      </c>
    </row>
    <row r="102" spans="1:11" x14ac:dyDescent="0.25">
      <c r="A102" s="54">
        <v>93</v>
      </c>
      <c r="B102" s="54" t="s">
        <v>196</v>
      </c>
      <c r="C102" s="54" t="s">
        <v>104</v>
      </c>
      <c r="D102" s="54" t="s">
        <v>197</v>
      </c>
      <c r="E102" s="54" t="s">
        <v>198</v>
      </c>
      <c r="F102" s="54" t="s">
        <v>199</v>
      </c>
      <c r="G102" s="54" t="s">
        <v>527</v>
      </c>
      <c r="H102" s="54" t="s">
        <v>8</v>
      </c>
      <c r="I102" s="54" t="s">
        <v>200</v>
      </c>
      <c r="J102" s="54" t="s">
        <v>9</v>
      </c>
      <c r="K102" s="54" t="s">
        <v>742</v>
      </c>
    </row>
    <row r="103" spans="1:11" x14ac:dyDescent="0.25">
      <c r="A103" s="54">
        <v>7</v>
      </c>
      <c r="B103" s="54" t="s">
        <v>841</v>
      </c>
      <c r="C103" s="54" t="s">
        <v>842</v>
      </c>
      <c r="D103" s="54" t="s">
        <v>0</v>
      </c>
      <c r="E103" s="54" t="s">
        <v>1</v>
      </c>
      <c r="F103" s="54" t="s">
        <v>759</v>
      </c>
      <c r="G103" s="54" t="s">
        <v>760</v>
      </c>
      <c r="H103" s="54" t="s">
        <v>5</v>
      </c>
      <c r="I103" s="54" t="s">
        <v>761</v>
      </c>
      <c r="J103" s="54" t="s">
        <v>6</v>
      </c>
      <c r="K103" s="54" t="s">
        <v>844</v>
      </c>
    </row>
    <row r="104" spans="1:11" x14ac:dyDescent="0.25">
      <c r="A104" s="54">
        <v>9</v>
      </c>
      <c r="B104" s="54" t="s">
        <v>803</v>
      </c>
      <c r="C104" s="54" t="s">
        <v>804</v>
      </c>
      <c r="D104" s="54" t="s">
        <v>17</v>
      </c>
      <c r="E104" s="54" t="s">
        <v>7</v>
      </c>
      <c r="F104" s="54" t="s">
        <v>805</v>
      </c>
      <c r="G104" s="54" t="s">
        <v>760</v>
      </c>
      <c r="H104" s="54" t="s">
        <v>5</v>
      </c>
      <c r="I104" s="54" t="s">
        <v>806</v>
      </c>
      <c r="J104" s="54" t="s">
        <v>6</v>
      </c>
      <c r="K104" s="54" t="s">
        <v>807</v>
      </c>
    </row>
    <row r="105" spans="1:11" x14ac:dyDescent="0.25">
      <c r="A105" s="54">
        <v>10</v>
      </c>
      <c r="B105" s="54" t="s">
        <v>766</v>
      </c>
      <c r="C105" s="54" t="s">
        <v>767</v>
      </c>
      <c r="D105" s="54" t="s">
        <v>577</v>
      </c>
      <c r="E105" s="54" t="s">
        <v>7</v>
      </c>
      <c r="F105" s="54" t="s">
        <v>768</v>
      </c>
      <c r="G105" s="54" t="s">
        <v>760</v>
      </c>
      <c r="H105" s="54" t="s">
        <v>8</v>
      </c>
      <c r="I105" s="54" t="s">
        <v>769</v>
      </c>
      <c r="J105" s="54" t="s">
        <v>9</v>
      </c>
      <c r="K105" s="54" t="s">
        <v>770</v>
      </c>
    </row>
    <row r="106" spans="1:11" x14ac:dyDescent="0.25">
      <c r="A106" s="54">
        <v>11</v>
      </c>
      <c r="B106" s="54" t="s">
        <v>544</v>
      </c>
      <c r="C106" s="54" t="s">
        <v>545</v>
      </c>
      <c r="D106" s="54" t="s">
        <v>546</v>
      </c>
      <c r="E106" s="54" t="s">
        <v>1</v>
      </c>
      <c r="F106" s="54" t="s">
        <v>547</v>
      </c>
      <c r="G106" s="54" t="s">
        <v>760</v>
      </c>
      <c r="H106" s="54" t="s">
        <v>8</v>
      </c>
      <c r="I106" s="54" t="s">
        <v>548</v>
      </c>
      <c r="J106" s="54" t="s">
        <v>9</v>
      </c>
      <c r="K106" s="54" t="s">
        <v>783</v>
      </c>
    </row>
  </sheetData>
  <sortState ref="A2:K106">
    <sortCondition ref="G2:G106"/>
  </sortState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  <col min="15" max="15" width="11" bestFit="1" customWidth="1"/>
    <col min="17" max="17" width="11.28515625" bestFit="1" customWidth="1"/>
    <col min="19" max="19" width="10.140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3" t="s">
        <v>262</v>
      </c>
      <c r="C2" s="53" t="s">
        <v>421</v>
      </c>
      <c r="D2" s="53" t="s">
        <v>0</v>
      </c>
      <c r="E2" s="53" t="s">
        <v>1</v>
      </c>
      <c r="F2" s="53" t="s">
        <v>886</v>
      </c>
      <c r="G2" s="53" t="s">
        <v>516</v>
      </c>
      <c r="H2" s="53" t="s">
        <v>3</v>
      </c>
      <c r="I2" s="53" t="s">
        <v>861</v>
      </c>
      <c r="J2" s="53" t="s">
        <v>516</v>
      </c>
      <c r="K2" s="53" t="s">
        <v>887</v>
      </c>
    </row>
    <row r="3" spans="1:11" x14ac:dyDescent="0.25">
      <c r="A3">
        <v>4</v>
      </c>
      <c r="B3" s="53" t="s">
        <v>863</v>
      </c>
      <c r="C3" s="53" t="s">
        <v>864</v>
      </c>
      <c r="D3" s="53" t="s">
        <v>865</v>
      </c>
      <c r="E3" s="53" t="s">
        <v>70</v>
      </c>
      <c r="F3" s="53" t="s">
        <v>866</v>
      </c>
      <c r="G3" s="53" t="s">
        <v>666</v>
      </c>
      <c r="H3" s="53" t="s">
        <v>287</v>
      </c>
      <c r="I3" s="53" t="s">
        <v>867</v>
      </c>
      <c r="J3" s="53" t="s">
        <v>289</v>
      </c>
      <c r="K3" s="53" t="s">
        <v>868</v>
      </c>
    </row>
    <row r="4" spans="1:11" x14ac:dyDescent="0.25">
      <c r="A4">
        <v>5</v>
      </c>
      <c r="B4" s="53" t="s">
        <v>830</v>
      </c>
      <c r="C4" s="53" t="s">
        <v>624</v>
      </c>
      <c r="D4" s="53" t="s">
        <v>625</v>
      </c>
      <c r="E4" s="53" t="s">
        <v>48</v>
      </c>
      <c r="F4" s="53" t="s">
        <v>626</v>
      </c>
      <c r="G4" s="53" t="s">
        <v>666</v>
      </c>
      <c r="H4" s="53" t="s">
        <v>294</v>
      </c>
      <c r="I4" s="53" t="s">
        <v>627</v>
      </c>
      <c r="J4" s="53" t="s">
        <v>289</v>
      </c>
      <c r="K4" s="53" t="s">
        <v>831</v>
      </c>
    </row>
    <row r="5" spans="1:11" x14ac:dyDescent="0.25">
      <c r="A5" s="53">
        <v>6</v>
      </c>
      <c r="B5" s="53" t="s">
        <v>832</v>
      </c>
      <c r="C5" s="53" t="s">
        <v>833</v>
      </c>
      <c r="D5" s="53" t="s">
        <v>173</v>
      </c>
      <c r="E5" s="53" t="s">
        <v>43</v>
      </c>
      <c r="F5" s="53" t="s">
        <v>834</v>
      </c>
      <c r="G5" s="53" t="s">
        <v>666</v>
      </c>
      <c r="H5" s="53" t="s">
        <v>294</v>
      </c>
      <c r="I5" s="53" t="s">
        <v>835</v>
      </c>
      <c r="J5" s="53" t="s">
        <v>289</v>
      </c>
      <c r="K5" s="53" t="s">
        <v>836</v>
      </c>
    </row>
    <row r="6" spans="1:11" x14ac:dyDescent="0.25">
      <c r="A6" s="53">
        <v>8</v>
      </c>
      <c r="B6" s="53" t="s">
        <v>845</v>
      </c>
      <c r="C6" s="53" t="s">
        <v>846</v>
      </c>
      <c r="D6" s="53" t="s">
        <v>27</v>
      </c>
      <c r="E6" s="53" t="s">
        <v>28</v>
      </c>
      <c r="F6" s="53" t="s">
        <v>847</v>
      </c>
      <c r="G6" s="53" t="s">
        <v>666</v>
      </c>
      <c r="H6" s="53" t="s">
        <v>294</v>
      </c>
      <c r="I6" s="53" t="s">
        <v>848</v>
      </c>
      <c r="J6" s="53" t="s">
        <v>289</v>
      </c>
      <c r="K6" s="53" t="s">
        <v>849</v>
      </c>
    </row>
    <row r="7" spans="1:11" x14ac:dyDescent="0.25">
      <c r="A7" s="53">
        <v>12</v>
      </c>
      <c r="B7" s="53" t="s">
        <v>453</v>
      </c>
      <c r="C7" s="53" t="s">
        <v>454</v>
      </c>
      <c r="D7" s="53" t="s">
        <v>455</v>
      </c>
      <c r="E7" s="53" t="s">
        <v>456</v>
      </c>
      <c r="F7" s="53" t="s">
        <v>457</v>
      </c>
      <c r="G7" s="53" t="s">
        <v>666</v>
      </c>
      <c r="H7" s="53" t="s">
        <v>30</v>
      </c>
      <c r="I7" s="53" t="s">
        <v>458</v>
      </c>
      <c r="J7" s="53" t="s">
        <v>32</v>
      </c>
      <c r="K7" s="53" t="s">
        <v>763</v>
      </c>
    </row>
    <row r="8" spans="1:11" x14ac:dyDescent="0.25">
      <c r="A8" s="53">
        <v>13</v>
      </c>
      <c r="B8" s="53" t="s">
        <v>530</v>
      </c>
      <c r="C8" s="53" t="s">
        <v>531</v>
      </c>
      <c r="D8" s="53" t="s">
        <v>0</v>
      </c>
      <c r="E8" s="53" t="s">
        <v>1</v>
      </c>
      <c r="F8" s="53" t="s">
        <v>532</v>
      </c>
      <c r="G8" s="53" t="s">
        <v>666</v>
      </c>
      <c r="H8" s="53" t="s">
        <v>294</v>
      </c>
      <c r="I8" s="53" t="s">
        <v>533</v>
      </c>
      <c r="J8" s="53" t="s">
        <v>516</v>
      </c>
      <c r="K8" s="53" t="s">
        <v>764</v>
      </c>
    </row>
    <row r="9" spans="1:11" x14ac:dyDescent="0.25">
      <c r="A9" s="53">
        <v>14</v>
      </c>
      <c r="B9" s="53" t="s">
        <v>116</v>
      </c>
      <c r="C9" s="53" t="s">
        <v>117</v>
      </c>
      <c r="D9" s="53" t="s">
        <v>648</v>
      </c>
      <c r="E9" s="53" t="s">
        <v>1</v>
      </c>
      <c r="F9" s="53" t="s">
        <v>118</v>
      </c>
      <c r="G9" s="53" t="s">
        <v>666</v>
      </c>
      <c r="H9" s="53" t="s">
        <v>3</v>
      </c>
      <c r="I9" s="53" t="s">
        <v>119</v>
      </c>
      <c r="J9" s="53" t="s">
        <v>53</v>
      </c>
      <c r="K9" s="53" t="s">
        <v>649</v>
      </c>
    </row>
    <row r="10" spans="1:11" x14ac:dyDescent="0.25">
      <c r="A10" s="53">
        <v>15</v>
      </c>
      <c r="B10" s="53" t="s">
        <v>651</v>
      </c>
      <c r="C10" s="53" t="s">
        <v>652</v>
      </c>
      <c r="D10" s="53" t="s">
        <v>653</v>
      </c>
      <c r="E10" s="53" t="s">
        <v>1</v>
      </c>
      <c r="F10" s="53" t="s">
        <v>654</v>
      </c>
      <c r="G10" s="53" t="s">
        <v>666</v>
      </c>
      <c r="H10" s="53" t="s">
        <v>294</v>
      </c>
      <c r="I10" s="53" t="s">
        <v>655</v>
      </c>
      <c r="J10" s="53" t="s">
        <v>289</v>
      </c>
      <c r="K10" s="53" t="s">
        <v>656</v>
      </c>
    </row>
    <row r="11" spans="1:11" x14ac:dyDescent="0.25">
      <c r="A11" s="53">
        <v>16</v>
      </c>
      <c r="B11" s="53" t="s">
        <v>382</v>
      </c>
      <c r="C11" s="53" t="s">
        <v>383</v>
      </c>
      <c r="D11" s="53" t="s">
        <v>351</v>
      </c>
      <c r="E11" s="53" t="s">
        <v>48</v>
      </c>
      <c r="F11" s="53" t="s">
        <v>384</v>
      </c>
      <c r="G11" s="53" t="s">
        <v>666</v>
      </c>
      <c r="H11" s="53" t="s">
        <v>287</v>
      </c>
      <c r="I11" s="53" t="s">
        <v>385</v>
      </c>
      <c r="J11" s="53" t="s">
        <v>289</v>
      </c>
      <c r="K11" s="53" t="s">
        <v>657</v>
      </c>
    </row>
    <row r="12" spans="1:11" x14ac:dyDescent="0.25">
      <c r="A12" s="53">
        <v>17</v>
      </c>
      <c r="B12" s="53" t="s">
        <v>407</v>
      </c>
      <c r="C12" s="53" t="s">
        <v>408</v>
      </c>
      <c r="D12" s="53" t="s">
        <v>618</v>
      </c>
      <c r="E12" s="53" t="s">
        <v>619</v>
      </c>
      <c r="F12" s="53" t="s">
        <v>620</v>
      </c>
      <c r="G12" s="53" t="s">
        <v>666</v>
      </c>
      <c r="H12" s="53" t="s">
        <v>294</v>
      </c>
      <c r="I12" s="53" t="s">
        <v>621</v>
      </c>
      <c r="J12" s="53" t="s">
        <v>289</v>
      </c>
      <c r="K12" s="53" t="s">
        <v>658</v>
      </c>
    </row>
    <row r="13" spans="1:11" x14ac:dyDescent="0.25">
      <c r="A13" s="53">
        <v>18</v>
      </c>
      <c r="B13" s="53" t="s">
        <v>425</v>
      </c>
      <c r="C13" s="53" t="s">
        <v>426</v>
      </c>
      <c r="D13" s="53" t="s">
        <v>427</v>
      </c>
      <c r="E13" s="53" t="s">
        <v>28</v>
      </c>
      <c r="F13" s="53" t="s">
        <v>428</v>
      </c>
      <c r="G13" s="53" t="s">
        <v>666</v>
      </c>
      <c r="H13" s="53" t="s">
        <v>287</v>
      </c>
      <c r="I13" s="53" t="s">
        <v>429</v>
      </c>
      <c r="J13" s="53" t="s">
        <v>289</v>
      </c>
      <c r="K13" s="53" t="s">
        <v>659</v>
      </c>
    </row>
    <row r="14" spans="1:11" x14ac:dyDescent="0.25">
      <c r="A14" s="53">
        <v>19</v>
      </c>
      <c r="B14" s="53" t="s">
        <v>102</v>
      </c>
      <c r="C14" s="53" t="s">
        <v>141</v>
      </c>
      <c r="D14" s="53" t="s">
        <v>42</v>
      </c>
      <c r="E14" s="53" t="s">
        <v>43</v>
      </c>
      <c r="F14" s="53" t="s">
        <v>142</v>
      </c>
      <c r="G14" s="53" t="s">
        <v>666</v>
      </c>
      <c r="H14" s="53" t="s">
        <v>3</v>
      </c>
      <c r="I14" s="53" t="s">
        <v>143</v>
      </c>
      <c r="J14" s="53" t="s">
        <v>53</v>
      </c>
      <c r="K14" s="53" t="s">
        <v>662</v>
      </c>
    </row>
    <row r="15" spans="1:11" x14ac:dyDescent="0.25">
      <c r="A15" s="53">
        <v>20</v>
      </c>
      <c r="B15" s="53" t="s">
        <v>608</v>
      </c>
      <c r="C15" s="53" t="s">
        <v>378</v>
      </c>
      <c r="D15" s="53" t="s">
        <v>27</v>
      </c>
      <c r="E15" s="53" t="s">
        <v>28</v>
      </c>
      <c r="F15" s="53" t="s">
        <v>609</v>
      </c>
      <c r="G15" s="53" t="s">
        <v>666</v>
      </c>
      <c r="H15" s="53" t="s">
        <v>294</v>
      </c>
      <c r="I15" s="53" t="s">
        <v>610</v>
      </c>
      <c r="J15" s="53" t="s">
        <v>289</v>
      </c>
      <c r="K15" s="53" t="s">
        <v>663</v>
      </c>
    </row>
    <row r="16" spans="1:11" x14ac:dyDescent="0.25">
      <c r="A16" s="53">
        <v>21</v>
      </c>
      <c r="B16" s="53"/>
      <c r="C16" s="53"/>
      <c r="D16" s="53"/>
      <c r="E16" s="53"/>
      <c r="F16" s="53" t="s">
        <v>572</v>
      </c>
      <c r="G16" s="53" t="s">
        <v>666</v>
      </c>
      <c r="H16" s="53" t="s">
        <v>287</v>
      </c>
      <c r="I16" s="53" t="s">
        <v>573</v>
      </c>
      <c r="J16" s="53" t="s">
        <v>289</v>
      </c>
      <c r="K16" s="53" t="s">
        <v>665</v>
      </c>
    </row>
    <row r="17" spans="1:11" x14ac:dyDescent="0.25">
      <c r="A17" s="53">
        <v>22</v>
      </c>
      <c r="B17" s="53" t="s">
        <v>575</v>
      </c>
      <c r="C17" s="53" t="s">
        <v>576</v>
      </c>
      <c r="D17" s="53" t="s">
        <v>577</v>
      </c>
      <c r="E17" s="53" t="s">
        <v>7</v>
      </c>
      <c r="F17" s="53" t="s">
        <v>578</v>
      </c>
      <c r="G17" s="53" t="s">
        <v>666</v>
      </c>
      <c r="H17" s="53" t="s">
        <v>287</v>
      </c>
      <c r="I17" s="53" t="s">
        <v>579</v>
      </c>
      <c r="J17" s="53" t="s">
        <v>289</v>
      </c>
      <c r="K17" s="53" t="s">
        <v>667</v>
      </c>
    </row>
    <row r="18" spans="1:11" x14ac:dyDescent="0.25">
      <c r="A18" s="53">
        <v>23</v>
      </c>
      <c r="B18" s="53" t="s">
        <v>535</v>
      </c>
      <c r="C18" s="53" t="s">
        <v>536</v>
      </c>
      <c r="D18" s="53" t="s">
        <v>205</v>
      </c>
      <c r="E18" s="53" t="s">
        <v>1</v>
      </c>
      <c r="F18" s="53" t="s">
        <v>537</v>
      </c>
      <c r="G18" s="53" t="s">
        <v>666</v>
      </c>
      <c r="H18" s="53" t="s">
        <v>3</v>
      </c>
      <c r="I18" s="53" t="s">
        <v>538</v>
      </c>
      <c r="J18" s="53" t="s">
        <v>53</v>
      </c>
      <c r="K18" s="53" t="s">
        <v>668</v>
      </c>
    </row>
    <row r="19" spans="1:11" x14ac:dyDescent="0.25">
      <c r="A19" s="53">
        <v>24</v>
      </c>
      <c r="B19" s="53" t="s">
        <v>590</v>
      </c>
      <c r="C19" s="53" t="s">
        <v>591</v>
      </c>
      <c r="D19" s="53" t="s">
        <v>592</v>
      </c>
      <c r="E19" s="53" t="s">
        <v>43</v>
      </c>
      <c r="F19" s="53" t="s">
        <v>593</v>
      </c>
      <c r="G19" s="53" t="s">
        <v>666</v>
      </c>
      <c r="H19" s="53" t="s">
        <v>30</v>
      </c>
      <c r="I19" s="53" t="s">
        <v>594</v>
      </c>
      <c r="J19" s="53" t="s">
        <v>32</v>
      </c>
      <c r="K19" s="53" t="s">
        <v>669</v>
      </c>
    </row>
    <row r="20" spans="1:11" x14ac:dyDescent="0.25">
      <c r="A20" s="53">
        <v>25</v>
      </c>
      <c r="B20" s="53" t="s">
        <v>257</v>
      </c>
      <c r="C20" s="53" t="s">
        <v>258</v>
      </c>
      <c r="D20" s="53" t="s">
        <v>36</v>
      </c>
      <c r="E20" s="53" t="s">
        <v>1</v>
      </c>
      <c r="F20" s="53" t="s">
        <v>259</v>
      </c>
      <c r="G20" s="53" t="s">
        <v>666</v>
      </c>
      <c r="H20" s="53" t="s">
        <v>3</v>
      </c>
      <c r="I20" s="53" t="s">
        <v>260</v>
      </c>
      <c r="J20" s="53" t="s">
        <v>53</v>
      </c>
      <c r="K20" s="53" t="s">
        <v>670</v>
      </c>
    </row>
    <row r="21" spans="1:11" x14ac:dyDescent="0.25">
      <c r="A21" s="53">
        <v>26</v>
      </c>
      <c r="B21" s="53" t="s">
        <v>407</v>
      </c>
      <c r="C21" s="53" t="s">
        <v>408</v>
      </c>
      <c r="D21" s="53" t="s">
        <v>618</v>
      </c>
      <c r="E21" s="53" t="s">
        <v>619</v>
      </c>
      <c r="F21" s="53" t="s">
        <v>409</v>
      </c>
      <c r="G21" s="53" t="s">
        <v>666</v>
      </c>
      <c r="H21" s="53" t="s">
        <v>294</v>
      </c>
      <c r="I21" s="53" t="s">
        <v>410</v>
      </c>
      <c r="J21" s="53" t="s">
        <v>289</v>
      </c>
      <c r="K21" s="53" t="s">
        <v>671</v>
      </c>
    </row>
    <row r="22" spans="1:11" x14ac:dyDescent="0.25">
      <c r="A22" s="53">
        <v>27</v>
      </c>
      <c r="B22" s="53" t="s">
        <v>407</v>
      </c>
      <c r="C22" s="53" t="s">
        <v>408</v>
      </c>
      <c r="D22" s="53" t="s">
        <v>618</v>
      </c>
      <c r="E22" s="53" t="s">
        <v>619</v>
      </c>
      <c r="F22" s="53" t="s">
        <v>563</v>
      </c>
      <c r="G22" s="53" t="s">
        <v>666</v>
      </c>
      <c r="H22" s="53" t="s">
        <v>294</v>
      </c>
      <c r="I22" s="53" t="s">
        <v>564</v>
      </c>
      <c r="J22" s="53" t="s">
        <v>289</v>
      </c>
      <c r="K22" s="53" t="s">
        <v>672</v>
      </c>
    </row>
    <row r="23" spans="1:11" x14ac:dyDescent="0.25">
      <c r="A23" s="53">
        <v>28</v>
      </c>
      <c r="B23" s="53" t="s">
        <v>566</v>
      </c>
      <c r="C23" s="53" t="s">
        <v>556</v>
      </c>
      <c r="D23" s="53" t="s">
        <v>0</v>
      </c>
      <c r="E23" s="53" t="s">
        <v>1</v>
      </c>
      <c r="F23" s="53" t="s">
        <v>557</v>
      </c>
      <c r="G23" s="53" t="s">
        <v>666</v>
      </c>
      <c r="H23" s="53" t="s">
        <v>287</v>
      </c>
      <c r="I23" s="53" t="s">
        <v>558</v>
      </c>
      <c r="J23" s="53" t="s">
        <v>289</v>
      </c>
      <c r="K23" s="53" t="s">
        <v>673</v>
      </c>
    </row>
    <row r="24" spans="1:11" x14ac:dyDescent="0.25">
      <c r="A24" s="53">
        <v>29</v>
      </c>
      <c r="B24" s="53" t="s">
        <v>567</v>
      </c>
      <c r="C24" s="53" t="s">
        <v>561</v>
      </c>
      <c r="D24" s="53" t="s">
        <v>0</v>
      </c>
      <c r="E24" s="53" t="s">
        <v>1</v>
      </c>
      <c r="F24" s="53" t="s">
        <v>61</v>
      </c>
      <c r="G24" s="53" t="s">
        <v>666</v>
      </c>
      <c r="H24" s="53" t="s">
        <v>3</v>
      </c>
      <c r="I24" s="53" t="s">
        <v>62</v>
      </c>
      <c r="J24" s="53" t="s">
        <v>53</v>
      </c>
      <c r="K24" s="53" t="s">
        <v>674</v>
      </c>
    </row>
    <row r="25" spans="1:11" x14ac:dyDescent="0.25">
      <c r="A25" s="53">
        <v>30</v>
      </c>
      <c r="B25" s="53" t="s">
        <v>161</v>
      </c>
      <c r="C25" s="53" t="s">
        <v>162</v>
      </c>
      <c r="D25" s="53" t="s">
        <v>394</v>
      </c>
      <c r="E25" s="53" t="s">
        <v>1</v>
      </c>
      <c r="F25" s="53" t="s">
        <v>163</v>
      </c>
      <c r="G25" s="53" t="s">
        <v>666</v>
      </c>
      <c r="H25" s="53" t="s">
        <v>30</v>
      </c>
      <c r="I25" s="53" t="s">
        <v>164</v>
      </c>
      <c r="J25" s="53" t="s">
        <v>32</v>
      </c>
      <c r="K25" s="53" t="s">
        <v>675</v>
      </c>
    </row>
    <row r="26" spans="1:11" x14ac:dyDescent="0.25">
      <c r="A26" s="53">
        <v>31</v>
      </c>
      <c r="B26" s="53" t="s">
        <v>322</v>
      </c>
      <c r="C26" s="53" t="s">
        <v>323</v>
      </c>
      <c r="D26" s="53" t="s">
        <v>66</v>
      </c>
      <c r="E26" s="53" t="s">
        <v>1</v>
      </c>
      <c r="F26" s="53" t="s">
        <v>324</v>
      </c>
      <c r="G26" s="53" t="s">
        <v>666</v>
      </c>
      <c r="H26" s="53" t="s">
        <v>287</v>
      </c>
      <c r="I26" s="53" t="s">
        <v>325</v>
      </c>
      <c r="J26" s="53" t="s">
        <v>289</v>
      </c>
      <c r="K26" s="53" t="s">
        <v>676</v>
      </c>
    </row>
    <row r="27" spans="1:11" x14ac:dyDescent="0.25">
      <c r="A27" s="53">
        <v>32</v>
      </c>
      <c r="B27" s="53"/>
      <c r="C27" s="53"/>
      <c r="D27" s="53"/>
      <c r="E27" s="53"/>
      <c r="F27" s="53" t="s">
        <v>540</v>
      </c>
      <c r="G27" s="53" t="s">
        <v>666</v>
      </c>
      <c r="H27" s="53" t="s">
        <v>294</v>
      </c>
      <c r="I27" s="53" t="s">
        <v>541</v>
      </c>
      <c r="J27" s="53" t="s">
        <v>289</v>
      </c>
      <c r="K27" s="53" t="s">
        <v>677</v>
      </c>
    </row>
    <row r="28" spans="1:11" x14ac:dyDescent="0.25">
      <c r="A28" s="53">
        <v>33</v>
      </c>
      <c r="B28" s="53" t="s">
        <v>283</v>
      </c>
      <c r="C28" s="53" t="s">
        <v>284</v>
      </c>
      <c r="D28" s="53" t="s">
        <v>285</v>
      </c>
      <c r="E28" s="53" t="s">
        <v>7</v>
      </c>
      <c r="F28" s="53" t="s">
        <v>286</v>
      </c>
      <c r="G28" s="53" t="s">
        <v>666</v>
      </c>
      <c r="H28" s="53" t="s">
        <v>287</v>
      </c>
      <c r="I28" s="53" t="s">
        <v>288</v>
      </c>
      <c r="J28" s="53" t="s">
        <v>289</v>
      </c>
      <c r="K28" s="53" t="s">
        <v>678</v>
      </c>
    </row>
    <row r="29" spans="1:11" x14ac:dyDescent="0.25">
      <c r="A29" s="53">
        <v>34</v>
      </c>
      <c r="B29" s="53" t="s">
        <v>291</v>
      </c>
      <c r="C29" s="53" t="s">
        <v>292</v>
      </c>
      <c r="D29" s="53" t="s">
        <v>0</v>
      </c>
      <c r="E29" s="53" t="s">
        <v>1</v>
      </c>
      <c r="F29" s="53" t="s">
        <v>293</v>
      </c>
      <c r="G29" s="53" t="s">
        <v>666</v>
      </c>
      <c r="H29" s="53" t="s">
        <v>294</v>
      </c>
      <c r="I29" s="53" t="s">
        <v>295</v>
      </c>
      <c r="J29" s="53" t="s">
        <v>289</v>
      </c>
      <c r="K29" s="53" t="s">
        <v>679</v>
      </c>
    </row>
    <row r="30" spans="1:11" x14ac:dyDescent="0.25">
      <c r="A30" s="53">
        <v>35</v>
      </c>
      <c r="B30" s="53" t="s">
        <v>301</v>
      </c>
      <c r="C30" s="53" t="s">
        <v>302</v>
      </c>
      <c r="D30" s="53" t="s">
        <v>0</v>
      </c>
      <c r="E30" s="53" t="s">
        <v>1</v>
      </c>
      <c r="F30" s="53" t="s">
        <v>303</v>
      </c>
      <c r="G30" s="53" t="s">
        <v>666</v>
      </c>
      <c r="H30" s="53" t="s">
        <v>294</v>
      </c>
      <c r="I30" s="53" t="s">
        <v>304</v>
      </c>
      <c r="J30" s="53" t="s">
        <v>289</v>
      </c>
      <c r="K30" s="53" t="s">
        <v>681</v>
      </c>
    </row>
    <row r="31" spans="1:11" x14ac:dyDescent="0.25">
      <c r="A31" s="53">
        <v>36</v>
      </c>
      <c r="B31" s="53" t="s">
        <v>311</v>
      </c>
      <c r="C31" s="53" t="s">
        <v>312</v>
      </c>
      <c r="D31" s="53" t="s">
        <v>313</v>
      </c>
      <c r="E31" s="53" t="s">
        <v>43</v>
      </c>
      <c r="F31" s="53" t="s">
        <v>314</v>
      </c>
      <c r="G31" s="53" t="s">
        <v>666</v>
      </c>
      <c r="H31" s="53" t="s">
        <v>294</v>
      </c>
      <c r="I31" s="53" t="s">
        <v>315</v>
      </c>
      <c r="J31" s="53" t="s">
        <v>289</v>
      </c>
      <c r="K31" s="53" t="s">
        <v>683</v>
      </c>
    </row>
    <row r="32" spans="1:11" x14ac:dyDescent="0.25">
      <c r="A32" s="53">
        <v>37</v>
      </c>
      <c r="B32" s="53" t="s">
        <v>317</v>
      </c>
      <c r="C32" s="53" t="s">
        <v>279</v>
      </c>
      <c r="D32" s="53" t="s">
        <v>318</v>
      </c>
      <c r="E32" s="53" t="s">
        <v>28</v>
      </c>
      <c r="F32" s="53" t="s">
        <v>319</v>
      </c>
      <c r="G32" s="53" t="s">
        <v>666</v>
      </c>
      <c r="H32" s="53" t="s">
        <v>287</v>
      </c>
      <c r="I32" s="53" t="s">
        <v>320</v>
      </c>
      <c r="J32" s="53" t="s">
        <v>289</v>
      </c>
      <c r="K32" s="53" t="s">
        <v>758</v>
      </c>
    </row>
    <row r="33" spans="1:11" x14ac:dyDescent="0.25">
      <c r="A33" s="53">
        <v>38</v>
      </c>
      <c r="B33" s="53" t="s">
        <v>327</v>
      </c>
      <c r="C33" s="53" t="s">
        <v>328</v>
      </c>
      <c r="D33" s="53" t="s">
        <v>112</v>
      </c>
      <c r="E33" s="53" t="s">
        <v>43</v>
      </c>
      <c r="F33" s="53" t="s">
        <v>329</v>
      </c>
      <c r="G33" s="53" t="s">
        <v>666</v>
      </c>
      <c r="H33" s="53" t="s">
        <v>287</v>
      </c>
      <c r="I33" s="53" t="s">
        <v>330</v>
      </c>
      <c r="J33" s="53" t="s">
        <v>289</v>
      </c>
      <c r="K33" s="53" t="s">
        <v>684</v>
      </c>
    </row>
    <row r="34" spans="1:11" x14ac:dyDescent="0.25">
      <c r="A34" s="53">
        <v>40</v>
      </c>
      <c r="B34" s="53" t="s">
        <v>333</v>
      </c>
      <c r="C34" s="53" t="s">
        <v>334</v>
      </c>
      <c r="D34" s="53" t="s">
        <v>335</v>
      </c>
      <c r="E34" s="53" t="s">
        <v>48</v>
      </c>
      <c r="F34" s="53" t="s">
        <v>336</v>
      </c>
      <c r="G34" s="53" t="s">
        <v>666</v>
      </c>
      <c r="H34" s="53" t="s">
        <v>287</v>
      </c>
      <c r="I34" s="53" t="s">
        <v>337</v>
      </c>
      <c r="J34" s="53" t="s">
        <v>289</v>
      </c>
      <c r="K34" s="53" t="s">
        <v>686</v>
      </c>
    </row>
    <row r="35" spans="1:11" x14ac:dyDescent="0.25">
      <c r="A35" s="53">
        <v>41</v>
      </c>
      <c r="B35" s="53" t="s">
        <v>345</v>
      </c>
      <c r="C35" s="53" t="s">
        <v>346</v>
      </c>
      <c r="D35" s="53" t="s">
        <v>17</v>
      </c>
      <c r="E35" s="53" t="s">
        <v>7</v>
      </c>
      <c r="F35" s="53" t="s">
        <v>347</v>
      </c>
      <c r="G35" s="53" t="s">
        <v>666</v>
      </c>
      <c r="H35" s="53" t="s">
        <v>287</v>
      </c>
      <c r="I35" s="53" t="s">
        <v>348</v>
      </c>
      <c r="J35" s="53" t="s">
        <v>289</v>
      </c>
      <c r="K35" s="53" t="s">
        <v>688</v>
      </c>
    </row>
    <row r="36" spans="1:11" x14ac:dyDescent="0.25">
      <c r="A36" s="53">
        <v>42</v>
      </c>
      <c r="B36" s="53" t="s">
        <v>350</v>
      </c>
      <c r="C36" s="53" t="s">
        <v>340</v>
      </c>
      <c r="D36" s="53" t="s">
        <v>351</v>
      </c>
      <c r="E36" s="53" t="s">
        <v>48</v>
      </c>
      <c r="F36" s="53" t="s">
        <v>352</v>
      </c>
      <c r="G36" s="53" t="s">
        <v>666</v>
      </c>
      <c r="H36" s="53" t="s">
        <v>287</v>
      </c>
      <c r="I36" s="53" t="s">
        <v>353</v>
      </c>
      <c r="J36" s="53" t="s">
        <v>289</v>
      </c>
      <c r="K36" s="53" t="s">
        <v>689</v>
      </c>
    </row>
    <row r="37" spans="1:11" x14ac:dyDescent="0.25">
      <c r="A37" s="53">
        <v>43</v>
      </c>
      <c r="B37" s="53" t="s">
        <v>355</v>
      </c>
      <c r="C37" s="53" t="s">
        <v>356</v>
      </c>
      <c r="D37" s="53" t="s">
        <v>0</v>
      </c>
      <c r="E37" s="53" t="s">
        <v>1</v>
      </c>
      <c r="F37" s="53" t="s">
        <v>357</v>
      </c>
      <c r="G37" s="53" t="s">
        <v>666</v>
      </c>
      <c r="H37" s="53" t="s">
        <v>294</v>
      </c>
      <c r="I37" s="53" t="s">
        <v>358</v>
      </c>
      <c r="J37" s="53" t="s">
        <v>289</v>
      </c>
      <c r="K37" s="53" t="s">
        <v>690</v>
      </c>
    </row>
    <row r="38" spans="1:11" x14ac:dyDescent="0.25">
      <c r="A38" s="53">
        <v>44</v>
      </c>
      <c r="B38" s="53" t="s">
        <v>238</v>
      </c>
      <c r="C38" s="53" t="s">
        <v>239</v>
      </c>
      <c r="D38" s="53" t="s">
        <v>0</v>
      </c>
      <c r="E38" s="53" t="s">
        <v>1</v>
      </c>
      <c r="F38" s="53" t="s">
        <v>240</v>
      </c>
      <c r="G38" s="53" t="s">
        <v>666</v>
      </c>
      <c r="H38" s="53" t="s">
        <v>3</v>
      </c>
      <c r="I38" s="53" t="s">
        <v>241</v>
      </c>
      <c r="J38" s="53" t="s">
        <v>53</v>
      </c>
      <c r="K38" s="53" t="s">
        <v>691</v>
      </c>
    </row>
    <row r="39" spans="1:11" x14ac:dyDescent="0.25">
      <c r="A39" s="53">
        <v>45</v>
      </c>
      <c r="B39" s="53" t="s">
        <v>366</v>
      </c>
      <c r="C39" s="53" t="s">
        <v>367</v>
      </c>
      <c r="D39" s="53" t="s">
        <v>368</v>
      </c>
      <c r="E39" s="53" t="s">
        <v>43</v>
      </c>
      <c r="F39" s="53" t="s">
        <v>369</v>
      </c>
      <c r="G39" s="53" t="s">
        <v>666</v>
      </c>
      <c r="H39" s="53" t="s">
        <v>294</v>
      </c>
      <c r="I39" s="53" t="s">
        <v>370</v>
      </c>
      <c r="J39" s="53" t="s">
        <v>289</v>
      </c>
      <c r="K39" s="53" t="s">
        <v>693</v>
      </c>
    </row>
    <row r="40" spans="1:11" x14ac:dyDescent="0.25">
      <c r="A40" s="53">
        <v>46</v>
      </c>
      <c r="B40" s="53" t="s">
        <v>372</v>
      </c>
      <c r="C40" s="53" t="s">
        <v>373</v>
      </c>
      <c r="D40" s="53" t="s">
        <v>42</v>
      </c>
      <c r="E40" s="53" t="s">
        <v>43</v>
      </c>
      <c r="F40" s="53" t="s">
        <v>374</v>
      </c>
      <c r="G40" s="53" t="s">
        <v>666</v>
      </c>
      <c r="H40" s="53" t="s">
        <v>294</v>
      </c>
      <c r="I40" s="53" t="s">
        <v>375</v>
      </c>
      <c r="J40" s="53" t="s">
        <v>289</v>
      </c>
      <c r="K40" s="53" t="s">
        <v>694</v>
      </c>
    </row>
    <row r="41" spans="1:11" x14ac:dyDescent="0.25">
      <c r="A41" s="53">
        <v>47</v>
      </c>
      <c r="B41" s="53" t="s">
        <v>377</v>
      </c>
      <c r="C41" s="53" t="s">
        <v>378</v>
      </c>
      <c r="D41" s="53" t="s">
        <v>256</v>
      </c>
      <c r="E41" s="53" t="s">
        <v>1</v>
      </c>
      <c r="F41" s="53" t="s">
        <v>379</v>
      </c>
      <c r="G41" s="53" t="s">
        <v>666</v>
      </c>
      <c r="H41" s="53" t="s">
        <v>294</v>
      </c>
      <c r="I41" s="53" t="s">
        <v>380</v>
      </c>
      <c r="J41" s="53" t="s">
        <v>289</v>
      </c>
      <c r="K41" s="53" t="s">
        <v>695</v>
      </c>
    </row>
    <row r="42" spans="1:11" x14ac:dyDescent="0.25">
      <c r="A42" s="53">
        <v>48</v>
      </c>
      <c r="B42" s="53" t="s">
        <v>387</v>
      </c>
      <c r="C42" s="53" t="s">
        <v>279</v>
      </c>
      <c r="D42" s="53" t="s">
        <v>351</v>
      </c>
      <c r="E42" s="53" t="s">
        <v>48</v>
      </c>
      <c r="F42" s="53" t="s">
        <v>388</v>
      </c>
      <c r="G42" s="53" t="s">
        <v>666</v>
      </c>
      <c r="H42" s="53" t="s">
        <v>287</v>
      </c>
      <c r="I42" s="53" t="s">
        <v>389</v>
      </c>
      <c r="J42" s="53" t="s">
        <v>289</v>
      </c>
      <c r="K42" s="53" t="s">
        <v>696</v>
      </c>
    </row>
    <row r="43" spans="1:11" x14ac:dyDescent="0.25">
      <c r="A43" s="53">
        <v>49</v>
      </c>
      <c r="B43" s="53" t="s">
        <v>49</v>
      </c>
      <c r="C43" s="53" t="s">
        <v>97</v>
      </c>
      <c r="D43" s="53" t="s">
        <v>66</v>
      </c>
      <c r="E43" s="53" t="s">
        <v>1</v>
      </c>
      <c r="F43" s="53" t="s">
        <v>391</v>
      </c>
      <c r="G43" s="53" t="s">
        <v>666</v>
      </c>
      <c r="H43" s="53" t="s">
        <v>294</v>
      </c>
      <c r="I43" s="53" t="s">
        <v>392</v>
      </c>
      <c r="J43" s="53" t="s">
        <v>289</v>
      </c>
      <c r="K43" s="53" t="s">
        <v>697</v>
      </c>
    </row>
    <row r="44" spans="1:11" x14ac:dyDescent="0.25">
      <c r="A44" s="53">
        <v>50</v>
      </c>
      <c r="B44" s="53" t="s">
        <v>137</v>
      </c>
      <c r="C44" s="53" t="s">
        <v>138</v>
      </c>
      <c r="D44" s="53" t="s">
        <v>0</v>
      </c>
      <c r="E44" s="53" t="s">
        <v>1</v>
      </c>
      <c r="F44" s="53" t="s">
        <v>139</v>
      </c>
      <c r="G44" s="53" t="s">
        <v>666</v>
      </c>
      <c r="H44" s="53" t="s">
        <v>3</v>
      </c>
      <c r="I44" s="53" t="s">
        <v>140</v>
      </c>
      <c r="J44" s="53" t="s">
        <v>53</v>
      </c>
      <c r="K44" s="53" t="s">
        <v>699</v>
      </c>
    </row>
    <row r="45" spans="1:11" x14ac:dyDescent="0.25">
      <c r="A45" s="53">
        <v>51</v>
      </c>
      <c r="B45" s="53" t="s">
        <v>262</v>
      </c>
      <c r="C45" s="53" t="s">
        <v>399</v>
      </c>
      <c r="D45" s="53" t="s">
        <v>0</v>
      </c>
      <c r="E45" s="53" t="s">
        <v>1</v>
      </c>
      <c r="F45" s="53" t="s">
        <v>400</v>
      </c>
      <c r="G45" s="53" t="s">
        <v>666</v>
      </c>
      <c r="H45" s="53" t="s">
        <v>294</v>
      </c>
      <c r="I45" s="53" t="s">
        <v>401</v>
      </c>
      <c r="J45" s="53" t="s">
        <v>289</v>
      </c>
      <c r="K45" s="53" t="s">
        <v>700</v>
      </c>
    </row>
    <row r="46" spans="1:11" x14ac:dyDescent="0.25">
      <c r="A46" s="53">
        <v>52</v>
      </c>
      <c r="B46" s="53" t="s">
        <v>403</v>
      </c>
      <c r="C46" s="53" t="s">
        <v>60</v>
      </c>
      <c r="D46" s="53" t="s">
        <v>27</v>
      </c>
      <c r="E46" s="53" t="s">
        <v>28</v>
      </c>
      <c r="F46" s="53" t="s">
        <v>404</v>
      </c>
      <c r="G46" s="53" t="s">
        <v>666</v>
      </c>
      <c r="H46" s="53" t="s">
        <v>287</v>
      </c>
      <c r="I46" s="53" t="s">
        <v>405</v>
      </c>
      <c r="J46" s="53" t="s">
        <v>289</v>
      </c>
      <c r="K46" s="53" t="s">
        <v>701</v>
      </c>
    </row>
    <row r="47" spans="1:11" x14ac:dyDescent="0.25">
      <c r="A47" s="53">
        <v>53</v>
      </c>
      <c r="B47" s="53" t="s">
        <v>407</v>
      </c>
      <c r="C47" s="53" t="s">
        <v>408</v>
      </c>
      <c r="D47" s="53" t="s">
        <v>618</v>
      </c>
      <c r="E47" s="53" t="s">
        <v>619</v>
      </c>
      <c r="F47" s="53" t="s">
        <v>412</v>
      </c>
      <c r="G47" s="53" t="s">
        <v>666</v>
      </c>
      <c r="H47" s="53" t="s">
        <v>294</v>
      </c>
      <c r="I47" s="53" t="s">
        <v>413</v>
      </c>
      <c r="J47" s="53" t="s">
        <v>289</v>
      </c>
      <c r="K47" s="53" t="s">
        <v>702</v>
      </c>
    </row>
    <row r="48" spans="1:11" x14ac:dyDescent="0.25">
      <c r="A48" s="53">
        <v>54</v>
      </c>
      <c r="B48" s="53" t="s">
        <v>415</v>
      </c>
      <c r="C48" s="53" t="s">
        <v>416</v>
      </c>
      <c r="D48" s="53" t="s">
        <v>417</v>
      </c>
      <c r="E48" s="53" t="s">
        <v>28</v>
      </c>
      <c r="F48" s="53" t="s">
        <v>418</v>
      </c>
      <c r="G48" s="53" t="s">
        <v>666</v>
      </c>
      <c r="H48" s="53" t="s">
        <v>287</v>
      </c>
      <c r="I48" s="53" t="s">
        <v>419</v>
      </c>
      <c r="J48" s="53" t="s">
        <v>289</v>
      </c>
      <c r="K48" s="53" t="s">
        <v>703</v>
      </c>
    </row>
    <row r="49" spans="1:11" x14ac:dyDescent="0.25">
      <c r="A49" s="53">
        <v>55</v>
      </c>
      <c r="B49" s="53" t="s">
        <v>431</v>
      </c>
      <c r="C49" s="53" t="s">
        <v>172</v>
      </c>
      <c r="D49" s="53" t="s">
        <v>432</v>
      </c>
      <c r="E49" s="53" t="s">
        <v>28</v>
      </c>
      <c r="F49" s="53" t="s">
        <v>433</v>
      </c>
      <c r="G49" s="53" t="s">
        <v>666</v>
      </c>
      <c r="H49" s="53" t="s">
        <v>294</v>
      </c>
      <c r="I49" s="53" t="s">
        <v>434</v>
      </c>
      <c r="J49" s="53" t="s">
        <v>289</v>
      </c>
      <c r="K49" s="53" t="s">
        <v>704</v>
      </c>
    </row>
    <row r="50" spans="1:11" x14ac:dyDescent="0.25">
      <c r="A50" s="53">
        <v>56</v>
      </c>
      <c r="B50" s="53" t="s">
        <v>15</v>
      </c>
      <c r="C50" s="53" t="s">
        <v>16</v>
      </c>
      <c r="D50" s="53" t="s">
        <v>17</v>
      </c>
      <c r="E50" s="53" t="s">
        <v>7</v>
      </c>
      <c r="F50" s="53" t="s">
        <v>77</v>
      </c>
      <c r="G50" s="53" t="s">
        <v>666</v>
      </c>
      <c r="H50" s="53" t="s">
        <v>30</v>
      </c>
      <c r="I50" s="53" t="s">
        <v>78</v>
      </c>
      <c r="J50" s="53" t="s">
        <v>32</v>
      </c>
      <c r="K50" s="53" t="s">
        <v>705</v>
      </c>
    </row>
    <row r="51" spans="1:11" x14ac:dyDescent="0.25">
      <c r="A51" s="53">
        <v>57</v>
      </c>
      <c r="B51" s="53" t="s">
        <v>407</v>
      </c>
      <c r="C51" s="53" t="s">
        <v>408</v>
      </c>
      <c r="D51" s="53" t="s">
        <v>618</v>
      </c>
      <c r="E51" s="53" t="s">
        <v>619</v>
      </c>
      <c r="F51" s="53" t="s">
        <v>437</v>
      </c>
      <c r="G51" s="53" t="s">
        <v>666</v>
      </c>
      <c r="H51" s="53" t="s">
        <v>30</v>
      </c>
      <c r="I51" s="53" t="s">
        <v>438</v>
      </c>
      <c r="J51" s="53" t="s">
        <v>32</v>
      </c>
      <c r="K51" s="53" t="s">
        <v>706</v>
      </c>
    </row>
    <row r="52" spans="1:11" x14ac:dyDescent="0.25">
      <c r="A52" s="53">
        <v>58</v>
      </c>
      <c r="B52" s="53" t="s">
        <v>407</v>
      </c>
      <c r="C52" s="53" t="s">
        <v>408</v>
      </c>
      <c r="D52" s="53" t="s">
        <v>618</v>
      </c>
      <c r="E52" s="53" t="s">
        <v>619</v>
      </c>
      <c r="F52" s="53" t="s">
        <v>440</v>
      </c>
      <c r="G52" s="53" t="s">
        <v>666</v>
      </c>
      <c r="H52" s="53" t="s">
        <v>30</v>
      </c>
      <c r="I52" s="53" t="s">
        <v>441</v>
      </c>
      <c r="J52" s="53" t="s">
        <v>32</v>
      </c>
      <c r="K52" s="53" t="s">
        <v>707</v>
      </c>
    </row>
    <row r="53" spans="1:11" x14ac:dyDescent="0.25">
      <c r="A53" s="53">
        <v>61</v>
      </c>
      <c r="B53" s="53" t="s">
        <v>460</v>
      </c>
      <c r="C53" s="53" t="s">
        <v>461</v>
      </c>
      <c r="D53" s="53" t="s">
        <v>462</v>
      </c>
      <c r="E53" s="53" t="s">
        <v>1</v>
      </c>
      <c r="F53" s="53" t="s">
        <v>463</v>
      </c>
      <c r="G53" s="53" t="s">
        <v>666</v>
      </c>
      <c r="H53" s="53" t="s">
        <v>30</v>
      </c>
      <c r="I53" s="53" t="s">
        <v>464</v>
      </c>
      <c r="J53" s="53" t="s">
        <v>32</v>
      </c>
      <c r="K53" s="53" t="s">
        <v>711</v>
      </c>
    </row>
    <row r="54" spans="1:11" x14ac:dyDescent="0.25">
      <c r="A54" s="53">
        <v>62</v>
      </c>
      <c r="B54" s="53" t="s">
        <v>165</v>
      </c>
      <c r="C54" s="53" t="s">
        <v>166</v>
      </c>
      <c r="D54" s="53" t="s">
        <v>27</v>
      </c>
      <c r="E54" s="53" t="s">
        <v>28</v>
      </c>
      <c r="F54" s="53" t="s">
        <v>167</v>
      </c>
      <c r="G54" s="53" t="s">
        <v>666</v>
      </c>
      <c r="H54" s="53" t="s">
        <v>30</v>
      </c>
      <c r="I54" s="53" t="s">
        <v>168</v>
      </c>
      <c r="J54" s="53" t="s">
        <v>32</v>
      </c>
      <c r="K54" s="53" t="s">
        <v>712</v>
      </c>
    </row>
    <row r="55" spans="1:11" x14ac:dyDescent="0.25">
      <c r="A55" s="53">
        <v>64</v>
      </c>
      <c r="B55" s="53" t="s">
        <v>25</v>
      </c>
      <c r="C55" s="53" t="s">
        <v>26</v>
      </c>
      <c r="D55" s="53" t="s">
        <v>27</v>
      </c>
      <c r="E55" s="53" t="s">
        <v>28</v>
      </c>
      <c r="F55" s="53" t="s">
        <v>29</v>
      </c>
      <c r="G55" s="53" t="s">
        <v>666</v>
      </c>
      <c r="H55" s="53" t="s">
        <v>30</v>
      </c>
      <c r="I55" s="53" t="s">
        <v>31</v>
      </c>
      <c r="J55" s="53" t="s">
        <v>32</v>
      </c>
      <c r="K55" s="53" t="s">
        <v>714</v>
      </c>
    </row>
    <row r="56" spans="1:11" x14ac:dyDescent="0.25">
      <c r="A56" s="53">
        <v>68</v>
      </c>
      <c r="B56" s="53" t="s">
        <v>64</v>
      </c>
      <c r="C56" s="53" t="s">
        <v>65</v>
      </c>
      <c r="D56" s="53" t="s">
        <v>66</v>
      </c>
      <c r="E56" s="53" t="s">
        <v>1</v>
      </c>
      <c r="F56" s="53" t="s">
        <v>67</v>
      </c>
      <c r="G56" s="53" t="s">
        <v>666</v>
      </c>
      <c r="H56" s="53" t="s">
        <v>30</v>
      </c>
      <c r="I56" s="53" t="s">
        <v>68</v>
      </c>
      <c r="J56" s="53" t="s">
        <v>32</v>
      </c>
      <c r="K56" s="53" t="s">
        <v>718</v>
      </c>
    </row>
    <row r="57" spans="1:11" x14ac:dyDescent="0.25">
      <c r="A57" s="53">
        <v>69</v>
      </c>
      <c r="B57" s="53" t="s">
        <v>71</v>
      </c>
      <c r="C57" s="53" t="s">
        <v>72</v>
      </c>
      <c r="D57" s="53" t="s">
        <v>73</v>
      </c>
      <c r="E57" s="53" t="s">
        <v>28</v>
      </c>
      <c r="F57" s="53" t="s">
        <v>74</v>
      </c>
      <c r="G57" s="53" t="s">
        <v>666</v>
      </c>
      <c r="H57" s="53" t="s">
        <v>30</v>
      </c>
      <c r="I57" s="53" t="s">
        <v>75</v>
      </c>
      <c r="J57" s="53" t="s">
        <v>32</v>
      </c>
      <c r="K57" s="53" t="s">
        <v>719</v>
      </c>
    </row>
    <row r="58" spans="1:11" x14ac:dyDescent="0.25">
      <c r="A58" s="53">
        <v>77</v>
      </c>
      <c r="B58" s="53" t="s">
        <v>110</v>
      </c>
      <c r="C58" s="53" t="s">
        <v>111</v>
      </c>
      <c r="D58" s="53" t="s">
        <v>112</v>
      </c>
      <c r="E58" s="53" t="s">
        <v>43</v>
      </c>
      <c r="F58" s="53" t="s">
        <v>113</v>
      </c>
      <c r="G58" s="53" t="s">
        <v>666</v>
      </c>
      <c r="H58" s="53" t="s">
        <v>3</v>
      </c>
      <c r="I58" s="53" t="s">
        <v>114</v>
      </c>
      <c r="J58" s="53" t="s">
        <v>53</v>
      </c>
      <c r="K58" s="53" t="s">
        <v>727</v>
      </c>
    </row>
    <row r="59" spans="1:11" x14ac:dyDescent="0.25">
      <c r="A59" s="53">
        <v>78</v>
      </c>
      <c r="B59" s="53" t="s">
        <v>120</v>
      </c>
      <c r="C59" s="53" t="s">
        <v>121</v>
      </c>
      <c r="D59" s="53" t="s">
        <v>122</v>
      </c>
      <c r="E59" s="53" t="s">
        <v>43</v>
      </c>
      <c r="F59" s="53" t="s">
        <v>123</v>
      </c>
      <c r="G59" s="53" t="s">
        <v>666</v>
      </c>
      <c r="H59" s="53" t="s">
        <v>3</v>
      </c>
      <c r="I59" s="53" t="s">
        <v>124</v>
      </c>
      <c r="J59" s="53" t="s">
        <v>125</v>
      </c>
      <c r="K59" s="53" t="s">
        <v>728</v>
      </c>
    </row>
    <row r="60" spans="1:11" x14ac:dyDescent="0.25">
      <c r="A60" s="53">
        <v>81</v>
      </c>
      <c r="B60" s="53" t="s">
        <v>131</v>
      </c>
      <c r="C60" s="53" t="s">
        <v>132</v>
      </c>
      <c r="D60" s="53" t="s">
        <v>133</v>
      </c>
      <c r="E60" s="53" t="s">
        <v>28</v>
      </c>
      <c r="F60" s="53" t="s">
        <v>134</v>
      </c>
      <c r="G60" s="53" t="s">
        <v>666</v>
      </c>
      <c r="H60" s="53" t="s">
        <v>30</v>
      </c>
      <c r="I60" s="53" t="s">
        <v>135</v>
      </c>
      <c r="J60" s="53" t="s">
        <v>32</v>
      </c>
      <c r="K60" s="53" t="s">
        <v>731</v>
      </c>
    </row>
    <row r="61" spans="1:11" x14ac:dyDescent="0.25">
      <c r="A61" s="53">
        <v>84</v>
      </c>
      <c r="B61" s="53" t="s">
        <v>145</v>
      </c>
      <c r="C61" s="53" t="s">
        <v>146</v>
      </c>
      <c r="D61" s="53" t="s">
        <v>0</v>
      </c>
      <c r="E61" s="53" t="s">
        <v>1</v>
      </c>
      <c r="F61" s="53" t="s">
        <v>147</v>
      </c>
      <c r="G61" s="53" t="s">
        <v>666</v>
      </c>
      <c r="H61" s="53" t="s">
        <v>3</v>
      </c>
      <c r="I61" s="53" t="s">
        <v>148</v>
      </c>
      <c r="J61" s="53" t="s">
        <v>53</v>
      </c>
      <c r="K61" s="53" t="s">
        <v>732</v>
      </c>
    </row>
    <row r="62" spans="1:11" x14ac:dyDescent="0.25">
      <c r="A62" s="53">
        <v>85</v>
      </c>
      <c r="B62" s="53" t="s">
        <v>150</v>
      </c>
      <c r="C62" s="53" t="s">
        <v>151</v>
      </c>
      <c r="D62" s="53" t="s">
        <v>152</v>
      </c>
      <c r="E62" s="53" t="s">
        <v>28</v>
      </c>
      <c r="F62" s="53" t="s">
        <v>153</v>
      </c>
      <c r="G62" s="53" t="s">
        <v>666</v>
      </c>
      <c r="H62" s="53" t="s">
        <v>30</v>
      </c>
      <c r="I62" s="53" t="s">
        <v>154</v>
      </c>
      <c r="J62" s="53" t="s">
        <v>32</v>
      </c>
      <c r="K62" s="53" t="s">
        <v>733</v>
      </c>
    </row>
    <row r="63" spans="1:11" x14ac:dyDescent="0.25">
      <c r="A63" s="53">
        <v>86</v>
      </c>
      <c r="B63" s="53" t="s">
        <v>54</v>
      </c>
      <c r="C63" s="53" t="s">
        <v>55</v>
      </c>
      <c r="D63" s="53" t="s">
        <v>0</v>
      </c>
      <c r="E63" s="53" t="s">
        <v>1</v>
      </c>
      <c r="F63" s="53" t="s">
        <v>156</v>
      </c>
      <c r="G63" s="53" t="s">
        <v>666</v>
      </c>
      <c r="H63" s="53" t="s">
        <v>157</v>
      </c>
      <c r="I63" s="53" t="s">
        <v>158</v>
      </c>
      <c r="J63" s="53" t="s">
        <v>159</v>
      </c>
      <c r="K63" s="53" t="s">
        <v>734</v>
      </c>
    </row>
    <row r="64" spans="1:11" x14ac:dyDescent="0.25">
      <c r="A64" s="53">
        <v>96</v>
      </c>
      <c r="B64" s="53" t="s">
        <v>467</v>
      </c>
      <c r="C64" s="53" t="s">
        <v>468</v>
      </c>
      <c r="D64" s="53" t="s">
        <v>0</v>
      </c>
      <c r="E64" s="53" t="s">
        <v>1</v>
      </c>
      <c r="F64" s="53" t="s">
        <v>477</v>
      </c>
      <c r="G64" s="53" t="s">
        <v>666</v>
      </c>
      <c r="H64" s="53" t="s">
        <v>30</v>
      </c>
      <c r="I64" s="53" t="s">
        <v>478</v>
      </c>
      <c r="J64" s="53" t="s">
        <v>32</v>
      </c>
      <c r="K64" s="53" t="s">
        <v>740</v>
      </c>
    </row>
    <row r="65" spans="1:19" x14ac:dyDescent="0.25">
      <c r="A65" s="53">
        <v>98</v>
      </c>
      <c r="B65" s="53" t="s">
        <v>101</v>
      </c>
      <c r="C65" s="53" t="s">
        <v>102</v>
      </c>
      <c r="D65" s="53" t="s">
        <v>103</v>
      </c>
      <c r="E65" s="53" t="s">
        <v>43</v>
      </c>
      <c r="F65" s="53" t="s">
        <v>202</v>
      </c>
      <c r="G65" s="53" t="s">
        <v>666</v>
      </c>
      <c r="H65" s="53" t="s">
        <v>30</v>
      </c>
      <c r="I65" s="53" t="s">
        <v>203</v>
      </c>
      <c r="J65" s="53" t="s">
        <v>32</v>
      </c>
      <c r="K65" s="53" t="s">
        <v>743</v>
      </c>
    </row>
    <row r="66" spans="1:19" x14ac:dyDescent="0.25">
      <c r="A66" s="53">
        <v>100</v>
      </c>
      <c r="B66" s="53" t="s">
        <v>206</v>
      </c>
      <c r="C66" s="53" t="s">
        <v>207</v>
      </c>
      <c r="D66" s="53" t="s">
        <v>173</v>
      </c>
      <c r="E66" s="53" t="s">
        <v>43</v>
      </c>
      <c r="F66" s="53" t="s">
        <v>208</v>
      </c>
      <c r="G66" s="53" t="s">
        <v>666</v>
      </c>
      <c r="H66" s="53" t="s">
        <v>3</v>
      </c>
      <c r="I66" s="53" t="s">
        <v>209</v>
      </c>
      <c r="J66" s="53" t="s">
        <v>53</v>
      </c>
      <c r="K66" s="53" t="s">
        <v>745</v>
      </c>
    </row>
    <row r="67" spans="1:19" x14ac:dyDescent="0.25">
      <c r="A67" s="53">
        <v>101</v>
      </c>
      <c r="B67" s="53" t="s">
        <v>50</v>
      </c>
      <c r="C67" s="53" t="s">
        <v>51</v>
      </c>
      <c r="D67" s="53" t="s">
        <v>52</v>
      </c>
      <c r="E67" s="53" t="s">
        <v>43</v>
      </c>
      <c r="F67" s="53" t="s">
        <v>221</v>
      </c>
      <c r="G67" s="53" t="s">
        <v>666</v>
      </c>
      <c r="H67" s="53" t="s">
        <v>3</v>
      </c>
      <c r="I67" s="53" t="s">
        <v>222</v>
      </c>
      <c r="J67" s="53" t="s">
        <v>53</v>
      </c>
      <c r="K67" s="53" t="s">
        <v>747</v>
      </c>
    </row>
    <row r="68" spans="1:19" x14ac:dyDescent="0.25">
      <c r="A68" s="53">
        <v>102</v>
      </c>
      <c r="B68" s="53" t="s">
        <v>54</v>
      </c>
      <c r="C68" s="53" t="s">
        <v>55</v>
      </c>
      <c r="D68" s="53" t="s">
        <v>0</v>
      </c>
      <c r="E68" s="53" t="s">
        <v>1</v>
      </c>
      <c r="F68" s="53" t="s">
        <v>229</v>
      </c>
      <c r="G68" s="53" t="s">
        <v>666</v>
      </c>
      <c r="H68" s="53" t="s">
        <v>3</v>
      </c>
      <c r="I68" s="53" t="s">
        <v>230</v>
      </c>
      <c r="J68" s="53" t="s">
        <v>53</v>
      </c>
      <c r="K68" s="53" t="s">
        <v>749</v>
      </c>
    </row>
    <row r="69" spans="1:19" x14ac:dyDescent="0.25">
      <c r="A69" s="53">
        <v>103</v>
      </c>
      <c r="B69" s="53" t="s">
        <v>232</v>
      </c>
      <c r="C69" s="53" t="s">
        <v>233</v>
      </c>
      <c r="D69" s="53" t="s">
        <v>234</v>
      </c>
      <c r="E69" s="53" t="s">
        <v>1</v>
      </c>
      <c r="F69" s="53" t="s">
        <v>235</v>
      </c>
      <c r="G69" s="53" t="s">
        <v>666</v>
      </c>
      <c r="H69" s="53" t="s">
        <v>3</v>
      </c>
      <c r="I69" s="53" t="s">
        <v>236</v>
      </c>
      <c r="J69" s="53" t="s">
        <v>53</v>
      </c>
      <c r="K69" s="53" t="s">
        <v>750</v>
      </c>
    </row>
    <row r="70" spans="1:19" x14ac:dyDescent="0.25">
      <c r="A70" s="53">
        <v>104</v>
      </c>
      <c r="B70" s="53" t="s">
        <v>50</v>
      </c>
      <c r="C70" s="53" t="s">
        <v>51</v>
      </c>
      <c r="D70" s="53" t="s">
        <v>52</v>
      </c>
      <c r="E70" s="53" t="s">
        <v>43</v>
      </c>
      <c r="F70" s="53" t="s">
        <v>246</v>
      </c>
      <c r="G70" s="53" t="s">
        <v>666</v>
      </c>
      <c r="H70" s="53" t="s">
        <v>3</v>
      </c>
      <c r="I70" s="53" t="s">
        <v>247</v>
      </c>
      <c r="J70" s="53" t="s">
        <v>125</v>
      </c>
      <c r="K70" s="53" t="s">
        <v>751</v>
      </c>
    </row>
    <row r="71" spans="1:19" x14ac:dyDescent="0.25">
      <c r="A71" s="53">
        <v>105</v>
      </c>
      <c r="B71" s="53" t="s">
        <v>249</v>
      </c>
      <c r="C71" s="53" t="s">
        <v>250</v>
      </c>
      <c r="D71" s="53" t="s">
        <v>251</v>
      </c>
      <c r="E71" s="53" t="s">
        <v>43</v>
      </c>
      <c r="F71" s="53" t="s">
        <v>252</v>
      </c>
      <c r="G71" s="53" t="s">
        <v>666</v>
      </c>
      <c r="H71" s="53" t="s">
        <v>3</v>
      </c>
      <c r="I71" s="53" t="s">
        <v>253</v>
      </c>
      <c r="J71" s="53" t="s">
        <v>125</v>
      </c>
      <c r="K71" s="53" t="s">
        <v>752</v>
      </c>
    </row>
    <row r="72" spans="1:19" x14ac:dyDescent="0.25">
      <c r="A72" s="53">
        <v>106</v>
      </c>
      <c r="B72" s="53" t="s">
        <v>262</v>
      </c>
      <c r="C72" s="53" t="s">
        <v>263</v>
      </c>
      <c r="D72" s="53" t="s">
        <v>264</v>
      </c>
      <c r="E72" s="53" t="s">
        <v>1</v>
      </c>
      <c r="F72" s="53" t="s">
        <v>265</v>
      </c>
      <c r="G72" s="53" t="s">
        <v>666</v>
      </c>
      <c r="H72" s="53" t="s">
        <v>3</v>
      </c>
      <c r="I72" s="53" t="s">
        <v>266</v>
      </c>
      <c r="J72" s="53" t="s">
        <v>53</v>
      </c>
      <c r="K72" s="53" t="s">
        <v>753</v>
      </c>
    </row>
    <row r="73" spans="1:19" x14ac:dyDescent="0.25">
      <c r="A73" s="53">
        <v>107</v>
      </c>
      <c r="B73" s="53" t="s">
        <v>268</v>
      </c>
      <c r="C73" s="53" t="s">
        <v>269</v>
      </c>
      <c r="D73" s="53" t="s">
        <v>66</v>
      </c>
      <c r="E73" s="53" t="s">
        <v>1</v>
      </c>
      <c r="F73" s="53" t="s">
        <v>270</v>
      </c>
      <c r="G73" s="53" t="s">
        <v>666</v>
      </c>
      <c r="H73" s="53" t="s">
        <v>3</v>
      </c>
      <c r="I73" s="53" t="s">
        <v>271</v>
      </c>
      <c r="J73" s="53" t="s">
        <v>53</v>
      </c>
      <c r="K73" s="53" t="s">
        <v>754</v>
      </c>
    </row>
    <row r="74" spans="1:19" x14ac:dyDescent="0.25">
      <c r="A74" s="53">
        <v>108</v>
      </c>
      <c r="B74" s="53" t="s">
        <v>273</v>
      </c>
      <c r="C74" s="53" t="s">
        <v>274</v>
      </c>
      <c r="D74" s="53" t="s">
        <v>0</v>
      </c>
      <c r="E74" s="53" t="s">
        <v>1</v>
      </c>
      <c r="F74" s="53" t="s">
        <v>275</v>
      </c>
      <c r="G74" s="53" t="s">
        <v>666</v>
      </c>
      <c r="H74" s="53" t="s">
        <v>3</v>
      </c>
      <c r="I74" s="53" t="s">
        <v>276</v>
      </c>
      <c r="J74" s="53" t="s">
        <v>53</v>
      </c>
      <c r="K74" s="53" t="s">
        <v>755</v>
      </c>
    </row>
    <row r="75" spans="1:19" x14ac:dyDescent="0.25">
      <c r="A75" s="53">
        <v>109</v>
      </c>
      <c r="B75" s="53" t="s">
        <v>278</v>
      </c>
      <c r="C75" s="53" t="s">
        <v>279</v>
      </c>
      <c r="D75" s="53" t="s">
        <v>66</v>
      </c>
      <c r="E75" s="53" t="s">
        <v>1</v>
      </c>
      <c r="F75" s="53" t="s">
        <v>280</v>
      </c>
      <c r="G75" s="53" t="s">
        <v>666</v>
      </c>
      <c r="H75" s="53" t="s">
        <v>3</v>
      </c>
      <c r="I75" s="53" t="s">
        <v>281</v>
      </c>
      <c r="J75" s="53" t="s">
        <v>53</v>
      </c>
      <c r="K75" s="53" t="s">
        <v>756</v>
      </c>
    </row>
    <row r="76" spans="1:19" x14ac:dyDescent="0.25">
      <c r="A76" s="53">
        <v>2</v>
      </c>
      <c r="B76" s="53" t="s">
        <v>50</v>
      </c>
      <c r="C76" s="53" t="s">
        <v>51</v>
      </c>
      <c r="D76" s="53" t="s">
        <v>173</v>
      </c>
      <c r="E76" s="53" t="s">
        <v>43</v>
      </c>
      <c r="F76" s="53" t="s">
        <v>888</v>
      </c>
      <c r="G76" s="53" t="s">
        <v>827</v>
      </c>
      <c r="H76" s="53" t="s">
        <v>30</v>
      </c>
      <c r="I76" s="53" t="s">
        <v>889</v>
      </c>
      <c r="J76" s="53" t="s">
        <v>32</v>
      </c>
      <c r="K76" s="53" t="s">
        <v>890</v>
      </c>
    </row>
    <row r="77" spans="1:19" x14ac:dyDescent="0.25">
      <c r="A77" s="53">
        <v>3</v>
      </c>
      <c r="B77" s="53" t="s">
        <v>891</v>
      </c>
      <c r="C77" s="53" t="s">
        <v>892</v>
      </c>
      <c r="D77" s="53" t="s">
        <v>0</v>
      </c>
      <c r="E77" s="53" t="s">
        <v>1</v>
      </c>
      <c r="F77" s="53">
        <v>123456789012</v>
      </c>
      <c r="G77" s="53" t="s">
        <v>543</v>
      </c>
      <c r="H77" s="53" t="s">
        <v>781</v>
      </c>
      <c r="I77" s="53" t="s">
        <v>893</v>
      </c>
      <c r="J77" s="53" t="s">
        <v>852</v>
      </c>
      <c r="K77" s="53" t="s">
        <v>894</v>
      </c>
      <c r="S77" s="53"/>
    </row>
    <row r="78" spans="1:19" x14ac:dyDescent="0.25">
      <c r="A78" s="53">
        <v>93</v>
      </c>
      <c r="B78" s="53" t="s">
        <v>174</v>
      </c>
      <c r="C78" s="53" t="s">
        <v>175</v>
      </c>
      <c r="D78" s="53" t="s">
        <v>0</v>
      </c>
      <c r="E78" s="53" t="s">
        <v>1</v>
      </c>
      <c r="F78" s="53" t="s">
        <v>472</v>
      </c>
      <c r="G78" s="53" t="s">
        <v>543</v>
      </c>
      <c r="H78" s="53" t="s">
        <v>473</v>
      </c>
      <c r="I78" s="53" t="s">
        <v>474</v>
      </c>
      <c r="J78" s="53" t="s">
        <v>475</v>
      </c>
      <c r="K78" s="53" t="s">
        <v>737</v>
      </c>
      <c r="S78" s="53"/>
    </row>
    <row r="79" spans="1:19" x14ac:dyDescent="0.25">
      <c r="A79" s="53">
        <v>99</v>
      </c>
      <c r="B79" s="53" t="s">
        <v>54</v>
      </c>
      <c r="C79" s="53" t="s">
        <v>55</v>
      </c>
      <c r="D79" s="53" t="s">
        <v>0</v>
      </c>
      <c r="E79" s="53" t="s">
        <v>1</v>
      </c>
      <c r="F79" s="53" t="s">
        <v>480</v>
      </c>
      <c r="G79" s="53" t="s">
        <v>543</v>
      </c>
      <c r="H79" s="53" t="s">
        <v>473</v>
      </c>
      <c r="I79" s="53" t="s">
        <v>481</v>
      </c>
      <c r="J79" s="53" t="s">
        <v>475</v>
      </c>
      <c r="K79" s="53" t="s">
        <v>744</v>
      </c>
      <c r="S79" s="53"/>
    </row>
    <row r="80" spans="1:19" x14ac:dyDescent="0.25">
      <c r="A80" s="53">
        <v>83</v>
      </c>
      <c r="B80" s="53" t="s">
        <v>869</v>
      </c>
      <c r="C80" s="53" t="s">
        <v>870</v>
      </c>
      <c r="D80" s="53" t="s">
        <v>871</v>
      </c>
      <c r="E80" s="53" t="s">
        <v>198</v>
      </c>
      <c r="F80" s="53" t="s">
        <v>872</v>
      </c>
      <c r="G80" s="53" t="s">
        <v>816</v>
      </c>
      <c r="H80" s="53" t="s">
        <v>8</v>
      </c>
      <c r="I80" s="53" t="s">
        <v>873</v>
      </c>
      <c r="J80" s="53" t="s">
        <v>9</v>
      </c>
      <c r="K80" s="53" t="s">
        <v>874</v>
      </c>
    </row>
    <row r="81" spans="1:11" x14ac:dyDescent="0.25">
      <c r="A81" s="53">
        <v>88</v>
      </c>
      <c r="B81" s="53" t="s">
        <v>875</v>
      </c>
      <c r="C81" s="53" t="s">
        <v>876</v>
      </c>
      <c r="D81" s="53" t="s">
        <v>877</v>
      </c>
      <c r="E81" s="53" t="s">
        <v>878</v>
      </c>
      <c r="F81" s="53" t="s">
        <v>879</v>
      </c>
      <c r="G81" s="53" t="s">
        <v>788</v>
      </c>
      <c r="H81" s="53" t="s">
        <v>8</v>
      </c>
      <c r="I81" s="53" t="s">
        <v>880</v>
      </c>
      <c r="J81" s="53" t="s">
        <v>9</v>
      </c>
      <c r="K81" s="53" t="s">
        <v>881</v>
      </c>
    </row>
    <row r="82" spans="1:11" x14ac:dyDescent="0.25">
      <c r="A82" s="53">
        <v>39</v>
      </c>
      <c r="B82" s="53" t="s">
        <v>15</v>
      </c>
      <c r="C82" s="53" t="s">
        <v>16</v>
      </c>
      <c r="D82" s="53" t="s">
        <v>17</v>
      </c>
      <c r="E82" s="53" t="s">
        <v>7</v>
      </c>
      <c r="F82" s="53" t="s">
        <v>18</v>
      </c>
      <c r="G82" s="53" t="s">
        <v>527</v>
      </c>
      <c r="H82" s="53" t="s">
        <v>5</v>
      </c>
      <c r="I82" s="53" t="s">
        <v>19</v>
      </c>
      <c r="J82" s="53" t="s">
        <v>6</v>
      </c>
      <c r="K82" s="53" t="s">
        <v>685</v>
      </c>
    </row>
    <row r="83" spans="1:11" x14ac:dyDescent="0.25">
      <c r="A83" s="53">
        <v>59</v>
      </c>
      <c r="B83" s="53" t="s">
        <v>443</v>
      </c>
      <c r="C83" s="53" t="s">
        <v>444</v>
      </c>
      <c r="D83" s="53" t="s">
        <v>0</v>
      </c>
      <c r="E83" s="53" t="s">
        <v>1</v>
      </c>
      <c r="F83" s="53" t="s">
        <v>445</v>
      </c>
      <c r="G83" s="53" t="s">
        <v>527</v>
      </c>
      <c r="H83" s="53" t="s">
        <v>5</v>
      </c>
      <c r="I83" s="53" t="s">
        <v>446</v>
      </c>
      <c r="J83" s="53" t="s">
        <v>6</v>
      </c>
      <c r="K83" s="53" t="s">
        <v>708</v>
      </c>
    </row>
    <row r="84" spans="1:11" x14ac:dyDescent="0.25">
      <c r="A84" s="53">
        <v>60</v>
      </c>
      <c r="B84" s="53" t="s">
        <v>448</v>
      </c>
      <c r="C84" s="53" t="s">
        <v>449</v>
      </c>
      <c r="D84" s="53" t="s">
        <v>205</v>
      </c>
      <c r="E84" s="53" t="s">
        <v>1</v>
      </c>
      <c r="F84" s="53" t="s">
        <v>450</v>
      </c>
      <c r="G84" s="53" t="s">
        <v>527</v>
      </c>
      <c r="H84" s="53" t="s">
        <v>5</v>
      </c>
      <c r="I84" s="53" t="s">
        <v>451</v>
      </c>
      <c r="J84" s="53" t="s">
        <v>6</v>
      </c>
      <c r="K84" s="53" t="s">
        <v>709</v>
      </c>
    </row>
    <row r="85" spans="1:11" x14ac:dyDescent="0.25">
      <c r="A85" s="53">
        <v>63</v>
      </c>
      <c r="B85" s="53" t="s">
        <v>20</v>
      </c>
      <c r="C85" s="53" t="s">
        <v>21</v>
      </c>
      <c r="D85" s="53" t="s">
        <v>0</v>
      </c>
      <c r="E85" s="53" t="s">
        <v>1</v>
      </c>
      <c r="F85" s="53" t="s">
        <v>22</v>
      </c>
      <c r="G85" s="53" t="s">
        <v>527</v>
      </c>
      <c r="H85" s="53" t="s">
        <v>5</v>
      </c>
      <c r="I85" s="53" t="s">
        <v>23</v>
      </c>
      <c r="J85" s="53" t="s">
        <v>6</v>
      </c>
      <c r="K85" s="53" t="s">
        <v>713</v>
      </c>
    </row>
    <row r="86" spans="1:11" x14ac:dyDescent="0.25">
      <c r="A86" s="53">
        <v>65</v>
      </c>
      <c r="B86" s="53" t="s">
        <v>34</v>
      </c>
      <c r="C86" s="53" t="s">
        <v>35</v>
      </c>
      <c r="D86" s="53" t="s">
        <v>36</v>
      </c>
      <c r="E86" s="53" t="s">
        <v>1</v>
      </c>
      <c r="F86" s="53" t="s">
        <v>37</v>
      </c>
      <c r="G86" s="53" t="s">
        <v>527</v>
      </c>
      <c r="H86" s="53" t="s">
        <v>5</v>
      </c>
      <c r="I86" s="53" t="s">
        <v>38</v>
      </c>
      <c r="J86" s="53" t="s">
        <v>6</v>
      </c>
      <c r="K86" s="53" t="s">
        <v>715</v>
      </c>
    </row>
    <row r="87" spans="1:11" x14ac:dyDescent="0.25">
      <c r="A87" s="53">
        <v>66</v>
      </c>
      <c r="B87" s="53" t="s">
        <v>40</v>
      </c>
      <c r="C87" s="53" t="s">
        <v>41</v>
      </c>
      <c r="D87" s="53" t="s">
        <v>42</v>
      </c>
      <c r="E87" s="53" t="s">
        <v>43</v>
      </c>
      <c r="F87" s="53" t="s">
        <v>44</v>
      </c>
      <c r="G87" s="53" t="s">
        <v>527</v>
      </c>
      <c r="H87" s="53" t="s">
        <v>5</v>
      </c>
      <c r="I87" s="53" t="s">
        <v>45</v>
      </c>
      <c r="J87" s="53" t="s">
        <v>6</v>
      </c>
      <c r="K87" s="53" t="s">
        <v>716</v>
      </c>
    </row>
    <row r="88" spans="1:11" x14ac:dyDescent="0.25">
      <c r="A88" s="53">
        <v>67</v>
      </c>
      <c r="B88" s="53" t="s">
        <v>54</v>
      </c>
      <c r="C88" s="53" t="s">
        <v>55</v>
      </c>
      <c r="D88" s="53" t="s">
        <v>0</v>
      </c>
      <c r="E88" s="53" t="s">
        <v>1</v>
      </c>
      <c r="F88" s="53" t="s">
        <v>56</v>
      </c>
      <c r="G88" s="53" t="s">
        <v>527</v>
      </c>
      <c r="H88" s="53" t="s">
        <v>5</v>
      </c>
      <c r="I88" s="53" t="s">
        <v>57</v>
      </c>
      <c r="J88" s="53" t="s">
        <v>6</v>
      </c>
      <c r="K88" s="53" t="s">
        <v>717</v>
      </c>
    </row>
    <row r="89" spans="1:11" x14ac:dyDescent="0.25">
      <c r="A89" s="53">
        <v>70</v>
      </c>
      <c r="B89" s="53" t="s">
        <v>467</v>
      </c>
      <c r="C89" s="53" t="s">
        <v>468</v>
      </c>
      <c r="D89" s="53" t="s">
        <v>0</v>
      </c>
      <c r="E89" s="53" t="s">
        <v>1</v>
      </c>
      <c r="F89" s="53" t="s">
        <v>469</v>
      </c>
      <c r="G89" s="53" t="s">
        <v>527</v>
      </c>
      <c r="H89" s="53" t="s">
        <v>5</v>
      </c>
      <c r="I89" s="53" t="s">
        <v>470</v>
      </c>
      <c r="J89" s="53" t="s">
        <v>6</v>
      </c>
      <c r="K89" s="53" t="s">
        <v>720</v>
      </c>
    </row>
    <row r="90" spans="1:11" x14ac:dyDescent="0.25">
      <c r="A90" s="53">
        <v>71</v>
      </c>
      <c r="B90" s="53" t="s">
        <v>79</v>
      </c>
      <c r="C90" s="53" t="s">
        <v>11</v>
      </c>
      <c r="D90" s="53" t="s">
        <v>80</v>
      </c>
      <c r="E90" s="53" t="s">
        <v>81</v>
      </c>
      <c r="F90" s="53" t="s">
        <v>82</v>
      </c>
      <c r="G90" s="53" t="s">
        <v>527</v>
      </c>
      <c r="H90" s="53" t="s">
        <v>5</v>
      </c>
      <c r="I90" s="53" t="s">
        <v>83</v>
      </c>
      <c r="J90" s="53" t="s">
        <v>6</v>
      </c>
      <c r="K90" s="53" t="s">
        <v>721</v>
      </c>
    </row>
    <row r="91" spans="1:11" x14ac:dyDescent="0.25">
      <c r="A91" s="53">
        <v>72</v>
      </c>
      <c r="B91" s="53" t="s">
        <v>64</v>
      </c>
      <c r="C91" s="53" t="s">
        <v>65</v>
      </c>
      <c r="D91" s="53" t="s">
        <v>66</v>
      </c>
      <c r="E91" s="53" t="s">
        <v>1</v>
      </c>
      <c r="F91" s="53" t="s">
        <v>85</v>
      </c>
      <c r="G91" s="53" t="s">
        <v>527</v>
      </c>
      <c r="H91" s="53" t="s">
        <v>5</v>
      </c>
      <c r="I91" s="53" t="s">
        <v>86</v>
      </c>
      <c r="J91" s="53" t="s">
        <v>6</v>
      </c>
      <c r="K91" s="53" t="s">
        <v>722</v>
      </c>
    </row>
    <row r="92" spans="1:11" x14ac:dyDescent="0.25">
      <c r="A92" s="53">
        <v>73</v>
      </c>
      <c r="B92" s="53" t="s">
        <v>88</v>
      </c>
      <c r="C92" s="53" t="s">
        <v>89</v>
      </c>
      <c r="D92" s="53" t="s">
        <v>90</v>
      </c>
      <c r="E92" s="53" t="s">
        <v>70</v>
      </c>
      <c r="F92" s="53" t="s">
        <v>91</v>
      </c>
      <c r="G92" s="53" t="s">
        <v>527</v>
      </c>
      <c r="H92" s="53" t="s">
        <v>5</v>
      </c>
      <c r="I92" s="53" t="s">
        <v>92</v>
      </c>
      <c r="J92" s="53" t="s">
        <v>6</v>
      </c>
      <c r="K92" s="53" t="s">
        <v>723</v>
      </c>
    </row>
    <row r="93" spans="1:11" x14ac:dyDescent="0.25">
      <c r="A93" s="53">
        <v>74</v>
      </c>
      <c r="B93" s="53" t="s">
        <v>50</v>
      </c>
      <c r="C93" s="53" t="s">
        <v>51</v>
      </c>
      <c r="D93" s="53" t="s">
        <v>52</v>
      </c>
      <c r="E93" s="53" t="s">
        <v>43</v>
      </c>
      <c r="F93" s="53" t="s">
        <v>94</v>
      </c>
      <c r="G93" s="53" t="s">
        <v>527</v>
      </c>
      <c r="H93" s="53" t="s">
        <v>5</v>
      </c>
      <c r="I93" s="53" t="s">
        <v>95</v>
      </c>
      <c r="J93" s="53" t="s">
        <v>6</v>
      </c>
      <c r="K93" s="53" t="s">
        <v>724</v>
      </c>
    </row>
    <row r="94" spans="1:11" x14ac:dyDescent="0.25">
      <c r="A94" s="53">
        <v>75</v>
      </c>
      <c r="B94" s="53" t="s">
        <v>49</v>
      </c>
      <c r="C94" s="53" t="s">
        <v>97</v>
      </c>
      <c r="D94" s="53" t="s">
        <v>66</v>
      </c>
      <c r="E94" s="53" t="s">
        <v>1</v>
      </c>
      <c r="F94" s="53" t="s">
        <v>98</v>
      </c>
      <c r="G94" s="53" t="s">
        <v>527</v>
      </c>
      <c r="H94" s="53" t="s">
        <v>5</v>
      </c>
      <c r="I94" s="53" t="s">
        <v>99</v>
      </c>
      <c r="J94" s="53" t="s">
        <v>6</v>
      </c>
      <c r="K94" s="53" t="s">
        <v>725</v>
      </c>
    </row>
    <row r="95" spans="1:11" x14ac:dyDescent="0.25">
      <c r="A95" s="53">
        <v>76</v>
      </c>
      <c r="B95" s="53" t="s">
        <v>104</v>
      </c>
      <c r="C95" s="53" t="s">
        <v>105</v>
      </c>
      <c r="D95" s="53" t="s">
        <v>106</v>
      </c>
      <c r="E95" s="53" t="s">
        <v>7</v>
      </c>
      <c r="F95" s="53" t="s">
        <v>107</v>
      </c>
      <c r="G95" s="53" t="s">
        <v>527</v>
      </c>
      <c r="H95" s="53" t="s">
        <v>5</v>
      </c>
      <c r="I95" s="53" t="s">
        <v>108</v>
      </c>
      <c r="J95" s="53" t="s">
        <v>6</v>
      </c>
      <c r="K95" s="53" t="s">
        <v>726</v>
      </c>
    </row>
    <row r="96" spans="1:11" x14ac:dyDescent="0.25">
      <c r="A96" s="53">
        <v>79</v>
      </c>
      <c r="B96" s="53" t="s">
        <v>127</v>
      </c>
      <c r="C96" s="53" t="s">
        <v>47</v>
      </c>
      <c r="D96" s="53" t="s">
        <v>0</v>
      </c>
      <c r="E96" s="53" t="s">
        <v>1</v>
      </c>
      <c r="F96" s="53" t="s">
        <v>128</v>
      </c>
      <c r="G96" s="53" t="s">
        <v>527</v>
      </c>
      <c r="H96" s="53" t="s">
        <v>8</v>
      </c>
      <c r="I96" s="53" t="s">
        <v>129</v>
      </c>
      <c r="J96" s="53" t="s">
        <v>9</v>
      </c>
      <c r="K96" s="53" t="s">
        <v>729</v>
      </c>
    </row>
    <row r="97" spans="1:11" x14ac:dyDescent="0.25">
      <c r="A97" s="53">
        <v>80</v>
      </c>
      <c r="B97" s="53" t="s">
        <v>641</v>
      </c>
      <c r="C97" s="53" t="s">
        <v>642</v>
      </c>
      <c r="D97" s="53" t="s">
        <v>106</v>
      </c>
      <c r="E97" s="53" t="s">
        <v>7</v>
      </c>
      <c r="F97" s="53" t="s">
        <v>643</v>
      </c>
      <c r="G97" s="53" t="s">
        <v>527</v>
      </c>
      <c r="H97" s="53" t="s">
        <v>8</v>
      </c>
      <c r="I97" s="53" t="s">
        <v>644</v>
      </c>
      <c r="J97" s="53" t="s">
        <v>9</v>
      </c>
      <c r="K97" s="53" t="s">
        <v>730</v>
      </c>
    </row>
    <row r="98" spans="1:11" x14ac:dyDescent="0.25">
      <c r="A98" s="53">
        <v>82</v>
      </c>
      <c r="B98" s="53" t="s">
        <v>811</v>
      </c>
      <c r="C98" s="53" t="s">
        <v>812</v>
      </c>
      <c r="D98" s="53" t="s">
        <v>813</v>
      </c>
      <c r="E98" s="53" t="s">
        <v>814</v>
      </c>
      <c r="F98" s="53" t="s">
        <v>815</v>
      </c>
      <c r="G98" s="53" t="s">
        <v>527</v>
      </c>
      <c r="H98" s="53" t="s">
        <v>8</v>
      </c>
      <c r="I98" s="53" t="s">
        <v>817</v>
      </c>
      <c r="J98" s="53" t="s">
        <v>9</v>
      </c>
      <c r="K98" s="53" t="s">
        <v>818</v>
      </c>
    </row>
    <row r="99" spans="1:11" x14ac:dyDescent="0.25">
      <c r="A99" s="53">
        <v>87</v>
      </c>
      <c r="B99" s="53" t="s">
        <v>819</v>
      </c>
      <c r="C99" s="53" t="s">
        <v>820</v>
      </c>
      <c r="D99" s="53" t="s">
        <v>821</v>
      </c>
      <c r="E99" s="53" t="s">
        <v>822</v>
      </c>
      <c r="F99" s="53" t="s">
        <v>823</v>
      </c>
      <c r="G99" s="53" t="s">
        <v>527</v>
      </c>
      <c r="H99" s="53" t="s">
        <v>8</v>
      </c>
      <c r="I99" s="53" t="s">
        <v>824</v>
      </c>
      <c r="J99" s="53" t="s">
        <v>9</v>
      </c>
      <c r="K99" s="53" t="s">
        <v>825</v>
      </c>
    </row>
    <row r="100" spans="1:11" x14ac:dyDescent="0.25">
      <c r="A100" s="53">
        <v>89</v>
      </c>
      <c r="B100" s="53" t="s">
        <v>797</v>
      </c>
      <c r="C100" s="53" t="s">
        <v>798</v>
      </c>
      <c r="D100" s="53" t="s">
        <v>799</v>
      </c>
      <c r="E100" s="53" t="s">
        <v>1</v>
      </c>
      <c r="F100" s="53" t="s">
        <v>800</v>
      </c>
      <c r="G100" s="53" t="s">
        <v>527</v>
      </c>
      <c r="H100" s="53" t="s">
        <v>8</v>
      </c>
      <c r="I100" s="53" t="s">
        <v>801</v>
      </c>
      <c r="J100" s="53" t="s">
        <v>9</v>
      </c>
      <c r="K100" s="53" t="s">
        <v>802</v>
      </c>
    </row>
    <row r="101" spans="1:11" x14ac:dyDescent="0.25">
      <c r="A101" s="53">
        <v>90</v>
      </c>
      <c r="B101" s="53" t="s">
        <v>101</v>
      </c>
      <c r="C101" s="53" t="s">
        <v>102</v>
      </c>
      <c r="D101" s="53" t="s">
        <v>103</v>
      </c>
      <c r="E101" s="53" t="s">
        <v>43</v>
      </c>
      <c r="F101" s="53" t="s">
        <v>169</v>
      </c>
      <c r="G101" s="53" t="s">
        <v>527</v>
      </c>
      <c r="H101" s="53" t="s">
        <v>8</v>
      </c>
      <c r="I101" s="53" t="s">
        <v>170</v>
      </c>
      <c r="J101" s="53" t="s">
        <v>9</v>
      </c>
      <c r="K101" s="53" t="s">
        <v>735</v>
      </c>
    </row>
    <row r="102" spans="1:11" x14ac:dyDescent="0.25">
      <c r="A102" s="53">
        <v>91</v>
      </c>
      <c r="B102" s="53" t="s">
        <v>882</v>
      </c>
      <c r="C102" s="53" t="s">
        <v>97</v>
      </c>
      <c r="D102" s="53" t="s">
        <v>173</v>
      </c>
      <c r="E102" s="53" t="s">
        <v>43</v>
      </c>
      <c r="F102" s="53" t="s">
        <v>883</v>
      </c>
      <c r="G102" s="53" t="s">
        <v>527</v>
      </c>
      <c r="H102" s="53" t="s">
        <v>8</v>
      </c>
      <c r="I102" s="53" t="s">
        <v>884</v>
      </c>
      <c r="J102" s="53" t="s">
        <v>9</v>
      </c>
      <c r="K102" s="53" t="s">
        <v>885</v>
      </c>
    </row>
    <row r="103" spans="1:11" x14ac:dyDescent="0.25">
      <c r="A103" s="53">
        <v>92</v>
      </c>
      <c r="B103" s="53" t="s">
        <v>174</v>
      </c>
      <c r="C103" s="53" t="s">
        <v>175</v>
      </c>
      <c r="D103" s="53" t="s">
        <v>0</v>
      </c>
      <c r="E103" s="53" t="s">
        <v>1</v>
      </c>
      <c r="F103" s="53" t="s">
        <v>176</v>
      </c>
      <c r="G103" s="53" t="s">
        <v>527</v>
      </c>
      <c r="H103" s="53" t="s">
        <v>8</v>
      </c>
      <c r="I103" s="53" t="s">
        <v>177</v>
      </c>
      <c r="J103" s="53" t="s">
        <v>9</v>
      </c>
      <c r="K103" s="53" t="s">
        <v>736</v>
      </c>
    </row>
    <row r="104" spans="1:11" x14ac:dyDescent="0.25">
      <c r="A104" s="53">
        <v>94</v>
      </c>
      <c r="B104" s="53" t="s">
        <v>179</v>
      </c>
      <c r="C104" s="53" t="s">
        <v>180</v>
      </c>
      <c r="D104" s="53" t="s">
        <v>181</v>
      </c>
      <c r="E104" s="53" t="s">
        <v>43</v>
      </c>
      <c r="F104" s="53" t="s">
        <v>182</v>
      </c>
      <c r="G104" s="53" t="s">
        <v>527</v>
      </c>
      <c r="H104" s="53" t="s">
        <v>8</v>
      </c>
      <c r="I104" s="53" t="s">
        <v>183</v>
      </c>
      <c r="J104" s="53" t="s">
        <v>9</v>
      </c>
      <c r="K104" s="53" t="s">
        <v>738</v>
      </c>
    </row>
    <row r="105" spans="1:11" x14ac:dyDescent="0.25">
      <c r="A105" s="53">
        <v>95</v>
      </c>
      <c r="B105" s="53" t="s">
        <v>185</v>
      </c>
      <c r="C105" s="53" t="s">
        <v>186</v>
      </c>
      <c r="D105" s="53" t="s">
        <v>17</v>
      </c>
      <c r="E105" s="53" t="s">
        <v>7</v>
      </c>
      <c r="F105" s="53" t="s">
        <v>187</v>
      </c>
      <c r="G105" s="53" t="s">
        <v>527</v>
      </c>
      <c r="H105" s="53" t="s">
        <v>8</v>
      </c>
      <c r="I105" s="53" t="s">
        <v>188</v>
      </c>
      <c r="J105" s="53" t="s">
        <v>9</v>
      </c>
      <c r="K105" s="53" t="s">
        <v>739</v>
      </c>
    </row>
    <row r="106" spans="1:11" x14ac:dyDescent="0.25">
      <c r="A106" s="53">
        <v>97</v>
      </c>
      <c r="B106" s="53" t="s">
        <v>196</v>
      </c>
      <c r="C106" s="53" t="s">
        <v>104</v>
      </c>
      <c r="D106" s="53" t="s">
        <v>197</v>
      </c>
      <c r="E106" s="53" t="s">
        <v>198</v>
      </c>
      <c r="F106" s="53" t="s">
        <v>199</v>
      </c>
      <c r="G106" s="53" t="s">
        <v>527</v>
      </c>
      <c r="H106" s="53" t="s">
        <v>8</v>
      </c>
      <c r="I106" s="53" t="s">
        <v>200</v>
      </c>
      <c r="J106" s="53" t="s">
        <v>9</v>
      </c>
      <c r="K106" s="53" t="s">
        <v>742</v>
      </c>
    </row>
    <row r="107" spans="1:11" x14ac:dyDescent="0.25">
      <c r="A107" s="53">
        <v>7</v>
      </c>
      <c r="B107" s="53" t="s">
        <v>841</v>
      </c>
      <c r="C107" s="53" t="s">
        <v>842</v>
      </c>
      <c r="D107" s="53" t="s">
        <v>0</v>
      </c>
      <c r="E107" s="53" t="s">
        <v>1</v>
      </c>
      <c r="F107" s="53" t="s">
        <v>759</v>
      </c>
      <c r="G107" s="53" t="s">
        <v>760</v>
      </c>
      <c r="H107" s="53" t="s">
        <v>5</v>
      </c>
      <c r="I107" s="53" t="s">
        <v>761</v>
      </c>
      <c r="J107" s="53" t="s">
        <v>6</v>
      </c>
      <c r="K107" s="53" t="s">
        <v>844</v>
      </c>
    </row>
    <row r="108" spans="1:11" x14ac:dyDescent="0.25">
      <c r="A108" s="53">
        <v>9</v>
      </c>
      <c r="B108" s="53" t="s">
        <v>803</v>
      </c>
      <c r="C108" s="53" t="s">
        <v>804</v>
      </c>
      <c r="D108" s="53" t="s">
        <v>17</v>
      </c>
      <c r="E108" s="53" t="s">
        <v>7</v>
      </c>
      <c r="F108" s="53" t="s">
        <v>805</v>
      </c>
      <c r="G108" s="53" t="s">
        <v>760</v>
      </c>
      <c r="H108" s="53" t="s">
        <v>5</v>
      </c>
      <c r="I108" s="53" t="s">
        <v>806</v>
      </c>
      <c r="J108" s="53" t="s">
        <v>6</v>
      </c>
      <c r="K108" s="53" t="s">
        <v>807</v>
      </c>
    </row>
    <row r="109" spans="1:11" x14ac:dyDescent="0.25">
      <c r="A109" s="53">
        <v>10</v>
      </c>
      <c r="B109" s="53" t="s">
        <v>766</v>
      </c>
      <c r="C109" s="53" t="s">
        <v>767</v>
      </c>
      <c r="D109" s="53" t="s">
        <v>577</v>
      </c>
      <c r="E109" s="53" t="s">
        <v>7</v>
      </c>
      <c r="F109" s="53" t="s">
        <v>768</v>
      </c>
      <c r="G109" s="53" t="s">
        <v>760</v>
      </c>
      <c r="H109" s="53" t="s">
        <v>8</v>
      </c>
      <c r="I109" s="53" t="s">
        <v>769</v>
      </c>
      <c r="J109" s="53" t="s">
        <v>9</v>
      </c>
      <c r="K109" s="53" t="s">
        <v>770</v>
      </c>
    </row>
    <row r="110" spans="1:11" x14ac:dyDescent="0.25">
      <c r="A110" s="53">
        <v>11</v>
      </c>
      <c r="B110" s="53" t="s">
        <v>544</v>
      </c>
      <c r="C110" s="53" t="s">
        <v>545</v>
      </c>
      <c r="D110" s="53" t="s">
        <v>546</v>
      </c>
      <c r="E110" s="53" t="s">
        <v>1</v>
      </c>
      <c r="F110" s="53" t="s">
        <v>547</v>
      </c>
      <c r="G110" s="53" t="s">
        <v>760</v>
      </c>
      <c r="H110" s="53" t="s">
        <v>8</v>
      </c>
      <c r="I110" s="53" t="s">
        <v>548</v>
      </c>
      <c r="J110" s="53" t="s">
        <v>9</v>
      </c>
      <c r="K110" s="53" t="s">
        <v>783</v>
      </c>
    </row>
  </sheetData>
  <sortState ref="A2:S110">
    <sortCondition ref="G2:G110"/>
  </sortState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opLeftCell="A79"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2" t="s">
        <v>863</v>
      </c>
      <c r="C2" s="52" t="s">
        <v>864</v>
      </c>
      <c r="D2" s="52" t="s">
        <v>865</v>
      </c>
      <c r="E2" s="52" t="s">
        <v>70</v>
      </c>
      <c r="F2" s="52" t="s">
        <v>866</v>
      </c>
      <c r="G2" s="52" t="s">
        <v>516</v>
      </c>
      <c r="H2" s="52" t="s">
        <v>287</v>
      </c>
      <c r="I2" s="52" t="s">
        <v>867</v>
      </c>
      <c r="J2" s="52" t="s">
        <v>289</v>
      </c>
      <c r="K2" s="52" t="s">
        <v>868</v>
      </c>
    </row>
    <row r="3" spans="1:11" x14ac:dyDescent="0.25">
      <c r="A3">
        <v>2</v>
      </c>
      <c r="B3" s="52" t="s">
        <v>830</v>
      </c>
      <c r="C3" s="52" t="s">
        <v>624</v>
      </c>
      <c r="D3" s="52" t="s">
        <v>625</v>
      </c>
      <c r="E3" s="52" t="s">
        <v>48</v>
      </c>
      <c r="F3" s="52" t="s">
        <v>626</v>
      </c>
      <c r="G3" s="52" t="s">
        <v>666</v>
      </c>
      <c r="H3" s="52" t="s">
        <v>294</v>
      </c>
      <c r="I3" s="52" t="s">
        <v>627</v>
      </c>
      <c r="J3" s="52" t="s">
        <v>289</v>
      </c>
      <c r="K3" s="52" t="s">
        <v>831</v>
      </c>
    </row>
    <row r="4" spans="1:11" x14ac:dyDescent="0.25">
      <c r="A4" s="52">
        <v>3</v>
      </c>
      <c r="B4" s="52" t="s">
        <v>832</v>
      </c>
      <c r="C4" s="52" t="s">
        <v>833</v>
      </c>
      <c r="D4" s="52" t="s">
        <v>173</v>
      </c>
      <c r="E4" s="52" t="s">
        <v>43</v>
      </c>
      <c r="F4" s="52" t="s">
        <v>834</v>
      </c>
      <c r="G4" s="52" t="s">
        <v>666</v>
      </c>
      <c r="H4" s="52" t="s">
        <v>294</v>
      </c>
      <c r="I4" s="52" t="s">
        <v>835</v>
      </c>
      <c r="J4" s="52" t="s">
        <v>289</v>
      </c>
      <c r="K4" s="52" t="s">
        <v>836</v>
      </c>
    </row>
    <row r="5" spans="1:11" x14ac:dyDescent="0.25">
      <c r="A5" s="52">
        <v>4</v>
      </c>
      <c r="B5" s="52" t="s">
        <v>841</v>
      </c>
      <c r="C5" s="52" t="s">
        <v>842</v>
      </c>
      <c r="D5" s="52" t="s">
        <v>0</v>
      </c>
      <c r="E5" s="52" t="s">
        <v>1</v>
      </c>
      <c r="F5" s="52" t="s">
        <v>759</v>
      </c>
      <c r="G5" s="52" t="s">
        <v>760</v>
      </c>
      <c r="H5" s="52" t="s">
        <v>5</v>
      </c>
      <c r="I5" s="52" t="s">
        <v>761</v>
      </c>
      <c r="J5" s="52" t="s">
        <v>6</v>
      </c>
      <c r="K5" s="52" t="s">
        <v>844</v>
      </c>
    </row>
    <row r="6" spans="1:11" x14ac:dyDescent="0.25">
      <c r="A6" s="52">
        <v>5</v>
      </c>
      <c r="B6" s="52" t="s">
        <v>845</v>
      </c>
      <c r="C6" s="52" t="s">
        <v>846</v>
      </c>
      <c r="D6" s="52" t="s">
        <v>27</v>
      </c>
      <c r="E6" s="52" t="s">
        <v>28</v>
      </c>
      <c r="F6" s="52" t="s">
        <v>847</v>
      </c>
      <c r="G6" s="52" t="s">
        <v>666</v>
      </c>
      <c r="H6" s="52" t="s">
        <v>294</v>
      </c>
      <c r="I6" s="52" t="s">
        <v>848</v>
      </c>
      <c r="J6" s="52" t="s">
        <v>289</v>
      </c>
      <c r="K6" s="52" t="s">
        <v>849</v>
      </c>
    </row>
    <row r="7" spans="1:11" x14ac:dyDescent="0.25">
      <c r="A7" s="52">
        <v>6</v>
      </c>
      <c r="B7" s="52" t="s">
        <v>803</v>
      </c>
      <c r="C7" s="52" t="s">
        <v>804</v>
      </c>
      <c r="D7" s="52" t="s">
        <v>17</v>
      </c>
      <c r="E7" s="52" t="s">
        <v>7</v>
      </c>
      <c r="F7" s="52" t="s">
        <v>805</v>
      </c>
      <c r="G7" s="52" t="s">
        <v>760</v>
      </c>
      <c r="H7" s="52" t="s">
        <v>5</v>
      </c>
      <c r="I7" s="52" t="s">
        <v>806</v>
      </c>
      <c r="J7" s="52" t="s">
        <v>6</v>
      </c>
      <c r="K7" s="52" t="s">
        <v>807</v>
      </c>
    </row>
    <row r="8" spans="1:11" x14ac:dyDescent="0.25">
      <c r="A8" s="52">
        <v>7</v>
      </c>
      <c r="B8" s="52" t="s">
        <v>766</v>
      </c>
      <c r="C8" s="52" t="s">
        <v>767</v>
      </c>
      <c r="D8" s="52" t="s">
        <v>577</v>
      </c>
      <c r="E8" s="52" t="s">
        <v>7</v>
      </c>
      <c r="F8" s="52" t="s">
        <v>768</v>
      </c>
      <c r="G8" s="52" t="s">
        <v>760</v>
      </c>
      <c r="H8" s="52" t="s">
        <v>8</v>
      </c>
      <c r="I8" s="52" t="s">
        <v>769</v>
      </c>
      <c r="J8" s="52" t="s">
        <v>9</v>
      </c>
      <c r="K8" s="52" t="s">
        <v>770</v>
      </c>
    </row>
    <row r="9" spans="1:11" x14ac:dyDescent="0.25">
      <c r="A9" s="52">
        <v>8</v>
      </c>
      <c r="B9" s="52" t="s">
        <v>544</v>
      </c>
      <c r="C9" s="52" t="s">
        <v>545</v>
      </c>
      <c r="D9" s="52" t="s">
        <v>546</v>
      </c>
      <c r="E9" s="52" t="s">
        <v>1</v>
      </c>
      <c r="F9" s="52" t="s">
        <v>547</v>
      </c>
      <c r="G9" s="52" t="s">
        <v>760</v>
      </c>
      <c r="H9" s="52" t="s">
        <v>8</v>
      </c>
      <c r="I9" s="52" t="s">
        <v>548</v>
      </c>
      <c r="J9" s="52" t="s">
        <v>9</v>
      </c>
      <c r="K9" s="52" t="s">
        <v>783</v>
      </c>
    </row>
    <row r="10" spans="1:11" x14ac:dyDescent="0.25">
      <c r="A10" s="52">
        <v>9</v>
      </c>
      <c r="B10" s="52" t="s">
        <v>453</v>
      </c>
      <c r="C10" s="52" t="s">
        <v>454</v>
      </c>
      <c r="D10" s="52" t="s">
        <v>455</v>
      </c>
      <c r="E10" s="52" t="s">
        <v>456</v>
      </c>
      <c r="F10" s="52" t="s">
        <v>457</v>
      </c>
      <c r="G10" s="52" t="s">
        <v>666</v>
      </c>
      <c r="H10" s="52" t="s">
        <v>30</v>
      </c>
      <c r="I10" s="52" t="s">
        <v>458</v>
      </c>
      <c r="J10" s="52" t="s">
        <v>32</v>
      </c>
      <c r="K10" s="52" t="s">
        <v>763</v>
      </c>
    </row>
    <row r="11" spans="1:11" x14ac:dyDescent="0.25">
      <c r="A11" s="52">
        <v>10</v>
      </c>
      <c r="B11" s="52" t="s">
        <v>530</v>
      </c>
      <c r="C11" s="52" t="s">
        <v>531</v>
      </c>
      <c r="D11" s="52" t="s">
        <v>0</v>
      </c>
      <c r="E11" s="52" t="s">
        <v>1</v>
      </c>
      <c r="F11" s="52" t="s">
        <v>532</v>
      </c>
      <c r="G11" s="52" t="s">
        <v>516</v>
      </c>
      <c r="H11" s="52" t="s">
        <v>294</v>
      </c>
      <c r="I11" s="52" t="s">
        <v>533</v>
      </c>
      <c r="J11" s="52" t="s">
        <v>516</v>
      </c>
      <c r="K11" s="52" t="s">
        <v>764</v>
      </c>
    </row>
    <row r="12" spans="1:11" x14ac:dyDescent="0.25">
      <c r="A12" s="52">
        <v>11</v>
      </c>
      <c r="B12" s="52" t="s">
        <v>116</v>
      </c>
      <c r="C12" s="52" t="s">
        <v>117</v>
      </c>
      <c r="D12" s="52" t="s">
        <v>648</v>
      </c>
      <c r="E12" s="52" t="s">
        <v>1</v>
      </c>
      <c r="F12" s="52" t="s">
        <v>118</v>
      </c>
      <c r="G12" s="52" t="s">
        <v>666</v>
      </c>
      <c r="H12" s="52" t="s">
        <v>3</v>
      </c>
      <c r="I12" s="52" t="s">
        <v>119</v>
      </c>
      <c r="J12" s="52" t="s">
        <v>53</v>
      </c>
      <c r="K12" s="52" t="s">
        <v>649</v>
      </c>
    </row>
    <row r="13" spans="1:11" x14ac:dyDescent="0.25">
      <c r="A13" s="52">
        <v>12</v>
      </c>
      <c r="B13" s="52" t="s">
        <v>651</v>
      </c>
      <c r="C13" s="52" t="s">
        <v>652</v>
      </c>
      <c r="D13" s="52" t="s">
        <v>653</v>
      </c>
      <c r="E13" s="52" t="s">
        <v>1</v>
      </c>
      <c r="F13" s="52" t="s">
        <v>654</v>
      </c>
      <c r="G13" s="52" t="s">
        <v>666</v>
      </c>
      <c r="H13" s="52" t="s">
        <v>294</v>
      </c>
      <c r="I13" s="52" t="s">
        <v>655</v>
      </c>
      <c r="J13" s="52" t="s">
        <v>289</v>
      </c>
      <c r="K13" s="52" t="s">
        <v>656</v>
      </c>
    </row>
    <row r="14" spans="1:11" x14ac:dyDescent="0.25">
      <c r="A14" s="52">
        <v>13</v>
      </c>
      <c r="B14" s="52" t="s">
        <v>382</v>
      </c>
      <c r="C14" s="52" t="s">
        <v>383</v>
      </c>
      <c r="D14" s="52" t="s">
        <v>351</v>
      </c>
      <c r="E14" s="52" t="s">
        <v>48</v>
      </c>
      <c r="F14" s="52" t="s">
        <v>384</v>
      </c>
      <c r="G14" s="52" t="s">
        <v>666</v>
      </c>
      <c r="H14" s="52" t="s">
        <v>287</v>
      </c>
      <c r="I14" s="52" t="s">
        <v>385</v>
      </c>
      <c r="J14" s="52" t="s">
        <v>289</v>
      </c>
      <c r="K14" s="52" t="s">
        <v>657</v>
      </c>
    </row>
    <row r="15" spans="1:11" x14ac:dyDescent="0.25">
      <c r="A15" s="52">
        <v>14</v>
      </c>
      <c r="B15" s="52" t="s">
        <v>407</v>
      </c>
      <c r="C15" s="52" t="s">
        <v>408</v>
      </c>
      <c r="D15" s="52" t="s">
        <v>618</v>
      </c>
      <c r="E15" s="52" t="s">
        <v>619</v>
      </c>
      <c r="F15" s="52" t="s">
        <v>620</v>
      </c>
      <c r="G15" s="52" t="s">
        <v>666</v>
      </c>
      <c r="H15" s="52" t="s">
        <v>294</v>
      </c>
      <c r="I15" s="52" t="s">
        <v>621</v>
      </c>
      <c r="J15" s="52" t="s">
        <v>289</v>
      </c>
      <c r="K15" s="52" t="s">
        <v>658</v>
      </c>
    </row>
    <row r="16" spans="1:11" x14ac:dyDescent="0.25">
      <c r="A16" s="52">
        <v>15</v>
      </c>
      <c r="B16" s="52" t="s">
        <v>425</v>
      </c>
      <c r="C16" s="52" t="s">
        <v>426</v>
      </c>
      <c r="D16" s="52" t="s">
        <v>427</v>
      </c>
      <c r="E16" s="52" t="s">
        <v>28</v>
      </c>
      <c r="F16" s="52" t="s">
        <v>428</v>
      </c>
      <c r="G16" s="52" t="s">
        <v>666</v>
      </c>
      <c r="H16" s="52" t="s">
        <v>287</v>
      </c>
      <c r="I16" s="52" t="s">
        <v>429</v>
      </c>
      <c r="J16" s="52" t="s">
        <v>289</v>
      </c>
      <c r="K16" s="52" t="s">
        <v>659</v>
      </c>
    </row>
    <row r="17" spans="1:11" x14ac:dyDescent="0.25">
      <c r="A17" s="52">
        <v>16</v>
      </c>
      <c r="B17" s="52" t="s">
        <v>102</v>
      </c>
      <c r="C17" s="52" t="s">
        <v>141</v>
      </c>
      <c r="D17" s="52" t="s">
        <v>42</v>
      </c>
      <c r="E17" s="52" t="s">
        <v>43</v>
      </c>
      <c r="F17" s="52" t="s">
        <v>142</v>
      </c>
      <c r="G17" s="52" t="s">
        <v>666</v>
      </c>
      <c r="H17" s="52" t="s">
        <v>3</v>
      </c>
      <c r="I17" s="52" t="s">
        <v>143</v>
      </c>
      <c r="J17" s="52" t="s">
        <v>53</v>
      </c>
      <c r="K17" s="52" t="s">
        <v>662</v>
      </c>
    </row>
    <row r="18" spans="1:11" x14ac:dyDescent="0.25">
      <c r="A18" s="52">
        <v>17</v>
      </c>
      <c r="B18" s="52" t="s">
        <v>608</v>
      </c>
      <c r="C18" s="52" t="s">
        <v>378</v>
      </c>
      <c r="D18" s="52" t="s">
        <v>27</v>
      </c>
      <c r="E18" s="52" t="s">
        <v>28</v>
      </c>
      <c r="F18" s="52" t="s">
        <v>609</v>
      </c>
      <c r="G18" s="52" t="s">
        <v>666</v>
      </c>
      <c r="H18" s="52" t="s">
        <v>294</v>
      </c>
      <c r="I18" s="52" t="s">
        <v>610</v>
      </c>
      <c r="J18" s="52" t="s">
        <v>289</v>
      </c>
      <c r="K18" s="52" t="s">
        <v>663</v>
      </c>
    </row>
    <row r="19" spans="1:11" x14ac:dyDescent="0.25">
      <c r="A19" s="52">
        <v>18</v>
      </c>
      <c r="B19" s="52"/>
      <c r="C19" s="52"/>
      <c r="D19" s="52"/>
      <c r="E19" s="52"/>
      <c r="F19" s="52" t="s">
        <v>572</v>
      </c>
      <c r="G19" s="52" t="s">
        <v>666</v>
      </c>
      <c r="H19" s="52" t="s">
        <v>287</v>
      </c>
      <c r="I19" s="52" t="s">
        <v>573</v>
      </c>
      <c r="J19" s="52" t="s">
        <v>289</v>
      </c>
      <c r="K19" s="52" t="s">
        <v>665</v>
      </c>
    </row>
    <row r="20" spans="1:11" x14ac:dyDescent="0.25">
      <c r="A20" s="52">
        <v>19</v>
      </c>
      <c r="B20" s="52" t="s">
        <v>575</v>
      </c>
      <c r="C20" s="52" t="s">
        <v>576</v>
      </c>
      <c r="D20" s="52" t="s">
        <v>577</v>
      </c>
      <c r="E20" s="52" t="s">
        <v>7</v>
      </c>
      <c r="F20" s="52" t="s">
        <v>578</v>
      </c>
      <c r="G20" s="52" t="s">
        <v>666</v>
      </c>
      <c r="H20" s="52" t="s">
        <v>287</v>
      </c>
      <c r="I20" s="52" t="s">
        <v>579</v>
      </c>
      <c r="J20" s="52" t="s">
        <v>289</v>
      </c>
      <c r="K20" s="52" t="s">
        <v>667</v>
      </c>
    </row>
    <row r="21" spans="1:11" x14ac:dyDescent="0.25">
      <c r="A21" s="52">
        <v>20</v>
      </c>
      <c r="B21" s="52" t="s">
        <v>535</v>
      </c>
      <c r="C21" s="52" t="s">
        <v>536</v>
      </c>
      <c r="D21" s="52" t="s">
        <v>205</v>
      </c>
      <c r="E21" s="52" t="s">
        <v>1</v>
      </c>
      <c r="F21" s="52" t="s">
        <v>537</v>
      </c>
      <c r="G21" s="52" t="s">
        <v>666</v>
      </c>
      <c r="H21" s="52" t="s">
        <v>3</v>
      </c>
      <c r="I21" s="52" t="s">
        <v>538</v>
      </c>
      <c r="J21" s="52" t="s">
        <v>53</v>
      </c>
      <c r="K21" s="52" t="s">
        <v>668</v>
      </c>
    </row>
    <row r="22" spans="1:11" x14ac:dyDescent="0.25">
      <c r="A22" s="52">
        <v>21</v>
      </c>
      <c r="B22" s="52" t="s">
        <v>590</v>
      </c>
      <c r="C22" s="52" t="s">
        <v>591</v>
      </c>
      <c r="D22" s="52" t="s">
        <v>592</v>
      </c>
      <c r="E22" s="52" t="s">
        <v>43</v>
      </c>
      <c r="F22" s="52" t="s">
        <v>593</v>
      </c>
      <c r="G22" s="52" t="s">
        <v>666</v>
      </c>
      <c r="H22" s="52" t="s">
        <v>30</v>
      </c>
      <c r="I22" s="52" t="s">
        <v>594</v>
      </c>
      <c r="J22" s="52" t="s">
        <v>32</v>
      </c>
      <c r="K22" s="52" t="s">
        <v>669</v>
      </c>
    </row>
    <row r="23" spans="1:11" x14ac:dyDescent="0.25">
      <c r="A23" s="52">
        <v>22</v>
      </c>
      <c r="B23" s="52" t="s">
        <v>257</v>
      </c>
      <c r="C23" s="52" t="s">
        <v>258</v>
      </c>
      <c r="D23" s="52" t="s">
        <v>36</v>
      </c>
      <c r="E23" s="52" t="s">
        <v>1</v>
      </c>
      <c r="F23" s="52" t="s">
        <v>259</v>
      </c>
      <c r="G23" s="52" t="s">
        <v>666</v>
      </c>
      <c r="H23" s="52" t="s">
        <v>3</v>
      </c>
      <c r="I23" s="52" t="s">
        <v>260</v>
      </c>
      <c r="J23" s="52" t="s">
        <v>53</v>
      </c>
      <c r="K23" s="52" t="s">
        <v>670</v>
      </c>
    </row>
    <row r="24" spans="1:11" x14ac:dyDescent="0.25">
      <c r="A24" s="52">
        <v>23</v>
      </c>
      <c r="B24" s="52" t="s">
        <v>407</v>
      </c>
      <c r="C24" s="52" t="s">
        <v>408</v>
      </c>
      <c r="D24" s="52" t="s">
        <v>618</v>
      </c>
      <c r="E24" s="52" t="s">
        <v>619</v>
      </c>
      <c r="F24" s="52" t="s">
        <v>409</v>
      </c>
      <c r="G24" s="52" t="s">
        <v>666</v>
      </c>
      <c r="H24" s="52" t="s">
        <v>294</v>
      </c>
      <c r="I24" s="52" t="s">
        <v>410</v>
      </c>
      <c r="J24" s="52" t="s">
        <v>289</v>
      </c>
      <c r="K24" s="52" t="s">
        <v>671</v>
      </c>
    </row>
    <row r="25" spans="1:11" x14ac:dyDescent="0.25">
      <c r="A25" s="52">
        <v>24</v>
      </c>
      <c r="B25" s="52" t="s">
        <v>407</v>
      </c>
      <c r="C25" s="52" t="s">
        <v>408</v>
      </c>
      <c r="D25" s="52" t="s">
        <v>618</v>
      </c>
      <c r="E25" s="52" t="s">
        <v>619</v>
      </c>
      <c r="F25" s="52" t="s">
        <v>563</v>
      </c>
      <c r="G25" s="52" t="s">
        <v>666</v>
      </c>
      <c r="H25" s="52" t="s">
        <v>294</v>
      </c>
      <c r="I25" s="52" t="s">
        <v>564</v>
      </c>
      <c r="J25" s="52" t="s">
        <v>289</v>
      </c>
      <c r="K25" s="52" t="s">
        <v>672</v>
      </c>
    </row>
    <row r="26" spans="1:11" x14ac:dyDescent="0.25">
      <c r="A26" s="52">
        <v>25</v>
      </c>
      <c r="B26" s="52" t="s">
        <v>566</v>
      </c>
      <c r="C26" s="52" t="s">
        <v>556</v>
      </c>
      <c r="D26" s="52" t="s">
        <v>0</v>
      </c>
      <c r="E26" s="52" t="s">
        <v>1</v>
      </c>
      <c r="F26" s="52" t="s">
        <v>557</v>
      </c>
      <c r="G26" s="52" t="s">
        <v>666</v>
      </c>
      <c r="H26" s="52" t="s">
        <v>287</v>
      </c>
      <c r="I26" s="52" t="s">
        <v>558</v>
      </c>
      <c r="J26" s="52" t="s">
        <v>289</v>
      </c>
      <c r="K26" s="52" t="s">
        <v>673</v>
      </c>
    </row>
    <row r="27" spans="1:11" x14ac:dyDescent="0.25">
      <c r="A27" s="52">
        <v>26</v>
      </c>
      <c r="B27" s="52" t="s">
        <v>567</v>
      </c>
      <c r="C27" s="52" t="s">
        <v>561</v>
      </c>
      <c r="D27" s="52" t="s">
        <v>0</v>
      </c>
      <c r="E27" s="52" t="s">
        <v>1</v>
      </c>
      <c r="F27" s="52" t="s">
        <v>61</v>
      </c>
      <c r="G27" s="52" t="s">
        <v>666</v>
      </c>
      <c r="H27" s="52" t="s">
        <v>3</v>
      </c>
      <c r="I27" s="52" t="s">
        <v>62</v>
      </c>
      <c r="J27" s="52" t="s">
        <v>53</v>
      </c>
      <c r="K27" s="52" t="s">
        <v>674</v>
      </c>
    </row>
    <row r="28" spans="1:11" x14ac:dyDescent="0.25">
      <c r="A28" s="52">
        <v>27</v>
      </c>
      <c r="B28" s="52" t="s">
        <v>161</v>
      </c>
      <c r="C28" s="52" t="s">
        <v>162</v>
      </c>
      <c r="D28" s="52" t="s">
        <v>394</v>
      </c>
      <c r="E28" s="52" t="s">
        <v>1</v>
      </c>
      <c r="F28" s="52" t="s">
        <v>163</v>
      </c>
      <c r="G28" s="52" t="s">
        <v>666</v>
      </c>
      <c r="H28" s="52" t="s">
        <v>30</v>
      </c>
      <c r="I28" s="52" t="s">
        <v>164</v>
      </c>
      <c r="J28" s="52" t="s">
        <v>32</v>
      </c>
      <c r="K28" s="52" t="s">
        <v>675</v>
      </c>
    </row>
    <row r="29" spans="1:11" x14ac:dyDescent="0.25">
      <c r="A29" s="52">
        <v>28</v>
      </c>
      <c r="B29" s="52" t="s">
        <v>322</v>
      </c>
      <c r="C29" s="52" t="s">
        <v>323</v>
      </c>
      <c r="D29" s="52" t="s">
        <v>66</v>
      </c>
      <c r="E29" s="52" t="s">
        <v>1</v>
      </c>
      <c r="F29" s="52" t="s">
        <v>324</v>
      </c>
      <c r="G29" s="52" t="s">
        <v>666</v>
      </c>
      <c r="H29" s="52" t="s">
        <v>287</v>
      </c>
      <c r="I29" s="52" t="s">
        <v>325</v>
      </c>
      <c r="J29" s="52" t="s">
        <v>289</v>
      </c>
      <c r="K29" s="52" t="s">
        <v>676</v>
      </c>
    </row>
    <row r="30" spans="1:11" x14ac:dyDescent="0.25">
      <c r="A30" s="52">
        <v>29</v>
      </c>
      <c r="B30" s="52"/>
      <c r="C30" s="52"/>
      <c r="D30" s="52"/>
      <c r="E30" s="52"/>
      <c r="F30" s="52" t="s">
        <v>540</v>
      </c>
      <c r="G30" s="52" t="s">
        <v>666</v>
      </c>
      <c r="H30" s="52" t="s">
        <v>294</v>
      </c>
      <c r="I30" s="52" t="s">
        <v>541</v>
      </c>
      <c r="J30" s="52" t="s">
        <v>289</v>
      </c>
      <c r="K30" s="52" t="s">
        <v>677</v>
      </c>
    </row>
    <row r="31" spans="1:11" x14ac:dyDescent="0.25">
      <c r="A31" s="52">
        <v>30</v>
      </c>
      <c r="B31" s="52" t="s">
        <v>283</v>
      </c>
      <c r="C31" s="52" t="s">
        <v>284</v>
      </c>
      <c r="D31" s="52" t="s">
        <v>285</v>
      </c>
      <c r="E31" s="52" t="s">
        <v>7</v>
      </c>
      <c r="F31" s="52" t="s">
        <v>286</v>
      </c>
      <c r="G31" s="52" t="s">
        <v>666</v>
      </c>
      <c r="H31" s="52" t="s">
        <v>287</v>
      </c>
      <c r="I31" s="52" t="s">
        <v>288</v>
      </c>
      <c r="J31" s="52" t="s">
        <v>289</v>
      </c>
      <c r="K31" s="52" t="s">
        <v>678</v>
      </c>
    </row>
    <row r="32" spans="1:11" x14ac:dyDescent="0.25">
      <c r="A32" s="52">
        <v>31</v>
      </c>
      <c r="B32" s="52" t="s">
        <v>291</v>
      </c>
      <c r="C32" s="52" t="s">
        <v>292</v>
      </c>
      <c r="D32" s="52" t="s">
        <v>0</v>
      </c>
      <c r="E32" s="52" t="s">
        <v>1</v>
      </c>
      <c r="F32" s="52" t="s">
        <v>293</v>
      </c>
      <c r="G32" s="52" t="s">
        <v>666</v>
      </c>
      <c r="H32" s="52" t="s">
        <v>294</v>
      </c>
      <c r="I32" s="52" t="s">
        <v>295</v>
      </c>
      <c r="J32" s="52" t="s">
        <v>289</v>
      </c>
      <c r="K32" s="52" t="s">
        <v>679</v>
      </c>
    </row>
    <row r="33" spans="1:11" x14ac:dyDescent="0.25">
      <c r="A33" s="52">
        <v>32</v>
      </c>
      <c r="B33" s="52" t="s">
        <v>297</v>
      </c>
      <c r="C33" s="52" t="s">
        <v>255</v>
      </c>
      <c r="D33" s="52" t="s">
        <v>0</v>
      </c>
      <c r="E33" s="52" t="s">
        <v>1</v>
      </c>
      <c r="F33" s="52" t="s">
        <v>298</v>
      </c>
      <c r="G33" s="52" t="s">
        <v>666</v>
      </c>
      <c r="H33" s="52" t="s">
        <v>294</v>
      </c>
      <c r="I33" s="52" t="s">
        <v>299</v>
      </c>
      <c r="J33" s="52" t="s">
        <v>289</v>
      </c>
      <c r="K33" s="52" t="s">
        <v>680</v>
      </c>
    </row>
    <row r="34" spans="1:11" x14ac:dyDescent="0.25">
      <c r="A34" s="52">
        <v>33</v>
      </c>
      <c r="B34" s="52" t="s">
        <v>301</v>
      </c>
      <c r="C34" s="52" t="s">
        <v>302</v>
      </c>
      <c r="D34" s="52" t="s">
        <v>0</v>
      </c>
      <c r="E34" s="52" t="s">
        <v>1</v>
      </c>
      <c r="F34" s="52" t="s">
        <v>303</v>
      </c>
      <c r="G34" s="52" t="s">
        <v>666</v>
      </c>
      <c r="H34" s="52" t="s">
        <v>294</v>
      </c>
      <c r="I34" s="52" t="s">
        <v>304</v>
      </c>
      <c r="J34" s="52" t="s">
        <v>289</v>
      </c>
      <c r="K34" s="52" t="s">
        <v>681</v>
      </c>
    </row>
    <row r="35" spans="1:11" x14ac:dyDescent="0.25">
      <c r="A35" s="52">
        <v>34</v>
      </c>
      <c r="B35" s="52" t="s">
        <v>311</v>
      </c>
      <c r="C35" s="52" t="s">
        <v>312</v>
      </c>
      <c r="D35" s="52" t="s">
        <v>313</v>
      </c>
      <c r="E35" s="52" t="s">
        <v>43</v>
      </c>
      <c r="F35" s="52" t="s">
        <v>314</v>
      </c>
      <c r="G35" s="52" t="s">
        <v>666</v>
      </c>
      <c r="H35" s="52" t="s">
        <v>294</v>
      </c>
      <c r="I35" s="52" t="s">
        <v>315</v>
      </c>
      <c r="J35" s="52" t="s">
        <v>289</v>
      </c>
      <c r="K35" s="52" t="s">
        <v>683</v>
      </c>
    </row>
    <row r="36" spans="1:11" x14ac:dyDescent="0.25">
      <c r="A36" s="52">
        <v>35</v>
      </c>
      <c r="B36" s="52" t="s">
        <v>317</v>
      </c>
      <c r="C36" s="52" t="s">
        <v>279</v>
      </c>
      <c r="D36" s="52" t="s">
        <v>318</v>
      </c>
      <c r="E36" s="52" t="s">
        <v>28</v>
      </c>
      <c r="F36" s="52" t="s">
        <v>319</v>
      </c>
      <c r="G36" s="52" t="s">
        <v>666</v>
      </c>
      <c r="H36" s="52" t="s">
        <v>287</v>
      </c>
      <c r="I36" s="52" t="s">
        <v>320</v>
      </c>
      <c r="J36" s="52" t="s">
        <v>289</v>
      </c>
      <c r="K36" s="52" t="s">
        <v>758</v>
      </c>
    </row>
    <row r="37" spans="1:11" x14ac:dyDescent="0.25">
      <c r="A37" s="52">
        <v>36</v>
      </c>
      <c r="B37" s="52" t="s">
        <v>327</v>
      </c>
      <c r="C37" s="52" t="s">
        <v>328</v>
      </c>
      <c r="D37" s="52" t="s">
        <v>112</v>
      </c>
      <c r="E37" s="52" t="s">
        <v>43</v>
      </c>
      <c r="F37" s="52" t="s">
        <v>329</v>
      </c>
      <c r="G37" s="52" t="s">
        <v>666</v>
      </c>
      <c r="H37" s="52" t="s">
        <v>287</v>
      </c>
      <c r="I37" s="52" t="s">
        <v>330</v>
      </c>
      <c r="J37" s="52" t="s">
        <v>289</v>
      </c>
      <c r="K37" s="52" t="s">
        <v>684</v>
      </c>
    </row>
    <row r="38" spans="1:11" x14ac:dyDescent="0.25">
      <c r="A38" s="52">
        <v>37</v>
      </c>
      <c r="B38" s="52" t="s">
        <v>15</v>
      </c>
      <c r="C38" s="52" t="s">
        <v>16</v>
      </c>
      <c r="D38" s="52" t="s">
        <v>17</v>
      </c>
      <c r="E38" s="52" t="s">
        <v>7</v>
      </c>
      <c r="F38" s="52" t="s">
        <v>18</v>
      </c>
      <c r="G38" s="52" t="s">
        <v>527</v>
      </c>
      <c r="H38" s="52" t="s">
        <v>5</v>
      </c>
      <c r="I38" s="52" t="s">
        <v>19</v>
      </c>
      <c r="J38" s="52" t="s">
        <v>6</v>
      </c>
      <c r="K38" s="52" t="s">
        <v>685</v>
      </c>
    </row>
    <row r="39" spans="1:11" x14ac:dyDescent="0.25">
      <c r="A39" s="52">
        <v>38</v>
      </c>
      <c r="B39" s="52" t="s">
        <v>333</v>
      </c>
      <c r="C39" s="52" t="s">
        <v>334</v>
      </c>
      <c r="D39" s="52" t="s">
        <v>335</v>
      </c>
      <c r="E39" s="52" t="s">
        <v>48</v>
      </c>
      <c r="F39" s="52" t="s">
        <v>336</v>
      </c>
      <c r="G39" s="52" t="s">
        <v>666</v>
      </c>
      <c r="H39" s="52" t="s">
        <v>287</v>
      </c>
      <c r="I39" s="52" t="s">
        <v>337</v>
      </c>
      <c r="J39" s="52" t="s">
        <v>289</v>
      </c>
      <c r="K39" s="52" t="s">
        <v>686</v>
      </c>
    </row>
    <row r="40" spans="1:11" x14ac:dyDescent="0.25">
      <c r="A40" s="52">
        <v>39</v>
      </c>
      <c r="B40" s="52" t="s">
        <v>345</v>
      </c>
      <c r="C40" s="52" t="s">
        <v>346</v>
      </c>
      <c r="D40" s="52" t="s">
        <v>17</v>
      </c>
      <c r="E40" s="52" t="s">
        <v>7</v>
      </c>
      <c r="F40" s="52" t="s">
        <v>347</v>
      </c>
      <c r="G40" s="52" t="s">
        <v>666</v>
      </c>
      <c r="H40" s="52" t="s">
        <v>287</v>
      </c>
      <c r="I40" s="52" t="s">
        <v>348</v>
      </c>
      <c r="J40" s="52" t="s">
        <v>289</v>
      </c>
      <c r="K40" s="52" t="s">
        <v>688</v>
      </c>
    </row>
    <row r="41" spans="1:11" x14ac:dyDescent="0.25">
      <c r="A41" s="52">
        <v>40</v>
      </c>
      <c r="B41" s="52" t="s">
        <v>350</v>
      </c>
      <c r="C41" s="52" t="s">
        <v>340</v>
      </c>
      <c r="D41" s="52" t="s">
        <v>351</v>
      </c>
      <c r="E41" s="52" t="s">
        <v>48</v>
      </c>
      <c r="F41" s="52" t="s">
        <v>352</v>
      </c>
      <c r="G41" s="52" t="s">
        <v>666</v>
      </c>
      <c r="H41" s="52" t="s">
        <v>287</v>
      </c>
      <c r="I41" s="52" t="s">
        <v>353</v>
      </c>
      <c r="J41" s="52" t="s">
        <v>289</v>
      </c>
      <c r="K41" s="52" t="s">
        <v>689</v>
      </c>
    </row>
    <row r="42" spans="1:11" x14ac:dyDescent="0.25">
      <c r="A42" s="52">
        <v>41</v>
      </c>
      <c r="B42" s="52" t="s">
        <v>355</v>
      </c>
      <c r="C42" s="52" t="s">
        <v>356</v>
      </c>
      <c r="D42" s="52" t="s">
        <v>0</v>
      </c>
      <c r="E42" s="52" t="s">
        <v>1</v>
      </c>
      <c r="F42" s="52" t="s">
        <v>357</v>
      </c>
      <c r="G42" s="52" t="s">
        <v>666</v>
      </c>
      <c r="H42" s="52" t="s">
        <v>294</v>
      </c>
      <c r="I42" s="52" t="s">
        <v>358</v>
      </c>
      <c r="J42" s="52" t="s">
        <v>289</v>
      </c>
      <c r="K42" s="52" t="s">
        <v>690</v>
      </c>
    </row>
    <row r="43" spans="1:11" x14ac:dyDescent="0.25">
      <c r="A43" s="52">
        <v>42</v>
      </c>
      <c r="B43" s="52" t="s">
        <v>238</v>
      </c>
      <c r="C43" s="52" t="s">
        <v>239</v>
      </c>
      <c r="D43" s="52" t="s">
        <v>0</v>
      </c>
      <c r="E43" s="52" t="s">
        <v>1</v>
      </c>
      <c r="F43" s="52" t="s">
        <v>240</v>
      </c>
      <c r="G43" s="52" t="s">
        <v>666</v>
      </c>
      <c r="H43" s="52" t="s">
        <v>3</v>
      </c>
      <c r="I43" s="52" t="s">
        <v>241</v>
      </c>
      <c r="J43" s="52" t="s">
        <v>53</v>
      </c>
      <c r="K43" s="52" t="s">
        <v>691</v>
      </c>
    </row>
    <row r="44" spans="1:11" x14ac:dyDescent="0.25">
      <c r="A44" s="52">
        <v>43</v>
      </c>
      <c r="B44" s="52" t="s">
        <v>366</v>
      </c>
      <c r="C44" s="52" t="s">
        <v>367</v>
      </c>
      <c r="D44" s="52" t="s">
        <v>368</v>
      </c>
      <c r="E44" s="52" t="s">
        <v>43</v>
      </c>
      <c r="F44" s="52" t="s">
        <v>369</v>
      </c>
      <c r="G44" s="52" t="s">
        <v>666</v>
      </c>
      <c r="H44" s="52" t="s">
        <v>294</v>
      </c>
      <c r="I44" s="52" t="s">
        <v>370</v>
      </c>
      <c r="J44" s="52" t="s">
        <v>289</v>
      </c>
      <c r="K44" s="52" t="s">
        <v>693</v>
      </c>
    </row>
    <row r="45" spans="1:11" x14ac:dyDescent="0.25">
      <c r="A45" s="52">
        <v>44</v>
      </c>
      <c r="B45" s="52" t="s">
        <v>372</v>
      </c>
      <c r="C45" s="52" t="s">
        <v>373</v>
      </c>
      <c r="D45" s="52" t="s">
        <v>42</v>
      </c>
      <c r="E45" s="52" t="s">
        <v>43</v>
      </c>
      <c r="F45" s="52" t="s">
        <v>374</v>
      </c>
      <c r="G45" s="52" t="s">
        <v>666</v>
      </c>
      <c r="H45" s="52" t="s">
        <v>294</v>
      </c>
      <c r="I45" s="52" t="s">
        <v>375</v>
      </c>
      <c r="J45" s="52" t="s">
        <v>289</v>
      </c>
      <c r="K45" s="52" t="s">
        <v>694</v>
      </c>
    </row>
    <row r="46" spans="1:11" x14ac:dyDescent="0.25">
      <c r="A46" s="52">
        <v>45</v>
      </c>
      <c r="B46" s="52" t="s">
        <v>377</v>
      </c>
      <c r="C46" s="52" t="s">
        <v>378</v>
      </c>
      <c r="D46" s="52" t="s">
        <v>256</v>
      </c>
      <c r="E46" s="52" t="s">
        <v>1</v>
      </c>
      <c r="F46" s="52" t="s">
        <v>379</v>
      </c>
      <c r="G46" s="52" t="s">
        <v>666</v>
      </c>
      <c r="H46" s="52" t="s">
        <v>294</v>
      </c>
      <c r="I46" s="52" t="s">
        <v>380</v>
      </c>
      <c r="J46" s="52" t="s">
        <v>289</v>
      </c>
      <c r="K46" s="52" t="s">
        <v>695</v>
      </c>
    </row>
    <row r="47" spans="1:11" x14ac:dyDescent="0.25">
      <c r="A47" s="52">
        <v>46</v>
      </c>
      <c r="B47" s="52" t="s">
        <v>387</v>
      </c>
      <c r="C47" s="52" t="s">
        <v>279</v>
      </c>
      <c r="D47" s="52" t="s">
        <v>351</v>
      </c>
      <c r="E47" s="52" t="s">
        <v>48</v>
      </c>
      <c r="F47" s="52" t="s">
        <v>388</v>
      </c>
      <c r="G47" s="52" t="s">
        <v>666</v>
      </c>
      <c r="H47" s="52" t="s">
        <v>287</v>
      </c>
      <c r="I47" s="52" t="s">
        <v>389</v>
      </c>
      <c r="J47" s="52" t="s">
        <v>289</v>
      </c>
      <c r="K47" s="52" t="s">
        <v>696</v>
      </c>
    </row>
    <row r="48" spans="1:11" x14ac:dyDescent="0.25">
      <c r="A48" s="52">
        <v>47</v>
      </c>
      <c r="B48" s="52" t="s">
        <v>49</v>
      </c>
      <c r="C48" s="52" t="s">
        <v>97</v>
      </c>
      <c r="D48" s="52" t="s">
        <v>66</v>
      </c>
      <c r="E48" s="52" t="s">
        <v>1</v>
      </c>
      <c r="F48" s="52" t="s">
        <v>391</v>
      </c>
      <c r="G48" s="52" t="s">
        <v>666</v>
      </c>
      <c r="H48" s="52" t="s">
        <v>294</v>
      </c>
      <c r="I48" s="52" t="s">
        <v>392</v>
      </c>
      <c r="J48" s="52" t="s">
        <v>289</v>
      </c>
      <c r="K48" s="52" t="s">
        <v>697</v>
      </c>
    </row>
    <row r="49" spans="1:11" x14ac:dyDescent="0.25">
      <c r="A49" s="52">
        <v>48</v>
      </c>
      <c r="B49" s="52" t="s">
        <v>137</v>
      </c>
      <c r="C49" s="52" t="s">
        <v>138</v>
      </c>
      <c r="D49" s="52" t="s">
        <v>0</v>
      </c>
      <c r="E49" s="52" t="s">
        <v>1</v>
      </c>
      <c r="F49" s="52" t="s">
        <v>139</v>
      </c>
      <c r="G49" s="52" t="s">
        <v>666</v>
      </c>
      <c r="H49" s="52" t="s">
        <v>3</v>
      </c>
      <c r="I49" s="52" t="s">
        <v>140</v>
      </c>
      <c r="J49" s="52" t="s">
        <v>53</v>
      </c>
      <c r="K49" s="52" t="s">
        <v>699</v>
      </c>
    </row>
    <row r="50" spans="1:11" x14ac:dyDescent="0.25">
      <c r="A50" s="52">
        <v>49</v>
      </c>
      <c r="B50" s="52" t="s">
        <v>262</v>
      </c>
      <c r="C50" s="52" t="s">
        <v>399</v>
      </c>
      <c r="D50" s="52" t="s">
        <v>0</v>
      </c>
      <c r="E50" s="52" t="s">
        <v>1</v>
      </c>
      <c r="F50" s="52" t="s">
        <v>400</v>
      </c>
      <c r="G50" s="52" t="s">
        <v>666</v>
      </c>
      <c r="H50" s="52" t="s">
        <v>294</v>
      </c>
      <c r="I50" s="52" t="s">
        <v>401</v>
      </c>
      <c r="J50" s="52" t="s">
        <v>289</v>
      </c>
      <c r="K50" s="52" t="s">
        <v>700</v>
      </c>
    </row>
    <row r="51" spans="1:11" x14ac:dyDescent="0.25">
      <c r="A51" s="52">
        <v>50</v>
      </c>
      <c r="B51" s="52" t="s">
        <v>403</v>
      </c>
      <c r="C51" s="52" t="s">
        <v>60</v>
      </c>
      <c r="D51" s="52" t="s">
        <v>27</v>
      </c>
      <c r="E51" s="52" t="s">
        <v>28</v>
      </c>
      <c r="F51" s="52" t="s">
        <v>404</v>
      </c>
      <c r="G51" s="52" t="s">
        <v>666</v>
      </c>
      <c r="H51" s="52" t="s">
        <v>287</v>
      </c>
      <c r="I51" s="52" t="s">
        <v>405</v>
      </c>
      <c r="J51" s="52" t="s">
        <v>289</v>
      </c>
      <c r="K51" s="52" t="s">
        <v>701</v>
      </c>
    </row>
    <row r="52" spans="1:11" x14ac:dyDescent="0.25">
      <c r="A52" s="52">
        <v>51</v>
      </c>
      <c r="B52" s="52" t="s">
        <v>407</v>
      </c>
      <c r="C52" s="52" t="s">
        <v>408</v>
      </c>
      <c r="D52" s="52" t="s">
        <v>618</v>
      </c>
      <c r="E52" s="52" t="s">
        <v>619</v>
      </c>
      <c r="F52" s="52" t="s">
        <v>412</v>
      </c>
      <c r="G52" s="52" t="s">
        <v>666</v>
      </c>
      <c r="H52" s="52" t="s">
        <v>294</v>
      </c>
      <c r="I52" s="52" t="s">
        <v>413</v>
      </c>
      <c r="J52" s="52" t="s">
        <v>289</v>
      </c>
      <c r="K52" s="52" t="s">
        <v>702</v>
      </c>
    </row>
    <row r="53" spans="1:11" x14ac:dyDescent="0.25">
      <c r="A53" s="52">
        <v>52</v>
      </c>
      <c r="B53" s="52" t="s">
        <v>415</v>
      </c>
      <c r="C53" s="52" t="s">
        <v>416</v>
      </c>
      <c r="D53" s="52" t="s">
        <v>417</v>
      </c>
      <c r="E53" s="52" t="s">
        <v>28</v>
      </c>
      <c r="F53" s="52" t="s">
        <v>418</v>
      </c>
      <c r="G53" s="52" t="s">
        <v>666</v>
      </c>
      <c r="H53" s="52" t="s">
        <v>287</v>
      </c>
      <c r="I53" s="52" t="s">
        <v>419</v>
      </c>
      <c r="J53" s="52" t="s">
        <v>289</v>
      </c>
      <c r="K53" s="52" t="s">
        <v>703</v>
      </c>
    </row>
    <row r="54" spans="1:11" x14ac:dyDescent="0.25">
      <c r="A54" s="52">
        <v>53</v>
      </c>
      <c r="B54" s="52" t="s">
        <v>431</v>
      </c>
      <c r="C54" s="52" t="s">
        <v>172</v>
      </c>
      <c r="D54" s="52" t="s">
        <v>432</v>
      </c>
      <c r="E54" s="52" t="s">
        <v>28</v>
      </c>
      <c r="F54" s="52" t="s">
        <v>433</v>
      </c>
      <c r="G54" s="52" t="s">
        <v>666</v>
      </c>
      <c r="H54" s="52" t="s">
        <v>294</v>
      </c>
      <c r="I54" s="52" t="s">
        <v>434</v>
      </c>
      <c r="J54" s="52" t="s">
        <v>289</v>
      </c>
      <c r="K54" s="52" t="s">
        <v>704</v>
      </c>
    </row>
    <row r="55" spans="1:11" x14ac:dyDescent="0.25">
      <c r="A55" s="52">
        <v>54</v>
      </c>
      <c r="B55" s="52" t="s">
        <v>15</v>
      </c>
      <c r="C55" s="52" t="s">
        <v>16</v>
      </c>
      <c r="D55" s="52" t="s">
        <v>17</v>
      </c>
      <c r="E55" s="52" t="s">
        <v>7</v>
      </c>
      <c r="F55" s="52" t="s">
        <v>77</v>
      </c>
      <c r="G55" s="52" t="s">
        <v>666</v>
      </c>
      <c r="H55" s="52" t="s">
        <v>30</v>
      </c>
      <c r="I55" s="52" t="s">
        <v>78</v>
      </c>
      <c r="J55" s="52" t="s">
        <v>32</v>
      </c>
      <c r="K55" s="52" t="s">
        <v>705</v>
      </c>
    </row>
    <row r="56" spans="1:11" x14ac:dyDescent="0.25">
      <c r="A56" s="52">
        <v>55</v>
      </c>
      <c r="B56" s="52" t="s">
        <v>407</v>
      </c>
      <c r="C56" s="52" t="s">
        <v>408</v>
      </c>
      <c r="D56" s="52" t="s">
        <v>618</v>
      </c>
      <c r="E56" s="52" t="s">
        <v>619</v>
      </c>
      <c r="F56" s="52" t="s">
        <v>437</v>
      </c>
      <c r="G56" s="52" t="s">
        <v>666</v>
      </c>
      <c r="H56" s="52" t="s">
        <v>30</v>
      </c>
      <c r="I56" s="52" t="s">
        <v>438</v>
      </c>
      <c r="J56" s="52" t="s">
        <v>32</v>
      </c>
      <c r="K56" s="52" t="s">
        <v>706</v>
      </c>
    </row>
    <row r="57" spans="1:11" x14ac:dyDescent="0.25">
      <c r="A57" s="52">
        <v>56</v>
      </c>
      <c r="B57" s="52" t="s">
        <v>407</v>
      </c>
      <c r="C57" s="52" t="s">
        <v>408</v>
      </c>
      <c r="D57" s="52" t="s">
        <v>618</v>
      </c>
      <c r="E57" s="52" t="s">
        <v>619</v>
      </c>
      <c r="F57" s="52" t="s">
        <v>440</v>
      </c>
      <c r="G57" s="52" t="s">
        <v>666</v>
      </c>
      <c r="H57" s="52" t="s">
        <v>30</v>
      </c>
      <c r="I57" s="52" t="s">
        <v>441</v>
      </c>
      <c r="J57" s="52" t="s">
        <v>32</v>
      </c>
      <c r="K57" s="52" t="s">
        <v>707</v>
      </c>
    </row>
    <row r="58" spans="1:11" x14ac:dyDescent="0.25">
      <c r="A58" s="52">
        <v>57</v>
      </c>
      <c r="B58" s="52" t="s">
        <v>443</v>
      </c>
      <c r="C58" s="52" t="s">
        <v>444</v>
      </c>
      <c r="D58" s="52" t="s">
        <v>0</v>
      </c>
      <c r="E58" s="52" t="s">
        <v>1</v>
      </c>
      <c r="F58" s="52" t="s">
        <v>445</v>
      </c>
      <c r="G58" s="52" t="s">
        <v>527</v>
      </c>
      <c r="H58" s="52" t="s">
        <v>5</v>
      </c>
      <c r="I58" s="52" t="s">
        <v>446</v>
      </c>
      <c r="J58" s="52" t="s">
        <v>6</v>
      </c>
      <c r="K58" s="52" t="s">
        <v>708</v>
      </c>
    </row>
    <row r="59" spans="1:11" x14ac:dyDescent="0.25">
      <c r="A59" s="52">
        <v>58</v>
      </c>
      <c r="B59" s="52" t="s">
        <v>448</v>
      </c>
      <c r="C59" s="52" t="s">
        <v>449</v>
      </c>
      <c r="D59" s="52" t="s">
        <v>205</v>
      </c>
      <c r="E59" s="52" t="s">
        <v>1</v>
      </c>
      <c r="F59" s="52" t="s">
        <v>450</v>
      </c>
      <c r="G59" s="52" t="s">
        <v>527</v>
      </c>
      <c r="H59" s="52" t="s">
        <v>5</v>
      </c>
      <c r="I59" s="52" t="s">
        <v>451</v>
      </c>
      <c r="J59" s="52" t="s">
        <v>6</v>
      </c>
      <c r="K59" s="52" t="s">
        <v>709</v>
      </c>
    </row>
    <row r="60" spans="1:11" x14ac:dyDescent="0.25">
      <c r="A60" s="52">
        <v>59</v>
      </c>
      <c r="B60" s="52" t="s">
        <v>460</v>
      </c>
      <c r="C60" s="52" t="s">
        <v>461</v>
      </c>
      <c r="D60" s="52" t="s">
        <v>462</v>
      </c>
      <c r="E60" s="52" t="s">
        <v>1</v>
      </c>
      <c r="F60" s="52" t="s">
        <v>463</v>
      </c>
      <c r="G60" s="52" t="s">
        <v>666</v>
      </c>
      <c r="H60" s="52" t="s">
        <v>30</v>
      </c>
      <c r="I60" s="52" t="s">
        <v>464</v>
      </c>
      <c r="J60" s="52" t="s">
        <v>32</v>
      </c>
      <c r="K60" s="52" t="s">
        <v>711</v>
      </c>
    </row>
    <row r="61" spans="1:11" x14ac:dyDescent="0.25">
      <c r="A61" s="52">
        <v>60</v>
      </c>
      <c r="B61" s="52" t="s">
        <v>165</v>
      </c>
      <c r="C61" s="52" t="s">
        <v>166</v>
      </c>
      <c r="D61" s="52" t="s">
        <v>27</v>
      </c>
      <c r="E61" s="52" t="s">
        <v>28</v>
      </c>
      <c r="F61" s="52" t="s">
        <v>167</v>
      </c>
      <c r="G61" s="52" t="s">
        <v>666</v>
      </c>
      <c r="H61" s="52" t="s">
        <v>30</v>
      </c>
      <c r="I61" s="52" t="s">
        <v>168</v>
      </c>
      <c r="J61" s="52" t="s">
        <v>32</v>
      </c>
      <c r="K61" s="52" t="s">
        <v>712</v>
      </c>
    </row>
    <row r="62" spans="1:11" x14ac:dyDescent="0.25">
      <c r="A62" s="52">
        <v>61</v>
      </c>
      <c r="B62" s="52" t="s">
        <v>20</v>
      </c>
      <c r="C62" s="52" t="s">
        <v>21</v>
      </c>
      <c r="D62" s="52" t="s">
        <v>0</v>
      </c>
      <c r="E62" s="52" t="s">
        <v>1</v>
      </c>
      <c r="F62" s="52" t="s">
        <v>22</v>
      </c>
      <c r="G62" s="52" t="s">
        <v>527</v>
      </c>
      <c r="H62" s="52" t="s">
        <v>5</v>
      </c>
      <c r="I62" s="52" t="s">
        <v>23</v>
      </c>
      <c r="J62" s="52" t="s">
        <v>6</v>
      </c>
      <c r="K62" s="52" t="s">
        <v>713</v>
      </c>
    </row>
    <row r="63" spans="1:11" x14ac:dyDescent="0.25">
      <c r="A63" s="52">
        <v>62</v>
      </c>
      <c r="B63" s="52" t="s">
        <v>25</v>
      </c>
      <c r="C63" s="52" t="s">
        <v>26</v>
      </c>
      <c r="D63" s="52" t="s">
        <v>27</v>
      </c>
      <c r="E63" s="52" t="s">
        <v>28</v>
      </c>
      <c r="F63" s="52" t="s">
        <v>29</v>
      </c>
      <c r="G63" s="52" t="s">
        <v>666</v>
      </c>
      <c r="H63" s="52" t="s">
        <v>30</v>
      </c>
      <c r="I63" s="52" t="s">
        <v>31</v>
      </c>
      <c r="J63" s="52" t="s">
        <v>32</v>
      </c>
      <c r="K63" s="52" t="s">
        <v>714</v>
      </c>
    </row>
    <row r="64" spans="1:11" x14ac:dyDescent="0.25">
      <c r="A64" s="52">
        <v>63</v>
      </c>
      <c r="B64" s="52" t="s">
        <v>34</v>
      </c>
      <c r="C64" s="52" t="s">
        <v>35</v>
      </c>
      <c r="D64" s="52" t="s">
        <v>36</v>
      </c>
      <c r="E64" s="52" t="s">
        <v>1</v>
      </c>
      <c r="F64" s="52" t="s">
        <v>37</v>
      </c>
      <c r="G64" s="52" t="s">
        <v>527</v>
      </c>
      <c r="H64" s="52" t="s">
        <v>5</v>
      </c>
      <c r="I64" s="52" t="s">
        <v>38</v>
      </c>
      <c r="J64" s="52" t="s">
        <v>6</v>
      </c>
      <c r="K64" s="52" t="s">
        <v>715</v>
      </c>
    </row>
    <row r="65" spans="1:11" x14ac:dyDescent="0.25">
      <c r="A65" s="52">
        <v>64</v>
      </c>
      <c r="B65" s="52" t="s">
        <v>40</v>
      </c>
      <c r="C65" s="52" t="s">
        <v>41</v>
      </c>
      <c r="D65" s="52" t="s">
        <v>42</v>
      </c>
      <c r="E65" s="52" t="s">
        <v>43</v>
      </c>
      <c r="F65" s="52" t="s">
        <v>44</v>
      </c>
      <c r="G65" s="52" t="s">
        <v>527</v>
      </c>
      <c r="H65" s="52" t="s">
        <v>5</v>
      </c>
      <c r="I65" s="52" t="s">
        <v>45</v>
      </c>
      <c r="J65" s="52" t="s">
        <v>6</v>
      </c>
      <c r="K65" s="52" t="s">
        <v>716</v>
      </c>
    </row>
    <row r="66" spans="1:11" x14ac:dyDescent="0.25">
      <c r="A66" s="52">
        <v>65</v>
      </c>
      <c r="B66" s="52" t="s">
        <v>54</v>
      </c>
      <c r="C66" s="52" t="s">
        <v>55</v>
      </c>
      <c r="D66" s="52" t="s">
        <v>0</v>
      </c>
      <c r="E66" s="52" t="s">
        <v>1</v>
      </c>
      <c r="F66" s="52" t="s">
        <v>56</v>
      </c>
      <c r="G66" s="52" t="s">
        <v>527</v>
      </c>
      <c r="H66" s="52" t="s">
        <v>5</v>
      </c>
      <c r="I66" s="52" t="s">
        <v>57</v>
      </c>
      <c r="J66" s="52" t="s">
        <v>6</v>
      </c>
      <c r="K66" s="52" t="s">
        <v>717</v>
      </c>
    </row>
    <row r="67" spans="1:11" x14ac:dyDescent="0.25">
      <c r="A67" s="52">
        <v>66</v>
      </c>
      <c r="B67" s="52" t="s">
        <v>64</v>
      </c>
      <c r="C67" s="52" t="s">
        <v>65</v>
      </c>
      <c r="D67" s="52" t="s">
        <v>66</v>
      </c>
      <c r="E67" s="52" t="s">
        <v>1</v>
      </c>
      <c r="F67" s="52" t="s">
        <v>67</v>
      </c>
      <c r="G67" s="52" t="s">
        <v>666</v>
      </c>
      <c r="H67" s="52" t="s">
        <v>30</v>
      </c>
      <c r="I67" s="52" t="s">
        <v>68</v>
      </c>
      <c r="J67" s="52" t="s">
        <v>32</v>
      </c>
      <c r="K67" s="52" t="s">
        <v>718</v>
      </c>
    </row>
    <row r="68" spans="1:11" x14ac:dyDescent="0.25">
      <c r="A68" s="52">
        <v>67</v>
      </c>
      <c r="B68" s="52" t="s">
        <v>71</v>
      </c>
      <c r="C68" s="52" t="s">
        <v>72</v>
      </c>
      <c r="D68" s="52" t="s">
        <v>73</v>
      </c>
      <c r="E68" s="52" t="s">
        <v>28</v>
      </c>
      <c r="F68" s="52" t="s">
        <v>74</v>
      </c>
      <c r="G68" s="52" t="s">
        <v>666</v>
      </c>
      <c r="H68" s="52" t="s">
        <v>30</v>
      </c>
      <c r="I68" s="52" t="s">
        <v>75</v>
      </c>
      <c r="J68" s="52" t="s">
        <v>32</v>
      </c>
      <c r="K68" s="52" t="s">
        <v>719</v>
      </c>
    </row>
    <row r="69" spans="1:11" x14ac:dyDescent="0.25">
      <c r="A69" s="52">
        <v>68</v>
      </c>
      <c r="B69" s="52" t="s">
        <v>467</v>
      </c>
      <c r="C69" s="52" t="s">
        <v>468</v>
      </c>
      <c r="D69" s="52" t="s">
        <v>0</v>
      </c>
      <c r="E69" s="52" t="s">
        <v>1</v>
      </c>
      <c r="F69" s="52" t="s">
        <v>469</v>
      </c>
      <c r="G69" s="52" t="s">
        <v>527</v>
      </c>
      <c r="H69" s="52" t="s">
        <v>5</v>
      </c>
      <c r="I69" s="52" t="s">
        <v>470</v>
      </c>
      <c r="J69" s="52" t="s">
        <v>6</v>
      </c>
      <c r="K69" s="52" t="s">
        <v>720</v>
      </c>
    </row>
    <row r="70" spans="1:11" x14ac:dyDescent="0.25">
      <c r="A70" s="52">
        <v>69</v>
      </c>
      <c r="B70" s="52" t="s">
        <v>79</v>
      </c>
      <c r="C70" s="52" t="s">
        <v>11</v>
      </c>
      <c r="D70" s="52" t="s">
        <v>80</v>
      </c>
      <c r="E70" s="52" t="s">
        <v>81</v>
      </c>
      <c r="F70" s="52" t="s">
        <v>82</v>
      </c>
      <c r="G70" s="52" t="s">
        <v>527</v>
      </c>
      <c r="H70" s="52" t="s">
        <v>5</v>
      </c>
      <c r="I70" s="52" t="s">
        <v>83</v>
      </c>
      <c r="J70" s="52" t="s">
        <v>6</v>
      </c>
      <c r="K70" s="52" t="s">
        <v>721</v>
      </c>
    </row>
    <row r="71" spans="1:11" x14ac:dyDescent="0.25">
      <c r="A71" s="52">
        <v>70</v>
      </c>
      <c r="B71" s="52" t="s">
        <v>64</v>
      </c>
      <c r="C71" s="52" t="s">
        <v>65</v>
      </c>
      <c r="D71" s="52" t="s">
        <v>66</v>
      </c>
      <c r="E71" s="52" t="s">
        <v>1</v>
      </c>
      <c r="F71" s="52" t="s">
        <v>85</v>
      </c>
      <c r="G71" s="52" t="s">
        <v>527</v>
      </c>
      <c r="H71" s="52" t="s">
        <v>5</v>
      </c>
      <c r="I71" s="52" t="s">
        <v>86</v>
      </c>
      <c r="J71" s="52" t="s">
        <v>6</v>
      </c>
      <c r="K71" s="52" t="s">
        <v>722</v>
      </c>
    </row>
    <row r="72" spans="1:11" x14ac:dyDescent="0.25">
      <c r="A72" s="52">
        <v>71</v>
      </c>
      <c r="B72" s="52" t="s">
        <v>88</v>
      </c>
      <c r="C72" s="52" t="s">
        <v>89</v>
      </c>
      <c r="D72" s="52" t="s">
        <v>90</v>
      </c>
      <c r="E72" s="52" t="s">
        <v>70</v>
      </c>
      <c r="F72" s="52" t="s">
        <v>91</v>
      </c>
      <c r="G72" s="52" t="s">
        <v>527</v>
      </c>
      <c r="H72" s="52" t="s">
        <v>5</v>
      </c>
      <c r="I72" s="52" t="s">
        <v>92</v>
      </c>
      <c r="J72" s="52" t="s">
        <v>6</v>
      </c>
      <c r="K72" s="52" t="s">
        <v>723</v>
      </c>
    </row>
    <row r="73" spans="1:11" x14ac:dyDescent="0.25">
      <c r="A73" s="52">
        <v>72</v>
      </c>
      <c r="B73" s="52" t="s">
        <v>50</v>
      </c>
      <c r="C73" s="52" t="s">
        <v>51</v>
      </c>
      <c r="D73" s="52" t="s">
        <v>52</v>
      </c>
      <c r="E73" s="52" t="s">
        <v>43</v>
      </c>
      <c r="F73" s="52" t="s">
        <v>94</v>
      </c>
      <c r="G73" s="52" t="s">
        <v>527</v>
      </c>
      <c r="H73" s="52" t="s">
        <v>5</v>
      </c>
      <c r="I73" s="52" t="s">
        <v>95</v>
      </c>
      <c r="J73" s="52" t="s">
        <v>6</v>
      </c>
      <c r="K73" s="52" t="s">
        <v>724</v>
      </c>
    </row>
    <row r="74" spans="1:11" x14ac:dyDescent="0.25">
      <c r="A74" s="52">
        <v>73</v>
      </c>
      <c r="B74" s="52" t="s">
        <v>49</v>
      </c>
      <c r="C74" s="52" t="s">
        <v>97</v>
      </c>
      <c r="D74" s="52" t="s">
        <v>66</v>
      </c>
      <c r="E74" s="52" t="s">
        <v>1</v>
      </c>
      <c r="F74" s="52" t="s">
        <v>98</v>
      </c>
      <c r="G74" s="52" t="s">
        <v>527</v>
      </c>
      <c r="H74" s="52" t="s">
        <v>5</v>
      </c>
      <c r="I74" s="52" t="s">
        <v>99</v>
      </c>
      <c r="J74" s="52" t="s">
        <v>6</v>
      </c>
      <c r="K74" s="52" t="s">
        <v>725</v>
      </c>
    </row>
    <row r="75" spans="1:11" x14ac:dyDescent="0.25">
      <c r="A75" s="52">
        <v>74</v>
      </c>
      <c r="B75" s="52" t="s">
        <v>104</v>
      </c>
      <c r="C75" s="52" t="s">
        <v>105</v>
      </c>
      <c r="D75" s="52" t="s">
        <v>106</v>
      </c>
      <c r="E75" s="52" t="s">
        <v>7</v>
      </c>
      <c r="F75" s="52" t="s">
        <v>107</v>
      </c>
      <c r="G75" s="52" t="s">
        <v>527</v>
      </c>
      <c r="H75" s="52" t="s">
        <v>5</v>
      </c>
      <c r="I75" s="52" t="s">
        <v>108</v>
      </c>
      <c r="J75" s="52" t="s">
        <v>6</v>
      </c>
      <c r="K75" s="52" t="s">
        <v>726</v>
      </c>
    </row>
    <row r="76" spans="1:11" x14ac:dyDescent="0.25">
      <c r="A76" s="52">
        <v>75</v>
      </c>
      <c r="B76" s="52" t="s">
        <v>110</v>
      </c>
      <c r="C76" s="52" t="s">
        <v>111</v>
      </c>
      <c r="D76" s="52" t="s">
        <v>112</v>
      </c>
      <c r="E76" s="52" t="s">
        <v>43</v>
      </c>
      <c r="F76" s="52" t="s">
        <v>113</v>
      </c>
      <c r="G76" s="52" t="s">
        <v>666</v>
      </c>
      <c r="H76" s="52" t="s">
        <v>3</v>
      </c>
      <c r="I76" s="52" t="s">
        <v>114</v>
      </c>
      <c r="J76" s="52" t="s">
        <v>53</v>
      </c>
      <c r="K76" s="52" t="s">
        <v>727</v>
      </c>
    </row>
    <row r="77" spans="1:11" x14ac:dyDescent="0.25">
      <c r="A77" s="52">
        <v>76</v>
      </c>
      <c r="B77" s="52" t="s">
        <v>120</v>
      </c>
      <c r="C77" s="52" t="s">
        <v>121</v>
      </c>
      <c r="D77" s="52" t="s">
        <v>122</v>
      </c>
      <c r="E77" s="52" t="s">
        <v>43</v>
      </c>
      <c r="F77" s="52" t="s">
        <v>123</v>
      </c>
      <c r="G77" s="52" t="s">
        <v>666</v>
      </c>
      <c r="H77" s="52" t="s">
        <v>3</v>
      </c>
      <c r="I77" s="52" t="s">
        <v>124</v>
      </c>
      <c r="J77" s="52" t="s">
        <v>125</v>
      </c>
      <c r="K77" s="52" t="s">
        <v>728</v>
      </c>
    </row>
    <row r="78" spans="1:11" x14ac:dyDescent="0.25">
      <c r="A78" s="52">
        <v>77</v>
      </c>
      <c r="B78" s="52" t="s">
        <v>127</v>
      </c>
      <c r="C78" s="52" t="s">
        <v>47</v>
      </c>
      <c r="D78" s="52" t="s">
        <v>0</v>
      </c>
      <c r="E78" s="52" t="s">
        <v>1</v>
      </c>
      <c r="F78" s="52" t="s">
        <v>128</v>
      </c>
      <c r="G78" s="52" t="s">
        <v>527</v>
      </c>
      <c r="H78" s="52" t="s">
        <v>8</v>
      </c>
      <c r="I78" s="52" t="s">
        <v>129</v>
      </c>
      <c r="J78" s="52" t="s">
        <v>9</v>
      </c>
      <c r="K78" s="52" t="s">
        <v>729</v>
      </c>
    </row>
    <row r="79" spans="1:11" x14ac:dyDescent="0.25">
      <c r="A79" s="52">
        <v>78</v>
      </c>
      <c r="B79" s="52" t="s">
        <v>641</v>
      </c>
      <c r="C79" s="52" t="s">
        <v>642</v>
      </c>
      <c r="D79" s="52" t="s">
        <v>106</v>
      </c>
      <c r="E79" s="52" t="s">
        <v>7</v>
      </c>
      <c r="F79" s="52" t="s">
        <v>643</v>
      </c>
      <c r="G79" s="52" t="s">
        <v>527</v>
      </c>
      <c r="H79" s="52" t="s">
        <v>8</v>
      </c>
      <c r="I79" s="52" t="s">
        <v>644</v>
      </c>
      <c r="J79" s="52" t="s">
        <v>9</v>
      </c>
      <c r="K79" s="52" t="s">
        <v>730</v>
      </c>
    </row>
    <row r="80" spans="1:11" x14ac:dyDescent="0.25">
      <c r="A80" s="52">
        <v>79</v>
      </c>
      <c r="B80" s="52" t="s">
        <v>131</v>
      </c>
      <c r="C80" s="52" t="s">
        <v>132</v>
      </c>
      <c r="D80" s="52" t="s">
        <v>133</v>
      </c>
      <c r="E80" s="52" t="s">
        <v>28</v>
      </c>
      <c r="F80" s="52" t="s">
        <v>134</v>
      </c>
      <c r="G80" s="52" t="s">
        <v>666</v>
      </c>
      <c r="H80" s="52" t="s">
        <v>30</v>
      </c>
      <c r="I80" s="52" t="s">
        <v>135</v>
      </c>
      <c r="J80" s="52" t="s">
        <v>32</v>
      </c>
      <c r="K80" s="52" t="s">
        <v>731</v>
      </c>
    </row>
    <row r="81" spans="1:11" x14ac:dyDescent="0.25">
      <c r="A81" s="52">
        <v>80</v>
      </c>
      <c r="B81" s="52" t="s">
        <v>811</v>
      </c>
      <c r="C81" s="52" t="s">
        <v>812</v>
      </c>
      <c r="D81" s="52" t="s">
        <v>813</v>
      </c>
      <c r="E81" s="52" t="s">
        <v>814</v>
      </c>
      <c r="F81" s="52" t="s">
        <v>815</v>
      </c>
      <c r="G81" s="52" t="s">
        <v>816</v>
      </c>
      <c r="H81" s="52" t="s">
        <v>8</v>
      </c>
      <c r="I81" s="52" t="s">
        <v>817</v>
      </c>
      <c r="J81" s="52" t="s">
        <v>9</v>
      </c>
      <c r="K81" s="52" t="s">
        <v>818</v>
      </c>
    </row>
    <row r="82" spans="1:11" x14ac:dyDescent="0.25">
      <c r="A82" s="52">
        <v>81</v>
      </c>
      <c r="B82" s="52" t="s">
        <v>869</v>
      </c>
      <c r="C82" s="52" t="s">
        <v>870</v>
      </c>
      <c r="D82" s="52" t="s">
        <v>871</v>
      </c>
      <c r="E82" s="52" t="s">
        <v>198</v>
      </c>
      <c r="F82" s="52" t="s">
        <v>872</v>
      </c>
      <c r="G82" s="52" t="s">
        <v>816</v>
      </c>
      <c r="H82" s="52" t="s">
        <v>8</v>
      </c>
      <c r="I82" s="52" t="s">
        <v>873</v>
      </c>
      <c r="J82" s="52" t="s">
        <v>9</v>
      </c>
      <c r="K82" s="52" t="s">
        <v>874</v>
      </c>
    </row>
    <row r="83" spans="1:11" x14ac:dyDescent="0.25">
      <c r="A83" s="52">
        <v>82</v>
      </c>
      <c r="B83" s="52" t="s">
        <v>145</v>
      </c>
      <c r="C83" s="52" t="s">
        <v>146</v>
      </c>
      <c r="D83" s="52" t="s">
        <v>0</v>
      </c>
      <c r="E83" s="52" t="s">
        <v>1</v>
      </c>
      <c r="F83" s="52" t="s">
        <v>147</v>
      </c>
      <c r="G83" s="52" t="s">
        <v>666</v>
      </c>
      <c r="H83" s="52" t="s">
        <v>3</v>
      </c>
      <c r="I83" s="52" t="s">
        <v>148</v>
      </c>
      <c r="J83" s="52" t="s">
        <v>53</v>
      </c>
      <c r="K83" s="52" t="s">
        <v>732</v>
      </c>
    </row>
    <row r="84" spans="1:11" x14ac:dyDescent="0.25">
      <c r="A84" s="52">
        <v>83</v>
      </c>
      <c r="B84" s="52" t="s">
        <v>150</v>
      </c>
      <c r="C84" s="52" t="s">
        <v>151</v>
      </c>
      <c r="D84" s="52" t="s">
        <v>152</v>
      </c>
      <c r="E84" s="52" t="s">
        <v>28</v>
      </c>
      <c r="F84" s="52" t="s">
        <v>153</v>
      </c>
      <c r="G84" s="52" t="s">
        <v>666</v>
      </c>
      <c r="H84" s="52" t="s">
        <v>30</v>
      </c>
      <c r="I84" s="52" t="s">
        <v>154</v>
      </c>
      <c r="J84" s="52" t="s">
        <v>32</v>
      </c>
      <c r="K84" s="52" t="s">
        <v>733</v>
      </c>
    </row>
    <row r="85" spans="1:11" x14ac:dyDescent="0.25">
      <c r="A85" s="52">
        <v>84</v>
      </c>
      <c r="B85" s="52" t="s">
        <v>54</v>
      </c>
      <c r="C85" s="52" t="s">
        <v>55</v>
      </c>
      <c r="D85" s="52" t="s">
        <v>0</v>
      </c>
      <c r="E85" s="52" t="s">
        <v>1</v>
      </c>
      <c r="F85" s="52" t="s">
        <v>156</v>
      </c>
      <c r="G85" s="52" t="s">
        <v>666</v>
      </c>
      <c r="H85" s="52" t="s">
        <v>157</v>
      </c>
      <c r="I85" s="52" t="s">
        <v>158</v>
      </c>
      <c r="J85" s="52" t="s">
        <v>159</v>
      </c>
      <c r="K85" s="52" t="s">
        <v>734</v>
      </c>
    </row>
    <row r="86" spans="1:11" x14ac:dyDescent="0.25">
      <c r="A86" s="52">
        <v>85</v>
      </c>
      <c r="B86" s="52" t="s">
        <v>819</v>
      </c>
      <c r="C86" s="52" t="s">
        <v>820</v>
      </c>
      <c r="D86" s="52" t="s">
        <v>821</v>
      </c>
      <c r="E86" s="52" t="s">
        <v>822</v>
      </c>
      <c r="F86" s="52" t="s">
        <v>823</v>
      </c>
      <c r="G86" s="52" t="s">
        <v>788</v>
      </c>
      <c r="H86" s="52" t="s">
        <v>8</v>
      </c>
      <c r="I86" s="52" t="s">
        <v>824</v>
      </c>
      <c r="J86" s="52" t="s">
        <v>9</v>
      </c>
      <c r="K86" s="52" t="s">
        <v>825</v>
      </c>
    </row>
    <row r="87" spans="1:11" x14ac:dyDescent="0.25">
      <c r="A87" s="52">
        <v>86</v>
      </c>
      <c r="B87" s="52" t="s">
        <v>875</v>
      </c>
      <c r="C87" s="52" t="s">
        <v>876</v>
      </c>
      <c r="D87" s="52" t="s">
        <v>877</v>
      </c>
      <c r="E87" s="52" t="s">
        <v>878</v>
      </c>
      <c r="F87" s="52" t="s">
        <v>879</v>
      </c>
      <c r="G87" s="52" t="s">
        <v>788</v>
      </c>
      <c r="H87" s="52" t="s">
        <v>8</v>
      </c>
      <c r="I87" s="52" t="s">
        <v>880</v>
      </c>
      <c r="J87" s="52" t="s">
        <v>9</v>
      </c>
      <c r="K87" s="52" t="s">
        <v>881</v>
      </c>
    </row>
    <row r="88" spans="1:11" x14ac:dyDescent="0.25">
      <c r="A88" s="52">
        <v>87</v>
      </c>
      <c r="B88" s="52" t="s">
        <v>797</v>
      </c>
      <c r="C88" s="52" t="s">
        <v>798</v>
      </c>
      <c r="D88" s="52" t="s">
        <v>799</v>
      </c>
      <c r="E88" s="52" t="s">
        <v>1</v>
      </c>
      <c r="F88" s="52" t="s">
        <v>800</v>
      </c>
      <c r="G88" s="52" t="s">
        <v>788</v>
      </c>
      <c r="H88" s="52" t="s">
        <v>8</v>
      </c>
      <c r="I88" s="52" t="s">
        <v>801</v>
      </c>
      <c r="J88" s="52" t="s">
        <v>9</v>
      </c>
      <c r="K88" s="52" t="s">
        <v>802</v>
      </c>
    </row>
    <row r="89" spans="1:11" x14ac:dyDescent="0.25">
      <c r="A89" s="52">
        <v>88</v>
      </c>
      <c r="B89" s="52" t="s">
        <v>101</v>
      </c>
      <c r="C89" s="52" t="s">
        <v>102</v>
      </c>
      <c r="D89" s="52" t="s">
        <v>103</v>
      </c>
      <c r="E89" s="52" t="s">
        <v>43</v>
      </c>
      <c r="F89" s="52" t="s">
        <v>169</v>
      </c>
      <c r="G89" s="52" t="s">
        <v>527</v>
      </c>
      <c r="H89" s="52" t="s">
        <v>8</v>
      </c>
      <c r="I89" s="52" t="s">
        <v>170</v>
      </c>
      <c r="J89" s="52" t="s">
        <v>9</v>
      </c>
      <c r="K89" s="52" t="s">
        <v>735</v>
      </c>
    </row>
    <row r="90" spans="1:11" x14ac:dyDescent="0.25">
      <c r="A90" s="52">
        <v>89</v>
      </c>
      <c r="B90" s="52" t="s">
        <v>882</v>
      </c>
      <c r="C90" s="52" t="s">
        <v>97</v>
      </c>
      <c r="D90" s="52" t="s">
        <v>173</v>
      </c>
      <c r="E90" s="52" t="s">
        <v>43</v>
      </c>
      <c r="F90" s="52" t="s">
        <v>883</v>
      </c>
      <c r="G90" s="52" t="s">
        <v>788</v>
      </c>
      <c r="H90" s="52" t="s">
        <v>8</v>
      </c>
      <c r="I90" s="52" t="s">
        <v>884</v>
      </c>
      <c r="J90" s="52" t="s">
        <v>9</v>
      </c>
      <c r="K90" s="52" t="s">
        <v>885</v>
      </c>
    </row>
    <row r="91" spans="1:11" x14ac:dyDescent="0.25">
      <c r="A91" s="52">
        <v>90</v>
      </c>
      <c r="B91" s="52" t="s">
        <v>174</v>
      </c>
      <c r="C91" s="52" t="s">
        <v>175</v>
      </c>
      <c r="D91" s="52" t="s">
        <v>0</v>
      </c>
      <c r="E91" s="52" t="s">
        <v>1</v>
      </c>
      <c r="F91" s="52" t="s">
        <v>176</v>
      </c>
      <c r="G91" s="52" t="s">
        <v>527</v>
      </c>
      <c r="H91" s="52" t="s">
        <v>8</v>
      </c>
      <c r="I91" s="52" t="s">
        <v>177</v>
      </c>
      <c r="J91" s="52" t="s">
        <v>9</v>
      </c>
      <c r="K91" s="52" t="s">
        <v>736</v>
      </c>
    </row>
    <row r="92" spans="1:11" x14ac:dyDescent="0.25">
      <c r="A92" s="52">
        <v>91</v>
      </c>
      <c r="B92" s="52" t="s">
        <v>174</v>
      </c>
      <c r="C92" s="52" t="s">
        <v>175</v>
      </c>
      <c r="D92" s="52" t="s">
        <v>0</v>
      </c>
      <c r="E92" s="52" t="s">
        <v>1</v>
      </c>
      <c r="F92" s="52" t="s">
        <v>472</v>
      </c>
      <c r="G92" s="52" t="s">
        <v>543</v>
      </c>
      <c r="H92" s="52" t="s">
        <v>473</v>
      </c>
      <c r="I92" s="52" t="s">
        <v>474</v>
      </c>
      <c r="J92" s="52" t="s">
        <v>475</v>
      </c>
      <c r="K92" s="52" t="s">
        <v>737</v>
      </c>
    </row>
    <row r="93" spans="1:11" x14ac:dyDescent="0.25">
      <c r="A93" s="52">
        <v>92</v>
      </c>
      <c r="B93" s="52" t="s">
        <v>179</v>
      </c>
      <c r="C93" s="52" t="s">
        <v>180</v>
      </c>
      <c r="D93" s="52" t="s">
        <v>181</v>
      </c>
      <c r="E93" s="52" t="s">
        <v>43</v>
      </c>
      <c r="F93" s="52" t="s">
        <v>182</v>
      </c>
      <c r="G93" s="52" t="s">
        <v>527</v>
      </c>
      <c r="H93" s="52" t="s">
        <v>8</v>
      </c>
      <c r="I93" s="52" t="s">
        <v>183</v>
      </c>
      <c r="J93" s="52" t="s">
        <v>9</v>
      </c>
      <c r="K93" s="52" t="s">
        <v>738</v>
      </c>
    </row>
    <row r="94" spans="1:11" x14ac:dyDescent="0.25">
      <c r="A94" s="52">
        <v>93</v>
      </c>
      <c r="B94" s="52" t="s">
        <v>185</v>
      </c>
      <c r="C94" s="52" t="s">
        <v>186</v>
      </c>
      <c r="D94" s="52" t="s">
        <v>17</v>
      </c>
      <c r="E94" s="52" t="s">
        <v>7</v>
      </c>
      <c r="F94" s="52" t="s">
        <v>187</v>
      </c>
      <c r="G94" s="52" t="s">
        <v>527</v>
      </c>
      <c r="H94" s="52" t="s">
        <v>8</v>
      </c>
      <c r="I94" s="52" t="s">
        <v>188</v>
      </c>
      <c r="J94" s="52" t="s">
        <v>9</v>
      </c>
      <c r="K94" s="52" t="s">
        <v>739</v>
      </c>
    </row>
    <row r="95" spans="1:11" x14ac:dyDescent="0.25">
      <c r="A95" s="52">
        <v>94</v>
      </c>
      <c r="B95" s="52" t="s">
        <v>467</v>
      </c>
      <c r="C95" s="52" t="s">
        <v>468</v>
      </c>
      <c r="D95" s="52" t="s">
        <v>0</v>
      </c>
      <c r="E95" s="52" t="s">
        <v>1</v>
      </c>
      <c r="F95" s="52" t="s">
        <v>477</v>
      </c>
      <c r="G95" s="52" t="s">
        <v>666</v>
      </c>
      <c r="H95" s="52" t="s">
        <v>30</v>
      </c>
      <c r="I95" s="52" t="s">
        <v>478</v>
      </c>
      <c r="J95" s="52" t="s">
        <v>32</v>
      </c>
      <c r="K95" s="52" t="s">
        <v>740</v>
      </c>
    </row>
    <row r="96" spans="1:11" x14ac:dyDescent="0.25">
      <c r="A96" s="52">
        <v>95</v>
      </c>
      <c r="B96" s="52" t="s">
        <v>190</v>
      </c>
      <c r="C96" s="52" t="s">
        <v>191</v>
      </c>
      <c r="D96" s="52" t="s">
        <v>192</v>
      </c>
      <c r="E96" s="52" t="s">
        <v>28</v>
      </c>
      <c r="F96" s="52" t="s">
        <v>193</v>
      </c>
      <c r="G96" s="52" t="s">
        <v>666</v>
      </c>
      <c r="H96" s="52" t="s">
        <v>30</v>
      </c>
      <c r="I96" s="52" t="s">
        <v>194</v>
      </c>
      <c r="J96" s="52" t="s">
        <v>32</v>
      </c>
      <c r="K96" s="52" t="s">
        <v>741</v>
      </c>
    </row>
    <row r="97" spans="1:11" x14ac:dyDescent="0.25">
      <c r="A97" s="52">
        <v>96</v>
      </c>
      <c r="B97" s="52" t="s">
        <v>196</v>
      </c>
      <c r="C97" s="52" t="s">
        <v>104</v>
      </c>
      <c r="D97" s="52" t="s">
        <v>197</v>
      </c>
      <c r="E97" s="52" t="s">
        <v>198</v>
      </c>
      <c r="F97" s="52" t="s">
        <v>199</v>
      </c>
      <c r="G97" s="52" t="s">
        <v>527</v>
      </c>
      <c r="H97" s="52" t="s">
        <v>8</v>
      </c>
      <c r="I97" s="52" t="s">
        <v>200</v>
      </c>
      <c r="J97" s="52" t="s">
        <v>9</v>
      </c>
      <c r="K97" s="52" t="s">
        <v>742</v>
      </c>
    </row>
    <row r="98" spans="1:11" x14ac:dyDescent="0.25">
      <c r="A98" s="52">
        <v>97</v>
      </c>
      <c r="B98" s="52" t="s">
        <v>101</v>
      </c>
      <c r="C98" s="52" t="s">
        <v>102</v>
      </c>
      <c r="D98" s="52" t="s">
        <v>103</v>
      </c>
      <c r="E98" s="52" t="s">
        <v>43</v>
      </c>
      <c r="F98" s="52" t="s">
        <v>202</v>
      </c>
      <c r="G98" s="52" t="s">
        <v>666</v>
      </c>
      <c r="H98" s="52" t="s">
        <v>30</v>
      </c>
      <c r="I98" s="52" t="s">
        <v>203</v>
      </c>
      <c r="J98" s="52" t="s">
        <v>32</v>
      </c>
      <c r="K98" s="52" t="s">
        <v>743</v>
      </c>
    </row>
    <row r="99" spans="1:11" x14ac:dyDescent="0.25">
      <c r="A99" s="52">
        <v>98</v>
      </c>
      <c r="B99" s="52" t="s">
        <v>54</v>
      </c>
      <c r="C99" s="52" t="s">
        <v>55</v>
      </c>
      <c r="D99" s="52" t="s">
        <v>0</v>
      </c>
      <c r="E99" s="52" t="s">
        <v>1</v>
      </c>
      <c r="F99" s="52" t="s">
        <v>480</v>
      </c>
      <c r="G99" s="52" t="s">
        <v>543</v>
      </c>
      <c r="H99" s="52" t="s">
        <v>473</v>
      </c>
      <c r="I99" s="52" t="s">
        <v>481</v>
      </c>
      <c r="J99" s="52" t="s">
        <v>475</v>
      </c>
      <c r="K99" s="52" t="s">
        <v>744</v>
      </c>
    </row>
    <row r="100" spans="1:11" x14ac:dyDescent="0.25">
      <c r="A100" s="52">
        <v>99</v>
      </c>
      <c r="B100" s="52" t="s">
        <v>206</v>
      </c>
      <c r="C100" s="52" t="s">
        <v>207</v>
      </c>
      <c r="D100" s="52" t="s">
        <v>173</v>
      </c>
      <c r="E100" s="52" t="s">
        <v>43</v>
      </c>
      <c r="F100" s="52" t="s">
        <v>208</v>
      </c>
      <c r="G100" s="52" t="s">
        <v>666</v>
      </c>
      <c r="H100" s="52" t="s">
        <v>3</v>
      </c>
      <c r="I100" s="52" t="s">
        <v>209</v>
      </c>
      <c r="J100" s="52" t="s">
        <v>53</v>
      </c>
      <c r="K100" s="52" t="s">
        <v>745</v>
      </c>
    </row>
    <row r="101" spans="1:11" x14ac:dyDescent="0.25">
      <c r="A101" s="52">
        <v>100</v>
      </c>
      <c r="B101" s="52" t="s">
        <v>50</v>
      </c>
      <c r="C101" s="52" t="s">
        <v>51</v>
      </c>
      <c r="D101" s="52" t="s">
        <v>52</v>
      </c>
      <c r="E101" s="52" t="s">
        <v>43</v>
      </c>
      <c r="F101" s="52" t="s">
        <v>221</v>
      </c>
      <c r="G101" s="52" t="s">
        <v>666</v>
      </c>
      <c r="H101" s="52" t="s">
        <v>3</v>
      </c>
      <c r="I101" s="52" t="s">
        <v>222</v>
      </c>
      <c r="J101" s="52" t="s">
        <v>53</v>
      </c>
      <c r="K101" s="52" t="s">
        <v>747</v>
      </c>
    </row>
    <row r="102" spans="1:11" x14ac:dyDescent="0.25">
      <c r="A102" s="52">
        <v>101</v>
      </c>
      <c r="B102" s="52" t="s">
        <v>224</v>
      </c>
      <c r="C102" s="52" t="s">
        <v>225</v>
      </c>
      <c r="D102" s="52" t="s">
        <v>0</v>
      </c>
      <c r="E102" s="52" t="s">
        <v>1</v>
      </c>
      <c r="F102" s="52" t="s">
        <v>226</v>
      </c>
      <c r="G102" s="52" t="s">
        <v>666</v>
      </c>
      <c r="H102" s="52" t="s">
        <v>3</v>
      </c>
      <c r="I102" s="52" t="s">
        <v>227</v>
      </c>
      <c r="J102" s="52" t="s">
        <v>53</v>
      </c>
      <c r="K102" s="52" t="s">
        <v>748</v>
      </c>
    </row>
    <row r="103" spans="1:11" x14ac:dyDescent="0.25">
      <c r="A103" s="52">
        <v>102</v>
      </c>
      <c r="B103" s="52" t="s">
        <v>54</v>
      </c>
      <c r="C103" s="52" t="s">
        <v>55</v>
      </c>
      <c r="D103" s="52" t="s">
        <v>0</v>
      </c>
      <c r="E103" s="52" t="s">
        <v>1</v>
      </c>
      <c r="F103" s="52" t="s">
        <v>229</v>
      </c>
      <c r="G103" s="52" t="s">
        <v>666</v>
      </c>
      <c r="H103" s="52" t="s">
        <v>3</v>
      </c>
      <c r="I103" s="52" t="s">
        <v>230</v>
      </c>
      <c r="J103" s="52" t="s">
        <v>53</v>
      </c>
      <c r="K103" s="52" t="s">
        <v>749</v>
      </c>
    </row>
    <row r="104" spans="1:11" x14ac:dyDescent="0.25">
      <c r="A104" s="52">
        <v>103</v>
      </c>
      <c r="B104" s="52" t="s">
        <v>232</v>
      </c>
      <c r="C104" s="52" t="s">
        <v>233</v>
      </c>
      <c r="D104" s="52" t="s">
        <v>234</v>
      </c>
      <c r="E104" s="52" t="s">
        <v>1</v>
      </c>
      <c r="F104" s="52" t="s">
        <v>235</v>
      </c>
      <c r="G104" s="52" t="s">
        <v>666</v>
      </c>
      <c r="H104" s="52" t="s">
        <v>3</v>
      </c>
      <c r="I104" s="52" t="s">
        <v>236</v>
      </c>
      <c r="J104" s="52" t="s">
        <v>53</v>
      </c>
      <c r="K104" s="52" t="s">
        <v>750</v>
      </c>
    </row>
    <row r="105" spans="1:11" x14ac:dyDescent="0.25">
      <c r="A105" s="52">
        <v>104</v>
      </c>
      <c r="B105" s="52" t="s">
        <v>50</v>
      </c>
      <c r="C105" s="52" t="s">
        <v>51</v>
      </c>
      <c r="D105" s="52" t="s">
        <v>52</v>
      </c>
      <c r="E105" s="52" t="s">
        <v>43</v>
      </c>
      <c r="F105" s="52" t="s">
        <v>246</v>
      </c>
      <c r="G105" s="52" t="s">
        <v>666</v>
      </c>
      <c r="H105" s="52" t="s">
        <v>3</v>
      </c>
      <c r="I105" s="52" t="s">
        <v>247</v>
      </c>
      <c r="J105" s="52" t="s">
        <v>125</v>
      </c>
      <c r="K105" s="52" t="s">
        <v>751</v>
      </c>
    </row>
    <row r="106" spans="1:11" x14ac:dyDescent="0.25">
      <c r="A106" s="52">
        <v>105</v>
      </c>
      <c r="B106" s="52" t="s">
        <v>249</v>
      </c>
      <c r="C106" s="52" t="s">
        <v>250</v>
      </c>
      <c r="D106" s="52" t="s">
        <v>251</v>
      </c>
      <c r="E106" s="52" t="s">
        <v>43</v>
      </c>
      <c r="F106" s="52" t="s">
        <v>252</v>
      </c>
      <c r="G106" s="52" t="s">
        <v>666</v>
      </c>
      <c r="H106" s="52" t="s">
        <v>3</v>
      </c>
      <c r="I106" s="52" t="s">
        <v>253</v>
      </c>
      <c r="J106" s="52" t="s">
        <v>125</v>
      </c>
      <c r="K106" s="52" t="s">
        <v>752</v>
      </c>
    </row>
    <row r="107" spans="1:11" x14ac:dyDescent="0.25">
      <c r="A107" s="52">
        <v>106</v>
      </c>
      <c r="B107" s="52" t="s">
        <v>262</v>
      </c>
      <c r="C107" s="52" t="s">
        <v>263</v>
      </c>
      <c r="D107" s="52" t="s">
        <v>264</v>
      </c>
      <c r="E107" s="52" t="s">
        <v>1</v>
      </c>
      <c r="F107" s="52" t="s">
        <v>265</v>
      </c>
      <c r="G107" s="52" t="s">
        <v>666</v>
      </c>
      <c r="H107" s="52" t="s">
        <v>3</v>
      </c>
      <c r="I107" s="52" t="s">
        <v>266</v>
      </c>
      <c r="J107" s="52" t="s">
        <v>53</v>
      </c>
      <c r="K107" s="52" t="s">
        <v>753</v>
      </c>
    </row>
    <row r="108" spans="1:11" x14ac:dyDescent="0.25">
      <c r="A108" s="52">
        <v>107</v>
      </c>
      <c r="B108" s="52" t="s">
        <v>268</v>
      </c>
      <c r="C108" s="52" t="s">
        <v>269</v>
      </c>
      <c r="D108" s="52" t="s">
        <v>66</v>
      </c>
      <c r="E108" s="52" t="s">
        <v>1</v>
      </c>
      <c r="F108" s="52" t="s">
        <v>270</v>
      </c>
      <c r="G108" s="52" t="s">
        <v>666</v>
      </c>
      <c r="H108" s="52" t="s">
        <v>3</v>
      </c>
      <c r="I108" s="52" t="s">
        <v>271</v>
      </c>
      <c r="J108" s="52" t="s">
        <v>53</v>
      </c>
      <c r="K108" s="52" t="s">
        <v>754</v>
      </c>
    </row>
    <row r="109" spans="1:11" x14ac:dyDescent="0.25">
      <c r="A109" s="52">
        <v>108</v>
      </c>
      <c r="B109" s="52" t="s">
        <v>273</v>
      </c>
      <c r="C109" s="52" t="s">
        <v>274</v>
      </c>
      <c r="D109" s="52" t="s">
        <v>0</v>
      </c>
      <c r="E109" s="52" t="s">
        <v>1</v>
      </c>
      <c r="F109" s="52" t="s">
        <v>275</v>
      </c>
      <c r="G109" s="52" t="s">
        <v>666</v>
      </c>
      <c r="H109" s="52" t="s">
        <v>3</v>
      </c>
      <c r="I109" s="52" t="s">
        <v>276</v>
      </c>
      <c r="J109" s="52" t="s">
        <v>53</v>
      </c>
      <c r="K109" s="52" t="s">
        <v>755</v>
      </c>
    </row>
    <row r="110" spans="1:11" x14ac:dyDescent="0.25">
      <c r="A110" s="52">
        <v>109</v>
      </c>
      <c r="B110" s="52" t="s">
        <v>278</v>
      </c>
      <c r="C110" s="52" t="s">
        <v>279</v>
      </c>
      <c r="D110" s="52" t="s">
        <v>66</v>
      </c>
      <c r="E110" s="52" t="s">
        <v>1</v>
      </c>
      <c r="F110" s="52" t="s">
        <v>280</v>
      </c>
      <c r="G110" s="52" t="s">
        <v>666</v>
      </c>
      <c r="H110" s="52" t="s">
        <v>3</v>
      </c>
      <c r="I110" s="52" t="s">
        <v>281</v>
      </c>
      <c r="J110" s="52" t="s">
        <v>53</v>
      </c>
      <c r="K110" s="52" t="s">
        <v>756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1">
        <v>77</v>
      </c>
      <c r="B2" s="51" t="s">
        <v>858</v>
      </c>
      <c r="C2" s="51" t="s">
        <v>859</v>
      </c>
      <c r="D2" s="51" t="s">
        <v>205</v>
      </c>
      <c r="E2" s="51" t="s">
        <v>1</v>
      </c>
      <c r="F2" s="51" t="s">
        <v>860</v>
      </c>
      <c r="G2" s="51" t="s">
        <v>2</v>
      </c>
      <c r="H2" s="51" t="s">
        <v>3</v>
      </c>
      <c r="I2" s="51" t="s">
        <v>861</v>
      </c>
      <c r="J2" s="51" t="s">
        <v>2</v>
      </c>
      <c r="K2" s="51" t="s">
        <v>862</v>
      </c>
    </row>
    <row r="3" spans="1:11" x14ac:dyDescent="0.25">
      <c r="A3" s="51">
        <v>14</v>
      </c>
      <c r="B3" s="51" t="s">
        <v>530</v>
      </c>
      <c r="C3" s="51" t="s">
        <v>531</v>
      </c>
      <c r="D3" s="51" t="s">
        <v>0</v>
      </c>
      <c r="E3" s="51" t="s">
        <v>1</v>
      </c>
      <c r="F3" s="51" t="s">
        <v>532</v>
      </c>
      <c r="G3" s="51" t="s">
        <v>516</v>
      </c>
      <c r="H3" s="51" t="s">
        <v>294</v>
      </c>
      <c r="I3" s="51" t="s">
        <v>533</v>
      </c>
      <c r="J3" s="51" t="s">
        <v>516</v>
      </c>
      <c r="K3" s="51" t="s">
        <v>764</v>
      </c>
    </row>
    <row r="4" spans="1:11" x14ac:dyDescent="0.25">
      <c r="A4" s="51">
        <v>5</v>
      </c>
      <c r="B4" s="51" t="s">
        <v>830</v>
      </c>
      <c r="C4" s="51" t="s">
        <v>624</v>
      </c>
      <c r="D4" s="51" t="s">
        <v>625</v>
      </c>
      <c r="E4" s="51" t="s">
        <v>48</v>
      </c>
      <c r="F4" s="51" t="s">
        <v>626</v>
      </c>
      <c r="G4" s="51" t="s">
        <v>666</v>
      </c>
      <c r="H4" s="51" t="s">
        <v>294</v>
      </c>
      <c r="I4" s="51" t="s">
        <v>627</v>
      </c>
      <c r="J4" s="51" t="s">
        <v>289</v>
      </c>
      <c r="K4" s="51" t="s">
        <v>831</v>
      </c>
    </row>
    <row r="5" spans="1:11" x14ac:dyDescent="0.25">
      <c r="A5" s="51">
        <v>6</v>
      </c>
      <c r="B5" s="51" t="s">
        <v>832</v>
      </c>
      <c r="C5" s="51" t="s">
        <v>833</v>
      </c>
      <c r="D5" s="51" t="s">
        <v>173</v>
      </c>
      <c r="E5" s="51" t="s">
        <v>43</v>
      </c>
      <c r="F5" s="51" t="s">
        <v>834</v>
      </c>
      <c r="G5" s="51" t="s">
        <v>666</v>
      </c>
      <c r="H5" s="51" t="s">
        <v>294</v>
      </c>
      <c r="I5" s="51" t="s">
        <v>835</v>
      </c>
      <c r="J5" s="51" t="s">
        <v>289</v>
      </c>
      <c r="K5" s="51" t="s">
        <v>836</v>
      </c>
    </row>
    <row r="6" spans="1:11" x14ac:dyDescent="0.25">
      <c r="A6" s="51">
        <v>9</v>
      </c>
      <c r="B6" s="51" t="s">
        <v>845</v>
      </c>
      <c r="C6" s="51" t="s">
        <v>846</v>
      </c>
      <c r="D6" s="51" t="s">
        <v>27</v>
      </c>
      <c r="E6" s="51" t="s">
        <v>28</v>
      </c>
      <c r="F6" s="51" t="s">
        <v>847</v>
      </c>
      <c r="G6" s="51" t="s">
        <v>666</v>
      </c>
      <c r="H6" s="51" t="s">
        <v>294</v>
      </c>
      <c r="I6" s="51" t="s">
        <v>848</v>
      </c>
      <c r="J6" s="51" t="s">
        <v>289</v>
      </c>
      <c r="K6" s="51" t="s">
        <v>849</v>
      </c>
    </row>
    <row r="7" spans="1:11" x14ac:dyDescent="0.25">
      <c r="A7" s="51">
        <v>13</v>
      </c>
      <c r="B7" s="51" t="s">
        <v>453</v>
      </c>
      <c r="C7" s="51" t="s">
        <v>454</v>
      </c>
      <c r="D7" s="51" t="s">
        <v>455</v>
      </c>
      <c r="E7" s="51" t="s">
        <v>456</v>
      </c>
      <c r="F7" s="51" t="s">
        <v>457</v>
      </c>
      <c r="G7" s="51" t="s">
        <v>666</v>
      </c>
      <c r="H7" s="51" t="s">
        <v>30</v>
      </c>
      <c r="I7" s="51" t="s">
        <v>458</v>
      </c>
      <c r="J7" s="51" t="s">
        <v>32</v>
      </c>
      <c r="K7" s="51" t="s">
        <v>763</v>
      </c>
    </row>
    <row r="8" spans="1:11" x14ac:dyDescent="0.25">
      <c r="A8" s="51">
        <v>15</v>
      </c>
      <c r="B8" s="51" t="s">
        <v>116</v>
      </c>
      <c r="C8" s="51" t="s">
        <v>117</v>
      </c>
      <c r="D8" s="51" t="s">
        <v>648</v>
      </c>
      <c r="E8" s="51" t="s">
        <v>1</v>
      </c>
      <c r="F8" s="51" t="s">
        <v>118</v>
      </c>
      <c r="G8" s="51" t="s">
        <v>666</v>
      </c>
      <c r="H8" s="51" t="s">
        <v>3</v>
      </c>
      <c r="I8" s="51" t="s">
        <v>119</v>
      </c>
      <c r="J8" s="51" t="s">
        <v>53</v>
      </c>
      <c r="K8" s="51" t="s">
        <v>649</v>
      </c>
    </row>
    <row r="9" spans="1:11" x14ac:dyDescent="0.25">
      <c r="A9" s="51">
        <v>16</v>
      </c>
      <c r="B9" s="51" t="s">
        <v>651</v>
      </c>
      <c r="C9" s="51" t="s">
        <v>652</v>
      </c>
      <c r="D9" s="51" t="s">
        <v>653</v>
      </c>
      <c r="E9" s="51" t="s">
        <v>1</v>
      </c>
      <c r="F9" s="51" t="s">
        <v>654</v>
      </c>
      <c r="G9" s="51" t="s">
        <v>666</v>
      </c>
      <c r="H9" s="51" t="s">
        <v>294</v>
      </c>
      <c r="I9" s="51" t="s">
        <v>655</v>
      </c>
      <c r="J9" s="51" t="s">
        <v>289</v>
      </c>
      <c r="K9" s="51" t="s">
        <v>656</v>
      </c>
    </row>
    <row r="10" spans="1:11" x14ac:dyDescent="0.25">
      <c r="A10" s="51">
        <v>17</v>
      </c>
      <c r="B10" s="51" t="s">
        <v>382</v>
      </c>
      <c r="C10" s="51" t="s">
        <v>383</v>
      </c>
      <c r="D10" s="51" t="s">
        <v>351</v>
      </c>
      <c r="E10" s="51" t="s">
        <v>48</v>
      </c>
      <c r="F10" s="51" t="s">
        <v>384</v>
      </c>
      <c r="G10" s="51" t="s">
        <v>666</v>
      </c>
      <c r="H10" s="51" t="s">
        <v>287</v>
      </c>
      <c r="I10" s="51" t="s">
        <v>385</v>
      </c>
      <c r="J10" s="51" t="s">
        <v>289</v>
      </c>
      <c r="K10" s="51" t="s">
        <v>657</v>
      </c>
    </row>
    <row r="11" spans="1:11" x14ac:dyDescent="0.25">
      <c r="A11" s="51">
        <v>18</v>
      </c>
      <c r="B11" s="51" t="s">
        <v>407</v>
      </c>
      <c r="C11" s="51" t="s">
        <v>408</v>
      </c>
      <c r="D11" s="51" t="s">
        <v>618</v>
      </c>
      <c r="E11" s="51" t="s">
        <v>619</v>
      </c>
      <c r="F11" s="51" t="s">
        <v>620</v>
      </c>
      <c r="G11" s="51" t="s">
        <v>666</v>
      </c>
      <c r="H11" s="51" t="s">
        <v>294</v>
      </c>
      <c r="I11" s="51" t="s">
        <v>621</v>
      </c>
      <c r="J11" s="51" t="s">
        <v>289</v>
      </c>
      <c r="K11" s="51" t="s">
        <v>658</v>
      </c>
    </row>
    <row r="12" spans="1:11" x14ac:dyDescent="0.25">
      <c r="A12" s="51">
        <v>19</v>
      </c>
      <c r="B12" s="51" t="s">
        <v>425</v>
      </c>
      <c r="C12" s="51" t="s">
        <v>426</v>
      </c>
      <c r="D12" s="51" t="s">
        <v>427</v>
      </c>
      <c r="E12" s="51" t="s">
        <v>28</v>
      </c>
      <c r="F12" s="51" t="s">
        <v>428</v>
      </c>
      <c r="G12" s="51" t="s">
        <v>666</v>
      </c>
      <c r="H12" s="51" t="s">
        <v>287</v>
      </c>
      <c r="I12" s="51" t="s">
        <v>429</v>
      </c>
      <c r="J12" s="51" t="s">
        <v>289</v>
      </c>
      <c r="K12" s="51" t="s">
        <v>659</v>
      </c>
    </row>
    <row r="13" spans="1:11" x14ac:dyDescent="0.25">
      <c r="A13" s="51">
        <v>20</v>
      </c>
      <c r="B13" s="51" t="s">
        <v>102</v>
      </c>
      <c r="C13" s="51" t="s">
        <v>141</v>
      </c>
      <c r="D13" s="51" t="s">
        <v>42</v>
      </c>
      <c r="E13" s="51" t="s">
        <v>43</v>
      </c>
      <c r="F13" s="51" t="s">
        <v>142</v>
      </c>
      <c r="G13" s="51" t="s">
        <v>666</v>
      </c>
      <c r="H13" s="51" t="s">
        <v>3</v>
      </c>
      <c r="I13" s="51" t="s">
        <v>143</v>
      </c>
      <c r="J13" s="51" t="s">
        <v>53</v>
      </c>
      <c r="K13" s="51" t="s">
        <v>662</v>
      </c>
    </row>
    <row r="14" spans="1:11" x14ac:dyDescent="0.25">
      <c r="A14" s="51">
        <v>21</v>
      </c>
      <c r="B14" s="51" t="s">
        <v>608</v>
      </c>
      <c r="C14" s="51" t="s">
        <v>378</v>
      </c>
      <c r="D14" s="51" t="s">
        <v>27</v>
      </c>
      <c r="E14" s="51" t="s">
        <v>28</v>
      </c>
      <c r="F14" s="51" t="s">
        <v>609</v>
      </c>
      <c r="G14" s="51" t="s">
        <v>666</v>
      </c>
      <c r="H14" s="51" t="s">
        <v>294</v>
      </c>
      <c r="I14" s="51" t="s">
        <v>610</v>
      </c>
      <c r="J14" s="51" t="s">
        <v>289</v>
      </c>
      <c r="K14" s="51" t="s">
        <v>663</v>
      </c>
    </row>
    <row r="15" spans="1:11" x14ac:dyDescent="0.25">
      <c r="A15" s="51">
        <v>22</v>
      </c>
      <c r="B15" s="51"/>
      <c r="C15" s="51"/>
      <c r="D15" s="51"/>
      <c r="E15" s="51"/>
      <c r="F15" s="51" t="s">
        <v>572</v>
      </c>
      <c r="G15" s="51" t="s">
        <v>666</v>
      </c>
      <c r="H15" s="51" t="s">
        <v>287</v>
      </c>
      <c r="I15" s="51" t="s">
        <v>573</v>
      </c>
      <c r="J15" s="51" t="s">
        <v>289</v>
      </c>
      <c r="K15" s="51" t="s">
        <v>665</v>
      </c>
    </row>
    <row r="16" spans="1:11" x14ac:dyDescent="0.25">
      <c r="A16" s="51">
        <v>23</v>
      </c>
      <c r="B16" s="51" t="s">
        <v>575</v>
      </c>
      <c r="C16" s="51" t="s">
        <v>576</v>
      </c>
      <c r="D16" s="51" t="s">
        <v>577</v>
      </c>
      <c r="E16" s="51" t="s">
        <v>7</v>
      </c>
      <c r="F16" s="51" t="s">
        <v>578</v>
      </c>
      <c r="G16" s="51" t="s">
        <v>666</v>
      </c>
      <c r="H16" s="51" t="s">
        <v>287</v>
      </c>
      <c r="I16" s="51" t="s">
        <v>579</v>
      </c>
      <c r="J16" s="51" t="s">
        <v>289</v>
      </c>
      <c r="K16" s="51" t="s">
        <v>667</v>
      </c>
    </row>
    <row r="17" spans="1:11" x14ac:dyDescent="0.25">
      <c r="A17" s="51">
        <v>24</v>
      </c>
      <c r="B17" s="51" t="s">
        <v>535</v>
      </c>
      <c r="C17" s="51" t="s">
        <v>536</v>
      </c>
      <c r="D17" s="51" t="s">
        <v>205</v>
      </c>
      <c r="E17" s="51" t="s">
        <v>1</v>
      </c>
      <c r="F17" s="51" t="s">
        <v>537</v>
      </c>
      <c r="G17" s="51" t="s">
        <v>666</v>
      </c>
      <c r="H17" s="51" t="s">
        <v>3</v>
      </c>
      <c r="I17" s="51" t="s">
        <v>538</v>
      </c>
      <c r="J17" s="51" t="s">
        <v>53</v>
      </c>
      <c r="K17" s="51" t="s">
        <v>668</v>
      </c>
    </row>
    <row r="18" spans="1:11" x14ac:dyDescent="0.25">
      <c r="A18" s="51">
        <v>25</v>
      </c>
      <c r="B18" s="51" t="s">
        <v>590</v>
      </c>
      <c r="C18" s="51" t="s">
        <v>591</v>
      </c>
      <c r="D18" s="51" t="s">
        <v>592</v>
      </c>
      <c r="E18" s="51" t="s">
        <v>43</v>
      </c>
      <c r="F18" s="51" t="s">
        <v>593</v>
      </c>
      <c r="G18" s="51" t="s">
        <v>666</v>
      </c>
      <c r="H18" s="51" t="s">
        <v>30</v>
      </c>
      <c r="I18" s="51" t="s">
        <v>594</v>
      </c>
      <c r="J18" s="51" t="s">
        <v>32</v>
      </c>
      <c r="K18" s="51" t="s">
        <v>669</v>
      </c>
    </row>
    <row r="19" spans="1:11" x14ac:dyDescent="0.25">
      <c r="A19" s="51">
        <v>26</v>
      </c>
      <c r="B19" s="51" t="s">
        <v>257</v>
      </c>
      <c r="C19" s="51" t="s">
        <v>258</v>
      </c>
      <c r="D19" s="51" t="s">
        <v>36</v>
      </c>
      <c r="E19" s="51" t="s">
        <v>1</v>
      </c>
      <c r="F19" s="51" t="s">
        <v>259</v>
      </c>
      <c r="G19" s="51" t="s">
        <v>666</v>
      </c>
      <c r="H19" s="51" t="s">
        <v>3</v>
      </c>
      <c r="I19" s="51" t="s">
        <v>260</v>
      </c>
      <c r="J19" s="51" t="s">
        <v>53</v>
      </c>
      <c r="K19" s="51" t="s">
        <v>670</v>
      </c>
    </row>
    <row r="20" spans="1:11" x14ac:dyDescent="0.25">
      <c r="A20" s="51">
        <v>27</v>
      </c>
      <c r="B20" s="51" t="s">
        <v>407</v>
      </c>
      <c r="C20" s="51" t="s">
        <v>408</v>
      </c>
      <c r="D20" s="51" t="s">
        <v>618</v>
      </c>
      <c r="E20" s="51" t="s">
        <v>619</v>
      </c>
      <c r="F20" s="51" t="s">
        <v>409</v>
      </c>
      <c r="G20" s="51" t="s">
        <v>666</v>
      </c>
      <c r="H20" s="51" t="s">
        <v>294</v>
      </c>
      <c r="I20" s="51" t="s">
        <v>410</v>
      </c>
      <c r="J20" s="51" t="s">
        <v>289</v>
      </c>
      <c r="K20" s="51" t="s">
        <v>671</v>
      </c>
    </row>
    <row r="21" spans="1:11" x14ac:dyDescent="0.25">
      <c r="A21" s="51">
        <v>28</v>
      </c>
      <c r="B21" s="51" t="s">
        <v>407</v>
      </c>
      <c r="C21" s="51" t="s">
        <v>408</v>
      </c>
      <c r="D21" s="51" t="s">
        <v>618</v>
      </c>
      <c r="E21" s="51" t="s">
        <v>619</v>
      </c>
      <c r="F21" s="51" t="s">
        <v>563</v>
      </c>
      <c r="G21" s="51" t="s">
        <v>666</v>
      </c>
      <c r="H21" s="51" t="s">
        <v>294</v>
      </c>
      <c r="I21" s="51" t="s">
        <v>564</v>
      </c>
      <c r="J21" s="51" t="s">
        <v>289</v>
      </c>
      <c r="K21" s="51" t="s">
        <v>672</v>
      </c>
    </row>
    <row r="22" spans="1:11" x14ac:dyDescent="0.25">
      <c r="A22" s="51">
        <v>29</v>
      </c>
      <c r="B22" s="51" t="s">
        <v>566</v>
      </c>
      <c r="C22" s="51" t="s">
        <v>556</v>
      </c>
      <c r="D22" s="51" t="s">
        <v>0</v>
      </c>
      <c r="E22" s="51" t="s">
        <v>1</v>
      </c>
      <c r="F22" s="51" t="s">
        <v>557</v>
      </c>
      <c r="G22" s="51" t="s">
        <v>666</v>
      </c>
      <c r="H22" s="51" t="s">
        <v>287</v>
      </c>
      <c r="I22" s="51" t="s">
        <v>558</v>
      </c>
      <c r="J22" s="51" t="s">
        <v>289</v>
      </c>
      <c r="K22" s="51" t="s">
        <v>673</v>
      </c>
    </row>
    <row r="23" spans="1:11" x14ac:dyDescent="0.25">
      <c r="A23" s="51">
        <v>30</v>
      </c>
      <c r="B23" s="51" t="s">
        <v>567</v>
      </c>
      <c r="C23" s="51" t="s">
        <v>561</v>
      </c>
      <c r="D23" s="51" t="s">
        <v>0</v>
      </c>
      <c r="E23" s="51" t="s">
        <v>1</v>
      </c>
      <c r="F23" s="51" t="s">
        <v>61</v>
      </c>
      <c r="G23" s="51" t="s">
        <v>666</v>
      </c>
      <c r="H23" s="51" t="s">
        <v>3</v>
      </c>
      <c r="I23" s="51" t="s">
        <v>62</v>
      </c>
      <c r="J23" s="51" t="s">
        <v>53</v>
      </c>
      <c r="K23" s="51" t="s">
        <v>674</v>
      </c>
    </row>
    <row r="24" spans="1:11" x14ac:dyDescent="0.25">
      <c r="A24" s="51">
        <v>31</v>
      </c>
      <c r="B24" s="51" t="s">
        <v>161</v>
      </c>
      <c r="C24" s="51" t="s">
        <v>162</v>
      </c>
      <c r="D24" s="51" t="s">
        <v>394</v>
      </c>
      <c r="E24" s="51" t="s">
        <v>1</v>
      </c>
      <c r="F24" s="51" t="s">
        <v>163</v>
      </c>
      <c r="G24" s="51" t="s">
        <v>666</v>
      </c>
      <c r="H24" s="51" t="s">
        <v>30</v>
      </c>
      <c r="I24" s="51" t="s">
        <v>164</v>
      </c>
      <c r="J24" s="51" t="s">
        <v>32</v>
      </c>
      <c r="K24" s="51" t="s">
        <v>675</v>
      </c>
    </row>
    <row r="25" spans="1:11" x14ac:dyDescent="0.25">
      <c r="A25" s="51">
        <v>32</v>
      </c>
      <c r="B25" s="51" t="s">
        <v>322</v>
      </c>
      <c r="C25" s="51" t="s">
        <v>323</v>
      </c>
      <c r="D25" s="51" t="s">
        <v>66</v>
      </c>
      <c r="E25" s="51" t="s">
        <v>1</v>
      </c>
      <c r="F25" s="51" t="s">
        <v>324</v>
      </c>
      <c r="G25" s="51" t="s">
        <v>666</v>
      </c>
      <c r="H25" s="51" t="s">
        <v>287</v>
      </c>
      <c r="I25" s="51" t="s">
        <v>325</v>
      </c>
      <c r="J25" s="51" t="s">
        <v>289</v>
      </c>
      <c r="K25" s="51" t="s">
        <v>676</v>
      </c>
    </row>
    <row r="26" spans="1:11" x14ac:dyDescent="0.25">
      <c r="A26" s="51">
        <v>33</v>
      </c>
      <c r="B26" s="51"/>
      <c r="C26" s="51"/>
      <c r="D26" s="51"/>
      <c r="E26" s="51"/>
      <c r="F26" s="51" t="s">
        <v>540</v>
      </c>
      <c r="G26" s="51" t="s">
        <v>666</v>
      </c>
      <c r="H26" s="51" t="s">
        <v>294</v>
      </c>
      <c r="I26" s="51" t="s">
        <v>541</v>
      </c>
      <c r="J26" s="51" t="s">
        <v>289</v>
      </c>
      <c r="K26" s="51" t="s">
        <v>677</v>
      </c>
    </row>
    <row r="27" spans="1:11" x14ac:dyDescent="0.25">
      <c r="A27" s="51">
        <v>34</v>
      </c>
      <c r="B27" s="51" t="s">
        <v>283</v>
      </c>
      <c r="C27" s="51" t="s">
        <v>284</v>
      </c>
      <c r="D27" s="51" t="s">
        <v>285</v>
      </c>
      <c r="E27" s="51" t="s">
        <v>7</v>
      </c>
      <c r="F27" s="51" t="s">
        <v>286</v>
      </c>
      <c r="G27" s="51" t="s">
        <v>666</v>
      </c>
      <c r="H27" s="51" t="s">
        <v>287</v>
      </c>
      <c r="I27" s="51" t="s">
        <v>288</v>
      </c>
      <c r="J27" s="51" t="s">
        <v>289</v>
      </c>
      <c r="K27" s="51" t="s">
        <v>678</v>
      </c>
    </row>
    <row r="28" spans="1:11" x14ac:dyDescent="0.25">
      <c r="A28" s="51">
        <v>35</v>
      </c>
      <c r="B28" s="51" t="s">
        <v>291</v>
      </c>
      <c r="C28" s="51" t="s">
        <v>292</v>
      </c>
      <c r="D28" s="51" t="s">
        <v>0</v>
      </c>
      <c r="E28" s="51" t="s">
        <v>1</v>
      </c>
      <c r="F28" s="51" t="s">
        <v>293</v>
      </c>
      <c r="G28" s="51" t="s">
        <v>666</v>
      </c>
      <c r="H28" s="51" t="s">
        <v>294</v>
      </c>
      <c r="I28" s="51" t="s">
        <v>295</v>
      </c>
      <c r="J28" s="51" t="s">
        <v>289</v>
      </c>
      <c r="K28" s="51" t="s">
        <v>679</v>
      </c>
    </row>
    <row r="29" spans="1:11" x14ac:dyDescent="0.25">
      <c r="A29" s="51">
        <v>36</v>
      </c>
      <c r="B29" s="51" t="s">
        <v>297</v>
      </c>
      <c r="C29" s="51" t="s">
        <v>255</v>
      </c>
      <c r="D29" s="51" t="s">
        <v>0</v>
      </c>
      <c r="E29" s="51" t="s">
        <v>1</v>
      </c>
      <c r="F29" s="51" t="s">
        <v>298</v>
      </c>
      <c r="G29" s="51" t="s">
        <v>666</v>
      </c>
      <c r="H29" s="51" t="s">
        <v>294</v>
      </c>
      <c r="I29" s="51" t="s">
        <v>299</v>
      </c>
      <c r="J29" s="51" t="s">
        <v>289</v>
      </c>
      <c r="K29" s="51" t="s">
        <v>680</v>
      </c>
    </row>
    <row r="30" spans="1:11" x14ac:dyDescent="0.25">
      <c r="A30" s="51">
        <v>37</v>
      </c>
      <c r="B30" s="51" t="s">
        <v>301</v>
      </c>
      <c r="C30" s="51" t="s">
        <v>302</v>
      </c>
      <c r="D30" s="51" t="s">
        <v>0</v>
      </c>
      <c r="E30" s="51" t="s">
        <v>1</v>
      </c>
      <c r="F30" s="51" t="s">
        <v>303</v>
      </c>
      <c r="G30" s="51" t="s">
        <v>666</v>
      </c>
      <c r="H30" s="51" t="s">
        <v>294</v>
      </c>
      <c r="I30" s="51" t="s">
        <v>304</v>
      </c>
      <c r="J30" s="51" t="s">
        <v>289</v>
      </c>
      <c r="K30" s="51" t="s">
        <v>681</v>
      </c>
    </row>
    <row r="31" spans="1:11" x14ac:dyDescent="0.25">
      <c r="A31" s="51">
        <v>38</v>
      </c>
      <c r="B31" s="51" t="s">
        <v>306</v>
      </c>
      <c r="C31" s="51" t="s">
        <v>307</v>
      </c>
      <c r="D31" s="51" t="s">
        <v>112</v>
      </c>
      <c r="E31" s="51" t="s">
        <v>43</v>
      </c>
      <c r="F31" s="51" t="s">
        <v>308</v>
      </c>
      <c r="G31" s="51" t="s">
        <v>666</v>
      </c>
      <c r="H31" s="51" t="s">
        <v>287</v>
      </c>
      <c r="I31" s="51" t="s">
        <v>309</v>
      </c>
      <c r="J31" s="51" t="s">
        <v>289</v>
      </c>
      <c r="K31" s="51" t="s">
        <v>682</v>
      </c>
    </row>
    <row r="32" spans="1:11" x14ac:dyDescent="0.25">
      <c r="A32" s="51">
        <v>39</v>
      </c>
      <c r="B32" s="51" t="s">
        <v>311</v>
      </c>
      <c r="C32" s="51" t="s">
        <v>312</v>
      </c>
      <c r="D32" s="51" t="s">
        <v>313</v>
      </c>
      <c r="E32" s="51" t="s">
        <v>43</v>
      </c>
      <c r="F32" s="51" t="s">
        <v>314</v>
      </c>
      <c r="G32" s="51" t="s">
        <v>666</v>
      </c>
      <c r="H32" s="51" t="s">
        <v>294</v>
      </c>
      <c r="I32" s="51" t="s">
        <v>315</v>
      </c>
      <c r="J32" s="51" t="s">
        <v>289</v>
      </c>
      <c r="K32" s="51" t="s">
        <v>683</v>
      </c>
    </row>
    <row r="33" spans="1:11" x14ac:dyDescent="0.25">
      <c r="A33" s="51">
        <v>40</v>
      </c>
      <c r="B33" s="51" t="s">
        <v>317</v>
      </c>
      <c r="C33" s="51" t="s">
        <v>279</v>
      </c>
      <c r="D33" s="51" t="s">
        <v>318</v>
      </c>
      <c r="E33" s="51" t="s">
        <v>28</v>
      </c>
      <c r="F33" s="51" t="s">
        <v>319</v>
      </c>
      <c r="G33" s="51" t="s">
        <v>666</v>
      </c>
      <c r="H33" s="51" t="s">
        <v>287</v>
      </c>
      <c r="I33" s="51" t="s">
        <v>320</v>
      </c>
      <c r="J33" s="51" t="s">
        <v>289</v>
      </c>
      <c r="K33" s="51" t="s">
        <v>758</v>
      </c>
    </row>
    <row r="34" spans="1:11" x14ac:dyDescent="0.25">
      <c r="A34" s="51">
        <v>41</v>
      </c>
      <c r="B34" s="51" t="s">
        <v>327</v>
      </c>
      <c r="C34" s="51" t="s">
        <v>328</v>
      </c>
      <c r="D34" s="51" t="s">
        <v>112</v>
      </c>
      <c r="E34" s="51" t="s">
        <v>43</v>
      </c>
      <c r="F34" s="51" t="s">
        <v>329</v>
      </c>
      <c r="G34" s="51" t="s">
        <v>666</v>
      </c>
      <c r="H34" s="51" t="s">
        <v>287</v>
      </c>
      <c r="I34" s="51" t="s">
        <v>330</v>
      </c>
      <c r="J34" s="51" t="s">
        <v>289</v>
      </c>
      <c r="K34" s="51" t="s">
        <v>684</v>
      </c>
    </row>
    <row r="35" spans="1:11" x14ac:dyDescent="0.25">
      <c r="A35" s="51">
        <v>43</v>
      </c>
      <c r="B35" s="51" t="s">
        <v>333</v>
      </c>
      <c r="C35" s="51" t="s">
        <v>334</v>
      </c>
      <c r="D35" s="51" t="s">
        <v>335</v>
      </c>
      <c r="E35" s="51" t="s">
        <v>48</v>
      </c>
      <c r="F35" s="51" t="s">
        <v>336</v>
      </c>
      <c r="G35" s="51" t="s">
        <v>666</v>
      </c>
      <c r="H35" s="51" t="s">
        <v>287</v>
      </c>
      <c r="I35" s="51" t="s">
        <v>337</v>
      </c>
      <c r="J35" s="51" t="s">
        <v>289</v>
      </c>
      <c r="K35" s="51" t="s">
        <v>686</v>
      </c>
    </row>
    <row r="36" spans="1:11" x14ac:dyDescent="0.25">
      <c r="A36" s="51">
        <v>44</v>
      </c>
      <c r="B36" s="51" t="s">
        <v>345</v>
      </c>
      <c r="C36" s="51" t="s">
        <v>346</v>
      </c>
      <c r="D36" s="51" t="s">
        <v>17</v>
      </c>
      <c r="E36" s="51" t="s">
        <v>7</v>
      </c>
      <c r="F36" s="51" t="s">
        <v>347</v>
      </c>
      <c r="G36" s="51" t="s">
        <v>666</v>
      </c>
      <c r="H36" s="51" t="s">
        <v>287</v>
      </c>
      <c r="I36" s="51" t="s">
        <v>348</v>
      </c>
      <c r="J36" s="51" t="s">
        <v>289</v>
      </c>
      <c r="K36" s="51" t="s">
        <v>688</v>
      </c>
    </row>
    <row r="37" spans="1:11" x14ac:dyDescent="0.25">
      <c r="A37" s="51">
        <v>45</v>
      </c>
      <c r="B37" s="51" t="s">
        <v>350</v>
      </c>
      <c r="C37" s="51" t="s">
        <v>340</v>
      </c>
      <c r="D37" s="51" t="s">
        <v>351</v>
      </c>
      <c r="E37" s="51" t="s">
        <v>48</v>
      </c>
      <c r="F37" s="51" t="s">
        <v>352</v>
      </c>
      <c r="G37" s="51" t="s">
        <v>666</v>
      </c>
      <c r="H37" s="51" t="s">
        <v>287</v>
      </c>
      <c r="I37" s="51" t="s">
        <v>353</v>
      </c>
      <c r="J37" s="51" t="s">
        <v>289</v>
      </c>
      <c r="K37" s="51" t="s">
        <v>689</v>
      </c>
    </row>
    <row r="38" spans="1:11" x14ac:dyDescent="0.25">
      <c r="A38" s="51">
        <v>46</v>
      </c>
      <c r="B38" s="51" t="s">
        <v>355</v>
      </c>
      <c r="C38" s="51" t="s">
        <v>356</v>
      </c>
      <c r="D38" s="51" t="s">
        <v>0</v>
      </c>
      <c r="E38" s="51" t="s">
        <v>1</v>
      </c>
      <c r="F38" s="51" t="s">
        <v>357</v>
      </c>
      <c r="G38" s="51" t="s">
        <v>666</v>
      </c>
      <c r="H38" s="51" t="s">
        <v>294</v>
      </c>
      <c r="I38" s="51" t="s">
        <v>358</v>
      </c>
      <c r="J38" s="51" t="s">
        <v>289</v>
      </c>
      <c r="K38" s="51" t="s">
        <v>690</v>
      </c>
    </row>
    <row r="39" spans="1:11" x14ac:dyDescent="0.25">
      <c r="A39" s="51">
        <v>47</v>
      </c>
      <c r="B39" s="51" t="s">
        <v>238</v>
      </c>
      <c r="C39" s="51" t="s">
        <v>239</v>
      </c>
      <c r="D39" s="51" t="s">
        <v>0</v>
      </c>
      <c r="E39" s="51" t="s">
        <v>1</v>
      </c>
      <c r="F39" s="51" t="s">
        <v>240</v>
      </c>
      <c r="G39" s="51" t="s">
        <v>666</v>
      </c>
      <c r="H39" s="51" t="s">
        <v>3</v>
      </c>
      <c r="I39" s="51" t="s">
        <v>241</v>
      </c>
      <c r="J39" s="51" t="s">
        <v>53</v>
      </c>
      <c r="K39" s="51" t="s">
        <v>691</v>
      </c>
    </row>
    <row r="40" spans="1:11" x14ac:dyDescent="0.25">
      <c r="A40" s="51">
        <v>48</v>
      </c>
      <c r="B40" s="51" t="s">
        <v>366</v>
      </c>
      <c r="C40" s="51" t="s">
        <v>367</v>
      </c>
      <c r="D40" s="51" t="s">
        <v>368</v>
      </c>
      <c r="E40" s="51" t="s">
        <v>43</v>
      </c>
      <c r="F40" s="51" t="s">
        <v>369</v>
      </c>
      <c r="G40" s="51" t="s">
        <v>666</v>
      </c>
      <c r="H40" s="51" t="s">
        <v>294</v>
      </c>
      <c r="I40" s="51" t="s">
        <v>370</v>
      </c>
      <c r="J40" s="51" t="s">
        <v>289</v>
      </c>
      <c r="K40" s="51" t="s">
        <v>693</v>
      </c>
    </row>
    <row r="41" spans="1:11" x14ac:dyDescent="0.25">
      <c r="A41" s="51">
        <v>49</v>
      </c>
      <c r="B41" s="51" t="s">
        <v>372</v>
      </c>
      <c r="C41" s="51" t="s">
        <v>373</v>
      </c>
      <c r="D41" s="51" t="s">
        <v>42</v>
      </c>
      <c r="E41" s="51" t="s">
        <v>43</v>
      </c>
      <c r="F41" s="51" t="s">
        <v>374</v>
      </c>
      <c r="G41" s="51" t="s">
        <v>666</v>
      </c>
      <c r="H41" s="51" t="s">
        <v>294</v>
      </c>
      <c r="I41" s="51" t="s">
        <v>375</v>
      </c>
      <c r="J41" s="51" t="s">
        <v>289</v>
      </c>
      <c r="K41" s="51" t="s">
        <v>694</v>
      </c>
    </row>
    <row r="42" spans="1:11" x14ac:dyDescent="0.25">
      <c r="A42" s="51">
        <v>50</v>
      </c>
      <c r="B42" s="51" t="s">
        <v>377</v>
      </c>
      <c r="C42" s="51" t="s">
        <v>378</v>
      </c>
      <c r="D42" s="51" t="s">
        <v>256</v>
      </c>
      <c r="E42" s="51" t="s">
        <v>1</v>
      </c>
      <c r="F42" s="51" t="s">
        <v>379</v>
      </c>
      <c r="G42" s="51" t="s">
        <v>666</v>
      </c>
      <c r="H42" s="51" t="s">
        <v>294</v>
      </c>
      <c r="I42" s="51" t="s">
        <v>380</v>
      </c>
      <c r="J42" s="51" t="s">
        <v>289</v>
      </c>
      <c r="K42" s="51" t="s">
        <v>695</v>
      </c>
    </row>
    <row r="43" spans="1:11" x14ac:dyDescent="0.25">
      <c r="A43" s="51">
        <v>51</v>
      </c>
      <c r="B43" s="51" t="s">
        <v>387</v>
      </c>
      <c r="C43" s="51" t="s">
        <v>279</v>
      </c>
      <c r="D43" s="51" t="s">
        <v>351</v>
      </c>
      <c r="E43" s="51" t="s">
        <v>48</v>
      </c>
      <c r="F43" s="51" t="s">
        <v>388</v>
      </c>
      <c r="G43" s="51" t="s">
        <v>666</v>
      </c>
      <c r="H43" s="51" t="s">
        <v>287</v>
      </c>
      <c r="I43" s="51" t="s">
        <v>389</v>
      </c>
      <c r="J43" s="51" t="s">
        <v>289</v>
      </c>
      <c r="K43" s="51" t="s">
        <v>696</v>
      </c>
    </row>
    <row r="44" spans="1:11" x14ac:dyDescent="0.25">
      <c r="A44" s="51">
        <v>52</v>
      </c>
      <c r="B44" s="51" t="s">
        <v>49</v>
      </c>
      <c r="C44" s="51" t="s">
        <v>97</v>
      </c>
      <c r="D44" s="51" t="s">
        <v>66</v>
      </c>
      <c r="E44" s="51" t="s">
        <v>1</v>
      </c>
      <c r="F44" s="51" t="s">
        <v>391</v>
      </c>
      <c r="G44" s="51" t="s">
        <v>666</v>
      </c>
      <c r="H44" s="51" t="s">
        <v>294</v>
      </c>
      <c r="I44" s="51" t="s">
        <v>392</v>
      </c>
      <c r="J44" s="51" t="s">
        <v>289</v>
      </c>
      <c r="K44" s="51" t="s">
        <v>697</v>
      </c>
    </row>
    <row r="45" spans="1:11" x14ac:dyDescent="0.25">
      <c r="A45" s="51">
        <v>54</v>
      </c>
      <c r="B45" s="51" t="s">
        <v>137</v>
      </c>
      <c r="C45" s="51" t="s">
        <v>138</v>
      </c>
      <c r="D45" s="51" t="s">
        <v>0</v>
      </c>
      <c r="E45" s="51" t="s">
        <v>1</v>
      </c>
      <c r="F45" s="51" t="s">
        <v>139</v>
      </c>
      <c r="G45" s="51" t="s">
        <v>666</v>
      </c>
      <c r="H45" s="51" t="s">
        <v>3</v>
      </c>
      <c r="I45" s="51" t="s">
        <v>140</v>
      </c>
      <c r="J45" s="51" t="s">
        <v>53</v>
      </c>
      <c r="K45" s="51" t="s">
        <v>699</v>
      </c>
    </row>
    <row r="46" spans="1:11" x14ac:dyDescent="0.25">
      <c r="A46" s="51">
        <v>55</v>
      </c>
      <c r="B46" s="51" t="s">
        <v>262</v>
      </c>
      <c r="C46" s="51" t="s">
        <v>399</v>
      </c>
      <c r="D46" s="51" t="s">
        <v>0</v>
      </c>
      <c r="E46" s="51" t="s">
        <v>1</v>
      </c>
      <c r="F46" s="51" t="s">
        <v>400</v>
      </c>
      <c r="G46" s="51" t="s">
        <v>666</v>
      </c>
      <c r="H46" s="51" t="s">
        <v>294</v>
      </c>
      <c r="I46" s="51" t="s">
        <v>401</v>
      </c>
      <c r="J46" s="51" t="s">
        <v>289</v>
      </c>
      <c r="K46" s="51" t="s">
        <v>700</v>
      </c>
    </row>
    <row r="47" spans="1:11" x14ac:dyDescent="0.25">
      <c r="A47" s="51">
        <v>56</v>
      </c>
      <c r="B47" s="51" t="s">
        <v>403</v>
      </c>
      <c r="C47" s="51" t="s">
        <v>60</v>
      </c>
      <c r="D47" s="51" t="s">
        <v>27</v>
      </c>
      <c r="E47" s="51" t="s">
        <v>28</v>
      </c>
      <c r="F47" s="51" t="s">
        <v>404</v>
      </c>
      <c r="G47" s="51" t="s">
        <v>666</v>
      </c>
      <c r="H47" s="51" t="s">
        <v>287</v>
      </c>
      <c r="I47" s="51" t="s">
        <v>405</v>
      </c>
      <c r="J47" s="51" t="s">
        <v>289</v>
      </c>
      <c r="K47" s="51" t="s">
        <v>701</v>
      </c>
    </row>
    <row r="48" spans="1:11" x14ac:dyDescent="0.25">
      <c r="A48" s="51">
        <v>57</v>
      </c>
      <c r="B48" s="51" t="s">
        <v>407</v>
      </c>
      <c r="C48" s="51" t="s">
        <v>408</v>
      </c>
      <c r="D48" s="51" t="s">
        <v>618</v>
      </c>
      <c r="E48" s="51" t="s">
        <v>619</v>
      </c>
      <c r="F48" s="51" t="s">
        <v>412</v>
      </c>
      <c r="G48" s="51" t="s">
        <v>666</v>
      </c>
      <c r="H48" s="51" t="s">
        <v>294</v>
      </c>
      <c r="I48" s="51" t="s">
        <v>413</v>
      </c>
      <c r="J48" s="51" t="s">
        <v>289</v>
      </c>
      <c r="K48" s="51" t="s">
        <v>702</v>
      </c>
    </row>
    <row r="49" spans="1:11" x14ac:dyDescent="0.25">
      <c r="A49" s="51">
        <v>58</v>
      </c>
      <c r="B49" s="51" t="s">
        <v>415</v>
      </c>
      <c r="C49" s="51" t="s">
        <v>416</v>
      </c>
      <c r="D49" s="51" t="s">
        <v>417</v>
      </c>
      <c r="E49" s="51" t="s">
        <v>28</v>
      </c>
      <c r="F49" s="51" t="s">
        <v>418</v>
      </c>
      <c r="G49" s="51" t="s">
        <v>666</v>
      </c>
      <c r="H49" s="51" t="s">
        <v>287</v>
      </c>
      <c r="I49" s="51" t="s">
        <v>419</v>
      </c>
      <c r="J49" s="51" t="s">
        <v>289</v>
      </c>
      <c r="K49" s="51" t="s">
        <v>703</v>
      </c>
    </row>
    <row r="50" spans="1:11" x14ac:dyDescent="0.25">
      <c r="A50" s="51">
        <v>59</v>
      </c>
      <c r="B50" s="51" t="s">
        <v>431</v>
      </c>
      <c r="C50" s="51" t="s">
        <v>172</v>
      </c>
      <c r="D50" s="51" t="s">
        <v>432</v>
      </c>
      <c r="E50" s="51" t="s">
        <v>28</v>
      </c>
      <c r="F50" s="51" t="s">
        <v>433</v>
      </c>
      <c r="G50" s="51" t="s">
        <v>666</v>
      </c>
      <c r="H50" s="51" t="s">
        <v>294</v>
      </c>
      <c r="I50" s="51" t="s">
        <v>434</v>
      </c>
      <c r="J50" s="51" t="s">
        <v>289</v>
      </c>
      <c r="K50" s="51" t="s">
        <v>704</v>
      </c>
    </row>
    <row r="51" spans="1:11" x14ac:dyDescent="0.25">
      <c r="A51" s="51">
        <v>60</v>
      </c>
      <c r="B51" s="51" t="s">
        <v>15</v>
      </c>
      <c r="C51" s="51" t="s">
        <v>16</v>
      </c>
      <c r="D51" s="51" t="s">
        <v>17</v>
      </c>
      <c r="E51" s="51" t="s">
        <v>7</v>
      </c>
      <c r="F51" s="51" t="s">
        <v>77</v>
      </c>
      <c r="G51" s="51" t="s">
        <v>666</v>
      </c>
      <c r="H51" s="51" t="s">
        <v>30</v>
      </c>
      <c r="I51" s="51" t="s">
        <v>78</v>
      </c>
      <c r="J51" s="51" t="s">
        <v>32</v>
      </c>
      <c r="K51" s="51" t="s">
        <v>705</v>
      </c>
    </row>
    <row r="52" spans="1:11" x14ac:dyDescent="0.25">
      <c r="A52" s="51">
        <v>61</v>
      </c>
      <c r="B52" s="51" t="s">
        <v>407</v>
      </c>
      <c r="C52" s="51" t="s">
        <v>408</v>
      </c>
      <c r="D52" s="51" t="s">
        <v>618</v>
      </c>
      <c r="E52" s="51" t="s">
        <v>619</v>
      </c>
      <c r="F52" s="51" t="s">
        <v>437</v>
      </c>
      <c r="G52" s="51" t="s">
        <v>666</v>
      </c>
      <c r="H52" s="51" t="s">
        <v>30</v>
      </c>
      <c r="I52" s="51" t="s">
        <v>438</v>
      </c>
      <c r="J52" s="51" t="s">
        <v>32</v>
      </c>
      <c r="K52" s="51" t="s">
        <v>706</v>
      </c>
    </row>
    <row r="53" spans="1:11" x14ac:dyDescent="0.25">
      <c r="A53" s="51">
        <v>62</v>
      </c>
      <c r="B53" s="51" t="s">
        <v>407</v>
      </c>
      <c r="C53" s="51" t="s">
        <v>408</v>
      </c>
      <c r="D53" s="51" t="s">
        <v>618</v>
      </c>
      <c r="E53" s="51" t="s">
        <v>619</v>
      </c>
      <c r="F53" s="51" t="s">
        <v>440</v>
      </c>
      <c r="G53" s="51" t="s">
        <v>666</v>
      </c>
      <c r="H53" s="51" t="s">
        <v>30</v>
      </c>
      <c r="I53" s="51" t="s">
        <v>441</v>
      </c>
      <c r="J53" s="51" t="s">
        <v>32</v>
      </c>
      <c r="K53" s="51" t="s">
        <v>707</v>
      </c>
    </row>
    <row r="54" spans="1:11" x14ac:dyDescent="0.25">
      <c r="A54" s="51">
        <v>65</v>
      </c>
      <c r="B54" s="51" t="s">
        <v>460</v>
      </c>
      <c r="C54" s="51" t="s">
        <v>461</v>
      </c>
      <c r="D54" s="51" t="s">
        <v>462</v>
      </c>
      <c r="E54" s="51" t="s">
        <v>1</v>
      </c>
      <c r="F54" s="51" t="s">
        <v>463</v>
      </c>
      <c r="G54" s="51" t="s">
        <v>666</v>
      </c>
      <c r="H54" s="51" t="s">
        <v>30</v>
      </c>
      <c r="I54" s="51" t="s">
        <v>464</v>
      </c>
      <c r="J54" s="51" t="s">
        <v>32</v>
      </c>
      <c r="K54" s="51" t="s">
        <v>711</v>
      </c>
    </row>
    <row r="55" spans="1:11" x14ac:dyDescent="0.25">
      <c r="A55" s="51">
        <v>66</v>
      </c>
      <c r="B55" s="51" t="s">
        <v>165</v>
      </c>
      <c r="C55" s="51" t="s">
        <v>166</v>
      </c>
      <c r="D55" s="51" t="s">
        <v>27</v>
      </c>
      <c r="E55" s="51" t="s">
        <v>28</v>
      </c>
      <c r="F55" s="51" t="s">
        <v>167</v>
      </c>
      <c r="G55" s="51" t="s">
        <v>666</v>
      </c>
      <c r="H55" s="51" t="s">
        <v>30</v>
      </c>
      <c r="I55" s="51" t="s">
        <v>168</v>
      </c>
      <c r="J55" s="51" t="s">
        <v>32</v>
      </c>
      <c r="K55" s="51" t="s">
        <v>712</v>
      </c>
    </row>
    <row r="56" spans="1:11" x14ac:dyDescent="0.25">
      <c r="A56" s="51">
        <v>68</v>
      </c>
      <c r="B56" s="51" t="s">
        <v>25</v>
      </c>
      <c r="C56" s="51" t="s">
        <v>26</v>
      </c>
      <c r="D56" s="51" t="s">
        <v>27</v>
      </c>
      <c r="E56" s="51" t="s">
        <v>28</v>
      </c>
      <c r="F56" s="51" t="s">
        <v>29</v>
      </c>
      <c r="G56" s="51" t="s">
        <v>666</v>
      </c>
      <c r="H56" s="51" t="s">
        <v>30</v>
      </c>
      <c r="I56" s="51" t="s">
        <v>31</v>
      </c>
      <c r="J56" s="51" t="s">
        <v>32</v>
      </c>
      <c r="K56" s="51" t="s">
        <v>714</v>
      </c>
    </row>
    <row r="57" spans="1:11" x14ac:dyDescent="0.25">
      <c r="A57" s="51">
        <v>73</v>
      </c>
      <c r="B57" s="51" t="s">
        <v>64</v>
      </c>
      <c r="C57" s="51" t="s">
        <v>65</v>
      </c>
      <c r="D57" s="51" t="s">
        <v>66</v>
      </c>
      <c r="E57" s="51" t="s">
        <v>1</v>
      </c>
      <c r="F57" s="51" t="s">
        <v>67</v>
      </c>
      <c r="G57" s="51" t="s">
        <v>666</v>
      </c>
      <c r="H57" s="51" t="s">
        <v>30</v>
      </c>
      <c r="I57" s="51" t="s">
        <v>68</v>
      </c>
      <c r="J57" s="51" t="s">
        <v>32</v>
      </c>
      <c r="K57" s="51" t="s">
        <v>718</v>
      </c>
    </row>
    <row r="58" spans="1:11" x14ac:dyDescent="0.25">
      <c r="A58" s="51">
        <v>74</v>
      </c>
      <c r="B58" s="51" t="s">
        <v>71</v>
      </c>
      <c r="C58" s="51" t="s">
        <v>72</v>
      </c>
      <c r="D58" s="51" t="s">
        <v>73</v>
      </c>
      <c r="E58" s="51" t="s">
        <v>28</v>
      </c>
      <c r="F58" s="51" t="s">
        <v>74</v>
      </c>
      <c r="G58" s="51" t="s">
        <v>666</v>
      </c>
      <c r="H58" s="51" t="s">
        <v>30</v>
      </c>
      <c r="I58" s="51" t="s">
        <v>75</v>
      </c>
      <c r="J58" s="51" t="s">
        <v>32</v>
      </c>
      <c r="K58" s="51" t="s">
        <v>719</v>
      </c>
    </row>
    <row r="59" spans="1:11" x14ac:dyDescent="0.25">
      <c r="A59" s="51">
        <v>83</v>
      </c>
      <c r="B59" s="51" t="s">
        <v>110</v>
      </c>
      <c r="C59" s="51" t="s">
        <v>111</v>
      </c>
      <c r="D59" s="51" t="s">
        <v>112</v>
      </c>
      <c r="E59" s="51" t="s">
        <v>43</v>
      </c>
      <c r="F59" s="51" t="s">
        <v>113</v>
      </c>
      <c r="G59" s="51" t="s">
        <v>666</v>
      </c>
      <c r="H59" s="51" t="s">
        <v>3</v>
      </c>
      <c r="I59" s="51" t="s">
        <v>114</v>
      </c>
      <c r="J59" s="51" t="s">
        <v>53</v>
      </c>
      <c r="K59" s="51" t="s">
        <v>727</v>
      </c>
    </row>
    <row r="60" spans="1:11" x14ac:dyDescent="0.25">
      <c r="A60" s="51">
        <v>84</v>
      </c>
      <c r="B60" s="51" t="s">
        <v>120</v>
      </c>
      <c r="C60" s="51" t="s">
        <v>121</v>
      </c>
      <c r="D60" s="51" t="s">
        <v>122</v>
      </c>
      <c r="E60" s="51" t="s">
        <v>43</v>
      </c>
      <c r="F60" s="51" t="s">
        <v>123</v>
      </c>
      <c r="G60" s="51" t="s">
        <v>666</v>
      </c>
      <c r="H60" s="51" t="s">
        <v>3</v>
      </c>
      <c r="I60" s="51" t="s">
        <v>124</v>
      </c>
      <c r="J60" s="51" t="s">
        <v>125</v>
      </c>
      <c r="K60" s="51" t="s">
        <v>728</v>
      </c>
    </row>
    <row r="61" spans="1:11" x14ac:dyDescent="0.25">
      <c r="A61" s="51">
        <v>87</v>
      </c>
      <c r="B61" s="51" t="s">
        <v>131</v>
      </c>
      <c r="C61" s="51" t="s">
        <v>132</v>
      </c>
      <c r="D61" s="51" t="s">
        <v>133</v>
      </c>
      <c r="E61" s="51" t="s">
        <v>28</v>
      </c>
      <c r="F61" s="51" t="s">
        <v>134</v>
      </c>
      <c r="G61" s="51" t="s">
        <v>666</v>
      </c>
      <c r="H61" s="51" t="s">
        <v>30</v>
      </c>
      <c r="I61" s="51" t="s">
        <v>135</v>
      </c>
      <c r="J61" s="51" t="s">
        <v>32</v>
      </c>
      <c r="K61" s="51" t="s">
        <v>731</v>
      </c>
    </row>
    <row r="62" spans="1:11" x14ac:dyDescent="0.25">
      <c r="A62" s="51">
        <v>88</v>
      </c>
      <c r="B62" s="51" t="s">
        <v>145</v>
      </c>
      <c r="C62" s="51" t="s">
        <v>146</v>
      </c>
      <c r="D62" s="51" t="s">
        <v>0</v>
      </c>
      <c r="E62" s="51" t="s">
        <v>1</v>
      </c>
      <c r="F62" s="51" t="s">
        <v>147</v>
      </c>
      <c r="G62" s="51" t="s">
        <v>666</v>
      </c>
      <c r="H62" s="51" t="s">
        <v>3</v>
      </c>
      <c r="I62" s="51" t="s">
        <v>148</v>
      </c>
      <c r="J62" s="51" t="s">
        <v>53</v>
      </c>
      <c r="K62" s="51" t="s">
        <v>732</v>
      </c>
    </row>
    <row r="63" spans="1:11" x14ac:dyDescent="0.25">
      <c r="A63" s="51">
        <v>89</v>
      </c>
      <c r="B63" s="51" t="s">
        <v>150</v>
      </c>
      <c r="C63" s="51" t="s">
        <v>151</v>
      </c>
      <c r="D63" s="51" t="s">
        <v>152</v>
      </c>
      <c r="E63" s="51" t="s">
        <v>28</v>
      </c>
      <c r="F63" s="51" t="s">
        <v>153</v>
      </c>
      <c r="G63" s="51" t="s">
        <v>666</v>
      </c>
      <c r="H63" s="51" t="s">
        <v>30</v>
      </c>
      <c r="I63" s="51" t="s">
        <v>154</v>
      </c>
      <c r="J63" s="51" t="s">
        <v>32</v>
      </c>
      <c r="K63" s="51" t="s">
        <v>733</v>
      </c>
    </row>
    <row r="64" spans="1:11" x14ac:dyDescent="0.25">
      <c r="A64" s="51">
        <v>90</v>
      </c>
      <c r="B64" s="51" t="s">
        <v>54</v>
      </c>
      <c r="C64" s="51" t="s">
        <v>55</v>
      </c>
      <c r="D64" s="51" t="s">
        <v>0</v>
      </c>
      <c r="E64" s="51" t="s">
        <v>1</v>
      </c>
      <c r="F64" s="51" t="s">
        <v>156</v>
      </c>
      <c r="G64" s="51" t="s">
        <v>666</v>
      </c>
      <c r="H64" s="51" t="s">
        <v>157</v>
      </c>
      <c r="I64" s="51" t="s">
        <v>158</v>
      </c>
      <c r="J64" s="51" t="s">
        <v>159</v>
      </c>
      <c r="K64" s="51" t="s">
        <v>734</v>
      </c>
    </row>
    <row r="65" spans="1:11" x14ac:dyDescent="0.25">
      <c r="A65" s="51">
        <v>98</v>
      </c>
      <c r="B65" s="51" t="s">
        <v>467</v>
      </c>
      <c r="C65" s="51" t="s">
        <v>468</v>
      </c>
      <c r="D65" s="51" t="s">
        <v>0</v>
      </c>
      <c r="E65" s="51" t="s">
        <v>1</v>
      </c>
      <c r="F65" s="51" t="s">
        <v>477</v>
      </c>
      <c r="G65" s="51" t="s">
        <v>666</v>
      </c>
      <c r="H65" s="51" t="s">
        <v>30</v>
      </c>
      <c r="I65" s="51" t="s">
        <v>478</v>
      </c>
      <c r="J65" s="51" t="s">
        <v>32</v>
      </c>
      <c r="K65" s="51" t="s">
        <v>740</v>
      </c>
    </row>
    <row r="66" spans="1:11" x14ac:dyDescent="0.25">
      <c r="A66" s="51">
        <v>99</v>
      </c>
      <c r="B66" s="51" t="s">
        <v>190</v>
      </c>
      <c r="C66" s="51" t="s">
        <v>191</v>
      </c>
      <c r="D66" s="51" t="s">
        <v>192</v>
      </c>
      <c r="E66" s="51" t="s">
        <v>28</v>
      </c>
      <c r="F66" s="51" t="s">
        <v>193</v>
      </c>
      <c r="G66" s="51" t="s">
        <v>666</v>
      </c>
      <c r="H66" s="51" t="s">
        <v>30</v>
      </c>
      <c r="I66" s="51" t="s">
        <v>194</v>
      </c>
      <c r="J66" s="51" t="s">
        <v>32</v>
      </c>
      <c r="K66" s="51" t="s">
        <v>741</v>
      </c>
    </row>
    <row r="67" spans="1:11" x14ac:dyDescent="0.25">
      <c r="A67" s="51">
        <v>101</v>
      </c>
      <c r="B67" s="51" t="s">
        <v>101</v>
      </c>
      <c r="C67" s="51" t="s">
        <v>102</v>
      </c>
      <c r="D67" s="51" t="s">
        <v>103</v>
      </c>
      <c r="E67" s="51" t="s">
        <v>43</v>
      </c>
      <c r="F67" s="51" t="s">
        <v>202</v>
      </c>
      <c r="G67" s="51" t="s">
        <v>666</v>
      </c>
      <c r="H67" s="51" t="s">
        <v>30</v>
      </c>
      <c r="I67" s="51" t="s">
        <v>203</v>
      </c>
      <c r="J67" s="51" t="s">
        <v>32</v>
      </c>
      <c r="K67" s="51" t="s">
        <v>743</v>
      </c>
    </row>
    <row r="68" spans="1:11" x14ac:dyDescent="0.25">
      <c r="A68" s="51">
        <v>103</v>
      </c>
      <c r="B68" s="51" t="s">
        <v>206</v>
      </c>
      <c r="C68" s="51" t="s">
        <v>207</v>
      </c>
      <c r="D68" s="51" t="s">
        <v>173</v>
      </c>
      <c r="E68" s="51" t="s">
        <v>43</v>
      </c>
      <c r="F68" s="51" t="s">
        <v>208</v>
      </c>
      <c r="G68" s="51" t="s">
        <v>666</v>
      </c>
      <c r="H68" s="51" t="s">
        <v>3</v>
      </c>
      <c r="I68" s="51" t="s">
        <v>209</v>
      </c>
      <c r="J68" s="51" t="s">
        <v>53</v>
      </c>
      <c r="K68" s="51" t="s">
        <v>745</v>
      </c>
    </row>
    <row r="69" spans="1:11" x14ac:dyDescent="0.25">
      <c r="A69" s="51">
        <v>104</v>
      </c>
      <c r="B69" s="51" t="s">
        <v>50</v>
      </c>
      <c r="C69" s="51" t="s">
        <v>51</v>
      </c>
      <c r="D69" s="51" t="s">
        <v>52</v>
      </c>
      <c r="E69" s="51" t="s">
        <v>43</v>
      </c>
      <c r="F69" s="51" t="s">
        <v>221</v>
      </c>
      <c r="G69" s="51" t="s">
        <v>666</v>
      </c>
      <c r="H69" s="51" t="s">
        <v>3</v>
      </c>
      <c r="I69" s="51" t="s">
        <v>222</v>
      </c>
      <c r="J69" s="51" t="s">
        <v>53</v>
      </c>
      <c r="K69" s="51" t="s">
        <v>747</v>
      </c>
    </row>
    <row r="70" spans="1:11" x14ac:dyDescent="0.25">
      <c r="A70" s="51">
        <v>105</v>
      </c>
      <c r="B70" s="51" t="s">
        <v>224</v>
      </c>
      <c r="C70" s="51" t="s">
        <v>225</v>
      </c>
      <c r="D70" s="51" t="s">
        <v>0</v>
      </c>
      <c r="E70" s="51" t="s">
        <v>1</v>
      </c>
      <c r="F70" s="51" t="s">
        <v>226</v>
      </c>
      <c r="G70" s="51" t="s">
        <v>666</v>
      </c>
      <c r="H70" s="51" t="s">
        <v>3</v>
      </c>
      <c r="I70" s="51" t="s">
        <v>227</v>
      </c>
      <c r="J70" s="51" t="s">
        <v>53</v>
      </c>
      <c r="K70" s="51" t="s">
        <v>748</v>
      </c>
    </row>
    <row r="71" spans="1:11" x14ac:dyDescent="0.25">
      <c r="A71" s="51">
        <v>106</v>
      </c>
      <c r="B71" s="51" t="s">
        <v>54</v>
      </c>
      <c r="C71" s="51" t="s">
        <v>55</v>
      </c>
      <c r="D71" s="51" t="s">
        <v>0</v>
      </c>
      <c r="E71" s="51" t="s">
        <v>1</v>
      </c>
      <c r="F71" s="51" t="s">
        <v>229</v>
      </c>
      <c r="G71" s="51" t="s">
        <v>666</v>
      </c>
      <c r="H71" s="51" t="s">
        <v>3</v>
      </c>
      <c r="I71" s="51" t="s">
        <v>230</v>
      </c>
      <c r="J71" s="51" t="s">
        <v>53</v>
      </c>
      <c r="K71" s="51" t="s">
        <v>749</v>
      </c>
    </row>
    <row r="72" spans="1:11" x14ac:dyDescent="0.25">
      <c r="A72" s="51">
        <v>107</v>
      </c>
      <c r="B72" s="51" t="s">
        <v>232</v>
      </c>
      <c r="C72" s="51" t="s">
        <v>233</v>
      </c>
      <c r="D72" s="51" t="s">
        <v>234</v>
      </c>
      <c r="E72" s="51" t="s">
        <v>1</v>
      </c>
      <c r="F72" s="51" t="s">
        <v>235</v>
      </c>
      <c r="G72" s="51" t="s">
        <v>666</v>
      </c>
      <c r="H72" s="51" t="s">
        <v>3</v>
      </c>
      <c r="I72" s="51" t="s">
        <v>236</v>
      </c>
      <c r="J72" s="51" t="s">
        <v>53</v>
      </c>
      <c r="K72" s="51" t="s">
        <v>750</v>
      </c>
    </row>
    <row r="73" spans="1:11" x14ac:dyDescent="0.25">
      <c r="A73" s="51">
        <v>108</v>
      </c>
      <c r="B73" s="51" t="s">
        <v>50</v>
      </c>
      <c r="C73" s="51" t="s">
        <v>51</v>
      </c>
      <c r="D73" s="51" t="s">
        <v>52</v>
      </c>
      <c r="E73" s="51" t="s">
        <v>43</v>
      </c>
      <c r="F73" s="51" t="s">
        <v>246</v>
      </c>
      <c r="G73" s="51" t="s">
        <v>666</v>
      </c>
      <c r="H73" s="51" t="s">
        <v>3</v>
      </c>
      <c r="I73" s="51" t="s">
        <v>247</v>
      </c>
      <c r="J73" s="51" t="s">
        <v>125</v>
      </c>
      <c r="K73" s="51" t="s">
        <v>751</v>
      </c>
    </row>
    <row r="74" spans="1:11" x14ac:dyDescent="0.25">
      <c r="A74" s="51">
        <v>109</v>
      </c>
      <c r="B74" s="51" t="s">
        <v>249</v>
      </c>
      <c r="C74" s="51" t="s">
        <v>250</v>
      </c>
      <c r="D74" s="51" t="s">
        <v>251</v>
      </c>
      <c r="E74" s="51" t="s">
        <v>43</v>
      </c>
      <c r="F74" s="51" t="s">
        <v>252</v>
      </c>
      <c r="G74" s="51" t="s">
        <v>666</v>
      </c>
      <c r="H74" s="51" t="s">
        <v>3</v>
      </c>
      <c r="I74" s="51" t="s">
        <v>253</v>
      </c>
      <c r="J74" s="51" t="s">
        <v>125</v>
      </c>
      <c r="K74" s="51" t="s">
        <v>752</v>
      </c>
    </row>
    <row r="75" spans="1:11" x14ac:dyDescent="0.25">
      <c r="A75" s="51">
        <v>110</v>
      </c>
      <c r="B75" s="51" t="s">
        <v>262</v>
      </c>
      <c r="C75" s="51" t="s">
        <v>263</v>
      </c>
      <c r="D75" s="51" t="s">
        <v>264</v>
      </c>
      <c r="E75" s="51" t="s">
        <v>1</v>
      </c>
      <c r="F75" s="51" t="s">
        <v>265</v>
      </c>
      <c r="G75" s="51" t="s">
        <v>666</v>
      </c>
      <c r="H75" s="51" t="s">
        <v>3</v>
      </c>
      <c r="I75" s="51" t="s">
        <v>266</v>
      </c>
      <c r="J75" s="51" t="s">
        <v>53</v>
      </c>
      <c r="K75" s="51" t="s">
        <v>753</v>
      </c>
    </row>
    <row r="76" spans="1:11" x14ac:dyDescent="0.25">
      <c r="A76" s="51">
        <v>111</v>
      </c>
      <c r="B76" s="51" t="s">
        <v>268</v>
      </c>
      <c r="C76" s="51" t="s">
        <v>269</v>
      </c>
      <c r="D76" s="51" t="s">
        <v>66</v>
      </c>
      <c r="E76" s="51" t="s">
        <v>1</v>
      </c>
      <c r="F76" s="51" t="s">
        <v>270</v>
      </c>
      <c r="G76" s="51" t="s">
        <v>666</v>
      </c>
      <c r="H76" s="51" t="s">
        <v>3</v>
      </c>
      <c r="I76" s="51" t="s">
        <v>271</v>
      </c>
      <c r="J76" s="51" t="s">
        <v>53</v>
      </c>
      <c r="K76" s="51" t="s">
        <v>754</v>
      </c>
    </row>
    <row r="77" spans="1:11" x14ac:dyDescent="0.25">
      <c r="A77" s="51">
        <v>112</v>
      </c>
      <c r="B77" s="51" t="s">
        <v>273</v>
      </c>
      <c r="C77" s="51" t="s">
        <v>274</v>
      </c>
      <c r="D77" s="51" t="s">
        <v>0</v>
      </c>
      <c r="E77" s="51" t="s">
        <v>1</v>
      </c>
      <c r="F77" s="51" t="s">
        <v>275</v>
      </c>
      <c r="G77" s="51" t="s">
        <v>666</v>
      </c>
      <c r="H77" s="51" t="s">
        <v>3</v>
      </c>
      <c r="I77" s="51" t="s">
        <v>276</v>
      </c>
      <c r="J77" s="51" t="s">
        <v>53</v>
      </c>
      <c r="K77" s="51" t="s">
        <v>755</v>
      </c>
    </row>
    <row r="78" spans="1:11" x14ac:dyDescent="0.25">
      <c r="A78" s="51">
        <v>113</v>
      </c>
      <c r="B78" s="51" t="s">
        <v>278</v>
      </c>
      <c r="C78" s="51" t="s">
        <v>279</v>
      </c>
      <c r="D78" s="51" t="s">
        <v>66</v>
      </c>
      <c r="E78" s="51" t="s">
        <v>1</v>
      </c>
      <c r="F78" s="51" t="s">
        <v>280</v>
      </c>
      <c r="G78" s="51" t="s">
        <v>666</v>
      </c>
      <c r="H78" s="51" t="s">
        <v>3</v>
      </c>
      <c r="I78" s="51" t="s">
        <v>281</v>
      </c>
      <c r="J78" s="51" t="s">
        <v>53</v>
      </c>
      <c r="K78" s="51" t="s">
        <v>756</v>
      </c>
    </row>
    <row r="79" spans="1:11" x14ac:dyDescent="0.25">
      <c r="A79" s="51">
        <v>3</v>
      </c>
      <c r="B79" s="51" t="s">
        <v>612</v>
      </c>
      <c r="C79" s="51" t="s">
        <v>613</v>
      </c>
      <c r="D79" s="51" t="s">
        <v>0</v>
      </c>
      <c r="E79" s="51" t="s">
        <v>1</v>
      </c>
      <c r="F79" s="51" t="s">
        <v>855</v>
      </c>
      <c r="G79" s="51" t="s">
        <v>827</v>
      </c>
      <c r="H79" s="51" t="s">
        <v>828</v>
      </c>
      <c r="I79" s="51" t="s">
        <v>856</v>
      </c>
      <c r="J79" s="51" t="s">
        <v>827</v>
      </c>
      <c r="K79" s="51" t="s">
        <v>857</v>
      </c>
    </row>
    <row r="80" spans="1:11" x14ac:dyDescent="0.25">
      <c r="A80" s="51">
        <v>4</v>
      </c>
      <c r="B80" s="51" t="s">
        <v>262</v>
      </c>
      <c r="C80" s="51" t="s">
        <v>421</v>
      </c>
      <c r="D80" s="51" t="s">
        <v>0</v>
      </c>
      <c r="E80" s="51" t="s">
        <v>1</v>
      </c>
      <c r="F80" s="51" t="s">
        <v>826</v>
      </c>
      <c r="G80" s="51" t="s">
        <v>827</v>
      </c>
      <c r="H80" s="51" t="s">
        <v>828</v>
      </c>
      <c r="I80" s="51" t="s">
        <v>588</v>
      </c>
      <c r="J80" s="51" t="s">
        <v>827</v>
      </c>
      <c r="K80" s="51" t="s">
        <v>829</v>
      </c>
    </row>
    <row r="81" spans="1:11" x14ac:dyDescent="0.25">
      <c r="A81" s="51">
        <v>7</v>
      </c>
      <c r="B81" s="51" t="s">
        <v>262</v>
      </c>
      <c r="C81" s="51" t="s">
        <v>421</v>
      </c>
      <c r="D81" s="51" t="s">
        <v>0</v>
      </c>
      <c r="E81" s="51" t="s">
        <v>1</v>
      </c>
      <c r="F81" s="51" t="s">
        <v>837</v>
      </c>
      <c r="G81" s="51" t="s">
        <v>475</v>
      </c>
      <c r="H81" s="51" t="s">
        <v>781</v>
      </c>
      <c r="I81" s="51" t="s">
        <v>838</v>
      </c>
      <c r="J81" s="51" t="s">
        <v>839</v>
      </c>
      <c r="K81" s="51" t="s">
        <v>840</v>
      </c>
    </row>
    <row r="82" spans="1:11" x14ac:dyDescent="0.25">
      <c r="A82" s="51">
        <v>2</v>
      </c>
      <c r="B82" s="51" t="s">
        <v>612</v>
      </c>
      <c r="C82" s="51" t="s">
        <v>613</v>
      </c>
      <c r="D82" s="51" t="s">
        <v>0</v>
      </c>
      <c r="E82" s="51" t="s">
        <v>1</v>
      </c>
      <c r="F82" s="51" t="s">
        <v>568</v>
      </c>
      <c r="G82" s="51" t="s">
        <v>543</v>
      </c>
      <c r="H82" s="51" t="s">
        <v>473</v>
      </c>
      <c r="I82" s="51" t="s">
        <v>570</v>
      </c>
      <c r="J82" s="51" t="s">
        <v>569</v>
      </c>
      <c r="K82" s="51" t="s">
        <v>854</v>
      </c>
    </row>
    <row r="83" spans="1:11" x14ac:dyDescent="0.25">
      <c r="A83" s="51">
        <v>95</v>
      </c>
      <c r="B83" s="51" t="s">
        <v>174</v>
      </c>
      <c r="C83" s="51" t="s">
        <v>175</v>
      </c>
      <c r="D83" s="51" t="s">
        <v>0</v>
      </c>
      <c r="E83" s="51" t="s">
        <v>1</v>
      </c>
      <c r="F83" s="51" t="s">
        <v>472</v>
      </c>
      <c r="G83" s="51" t="s">
        <v>543</v>
      </c>
      <c r="H83" s="51" t="s">
        <v>473</v>
      </c>
      <c r="I83" s="51" t="s">
        <v>474</v>
      </c>
      <c r="J83" s="51" t="s">
        <v>475</v>
      </c>
      <c r="K83" s="51" t="s">
        <v>737</v>
      </c>
    </row>
    <row r="84" spans="1:11" x14ac:dyDescent="0.25">
      <c r="A84" s="51">
        <v>102</v>
      </c>
      <c r="B84" s="51" t="s">
        <v>54</v>
      </c>
      <c r="C84" s="51" t="s">
        <v>55</v>
      </c>
      <c r="D84" s="51" t="s">
        <v>0</v>
      </c>
      <c r="E84" s="51" t="s">
        <v>1</v>
      </c>
      <c r="F84" s="51" t="s">
        <v>480</v>
      </c>
      <c r="G84" s="51" t="s">
        <v>543</v>
      </c>
      <c r="H84" s="51" t="s">
        <v>473</v>
      </c>
      <c r="I84" s="51" t="s">
        <v>481</v>
      </c>
      <c r="J84" s="51" t="s">
        <v>475</v>
      </c>
      <c r="K84" s="51" t="s">
        <v>744</v>
      </c>
    </row>
    <row r="85" spans="1:11" x14ac:dyDescent="0.25">
      <c r="A85" s="51">
        <v>71</v>
      </c>
      <c r="B85" s="51" t="s">
        <v>791</v>
      </c>
      <c r="C85" s="51" t="s">
        <v>792</v>
      </c>
      <c r="D85" s="51" t="s">
        <v>793</v>
      </c>
      <c r="E85" s="51" t="s">
        <v>601</v>
      </c>
      <c r="F85" s="51" t="s">
        <v>794</v>
      </c>
      <c r="G85" s="51" t="s">
        <v>788</v>
      </c>
      <c r="H85" s="51" t="s">
        <v>8</v>
      </c>
      <c r="I85" s="51" t="s">
        <v>795</v>
      </c>
      <c r="J85" s="51" t="s">
        <v>778</v>
      </c>
      <c r="K85" s="51" t="s">
        <v>796</v>
      </c>
    </row>
    <row r="86" spans="1:11" x14ac:dyDescent="0.25">
      <c r="A86" s="51">
        <v>91</v>
      </c>
      <c r="B86" s="51" t="s">
        <v>819</v>
      </c>
      <c r="C86" s="51" t="s">
        <v>820</v>
      </c>
      <c r="D86" s="51" t="s">
        <v>821</v>
      </c>
      <c r="E86" s="51" t="s">
        <v>822</v>
      </c>
      <c r="F86" s="51" t="s">
        <v>823</v>
      </c>
      <c r="G86" s="51" t="s">
        <v>788</v>
      </c>
      <c r="H86" s="51" t="s">
        <v>8</v>
      </c>
      <c r="I86" s="51" t="s">
        <v>824</v>
      </c>
      <c r="J86" s="51" t="s">
        <v>9</v>
      </c>
      <c r="K86" s="51" t="s">
        <v>825</v>
      </c>
    </row>
    <row r="87" spans="1:11" x14ac:dyDescent="0.25">
      <c r="A87" s="51">
        <v>92</v>
      </c>
      <c r="B87" s="51" t="s">
        <v>797</v>
      </c>
      <c r="C87" s="51" t="s">
        <v>798</v>
      </c>
      <c r="D87" s="51" t="s">
        <v>799</v>
      </c>
      <c r="E87" s="51" t="s">
        <v>1</v>
      </c>
      <c r="F87" s="51" t="s">
        <v>800</v>
      </c>
      <c r="G87" s="51" t="s">
        <v>788</v>
      </c>
      <c r="H87" s="51" t="s">
        <v>8</v>
      </c>
      <c r="I87" s="51" t="s">
        <v>801</v>
      </c>
      <c r="J87" s="51" t="s">
        <v>9</v>
      </c>
      <c r="K87" s="51" t="s">
        <v>802</v>
      </c>
    </row>
    <row r="88" spans="1:11" x14ac:dyDescent="0.25">
      <c r="A88" s="51">
        <v>42</v>
      </c>
      <c r="B88" s="51" t="s">
        <v>15</v>
      </c>
      <c r="C88" s="51" t="s">
        <v>16</v>
      </c>
      <c r="D88" s="51" t="s">
        <v>17</v>
      </c>
      <c r="E88" s="51" t="s">
        <v>7</v>
      </c>
      <c r="F88" s="51" t="s">
        <v>18</v>
      </c>
      <c r="G88" s="51" t="s">
        <v>527</v>
      </c>
      <c r="H88" s="51" t="s">
        <v>5</v>
      </c>
      <c r="I88" s="51" t="s">
        <v>19</v>
      </c>
      <c r="J88" s="51" t="s">
        <v>6</v>
      </c>
      <c r="K88" s="51" t="s">
        <v>685</v>
      </c>
    </row>
    <row r="89" spans="1:11" x14ac:dyDescent="0.25">
      <c r="A89" s="51">
        <v>53</v>
      </c>
      <c r="B89" s="51" t="s">
        <v>366</v>
      </c>
      <c r="C89" s="51" t="s">
        <v>367</v>
      </c>
      <c r="D89" s="51" t="s">
        <v>368</v>
      </c>
      <c r="E89" s="51" t="s">
        <v>43</v>
      </c>
      <c r="F89" s="51" t="s">
        <v>395</v>
      </c>
      <c r="G89" s="51" t="s">
        <v>527</v>
      </c>
      <c r="H89" s="51" t="s">
        <v>5</v>
      </c>
      <c r="I89" s="51" t="s">
        <v>396</v>
      </c>
      <c r="J89" s="51" t="s">
        <v>6</v>
      </c>
      <c r="K89" s="51" t="s">
        <v>698</v>
      </c>
    </row>
    <row r="90" spans="1:11" x14ac:dyDescent="0.25">
      <c r="A90" s="51">
        <v>63</v>
      </c>
      <c r="B90" s="51" t="s">
        <v>443</v>
      </c>
      <c r="C90" s="51" t="s">
        <v>444</v>
      </c>
      <c r="D90" s="51" t="s">
        <v>0</v>
      </c>
      <c r="E90" s="51" t="s">
        <v>1</v>
      </c>
      <c r="F90" s="51" t="s">
        <v>445</v>
      </c>
      <c r="G90" s="51" t="s">
        <v>527</v>
      </c>
      <c r="H90" s="51" t="s">
        <v>5</v>
      </c>
      <c r="I90" s="51" t="s">
        <v>446</v>
      </c>
      <c r="J90" s="51" t="s">
        <v>6</v>
      </c>
      <c r="K90" s="51" t="s">
        <v>708</v>
      </c>
    </row>
    <row r="91" spans="1:11" x14ac:dyDescent="0.25">
      <c r="A91" s="51">
        <v>64</v>
      </c>
      <c r="B91" s="51" t="s">
        <v>448</v>
      </c>
      <c r="C91" s="51" t="s">
        <v>449</v>
      </c>
      <c r="D91" s="51" t="s">
        <v>205</v>
      </c>
      <c r="E91" s="51" t="s">
        <v>1</v>
      </c>
      <c r="F91" s="51" t="s">
        <v>450</v>
      </c>
      <c r="G91" s="51" t="s">
        <v>527</v>
      </c>
      <c r="H91" s="51" t="s">
        <v>5</v>
      </c>
      <c r="I91" s="51" t="s">
        <v>451</v>
      </c>
      <c r="J91" s="51" t="s">
        <v>6</v>
      </c>
      <c r="K91" s="51" t="s">
        <v>709</v>
      </c>
    </row>
    <row r="92" spans="1:11" x14ac:dyDescent="0.25">
      <c r="A92" s="51">
        <v>67</v>
      </c>
      <c r="B92" s="51" t="s">
        <v>20</v>
      </c>
      <c r="C92" s="51" t="s">
        <v>21</v>
      </c>
      <c r="D92" s="51" t="s">
        <v>0</v>
      </c>
      <c r="E92" s="51" t="s">
        <v>1</v>
      </c>
      <c r="F92" s="51" t="s">
        <v>22</v>
      </c>
      <c r="G92" s="51" t="s">
        <v>527</v>
      </c>
      <c r="H92" s="51" t="s">
        <v>5</v>
      </c>
      <c r="I92" s="51" t="s">
        <v>23</v>
      </c>
      <c r="J92" s="51" t="s">
        <v>6</v>
      </c>
      <c r="K92" s="51" t="s">
        <v>713</v>
      </c>
    </row>
    <row r="93" spans="1:11" x14ac:dyDescent="0.25">
      <c r="A93" s="51">
        <v>69</v>
      </c>
      <c r="B93" s="51" t="s">
        <v>34</v>
      </c>
      <c r="C93" s="51" t="s">
        <v>35</v>
      </c>
      <c r="D93" s="51" t="s">
        <v>36</v>
      </c>
      <c r="E93" s="51" t="s">
        <v>1</v>
      </c>
      <c r="F93" s="51" t="s">
        <v>37</v>
      </c>
      <c r="G93" s="51" t="s">
        <v>527</v>
      </c>
      <c r="H93" s="51" t="s">
        <v>5</v>
      </c>
      <c r="I93" s="51" t="s">
        <v>38</v>
      </c>
      <c r="J93" s="51" t="s">
        <v>6</v>
      </c>
      <c r="K93" s="51" t="s">
        <v>715</v>
      </c>
    </row>
    <row r="94" spans="1:11" x14ac:dyDescent="0.25">
      <c r="A94" s="51">
        <v>70</v>
      </c>
      <c r="B94" s="51" t="s">
        <v>40</v>
      </c>
      <c r="C94" s="51" t="s">
        <v>41</v>
      </c>
      <c r="D94" s="51" t="s">
        <v>42</v>
      </c>
      <c r="E94" s="51" t="s">
        <v>43</v>
      </c>
      <c r="F94" s="51" t="s">
        <v>44</v>
      </c>
      <c r="G94" s="51" t="s">
        <v>527</v>
      </c>
      <c r="H94" s="51" t="s">
        <v>5</v>
      </c>
      <c r="I94" s="51" t="s">
        <v>45</v>
      </c>
      <c r="J94" s="51" t="s">
        <v>6</v>
      </c>
      <c r="K94" s="51" t="s">
        <v>716</v>
      </c>
    </row>
    <row r="95" spans="1:11" x14ac:dyDescent="0.25">
      <c r="A95" s="51">
        <v>72</v>
      </c>
      <c r="B95" s="51" t="s">
        <v>54</v>
      </c>
      <c r="C95" s="51" t="s">
        <v>55</v>
      </c>
      <c r="D95" s="51" t="s">
        <v>0</v>
      </c>
      <c r="E95" s="51" t="s">
        <v>1</v>
      </c>
      <c r="F95" s="51" t="s">
        <v>56</v>
      </c>
      <c r="G95" s="51" t="s">
        <v>527</v>
      </c>
      <c r="H95" s="51" t="s">
        <v>5</v>
      </c>
      <c r="I95" s="51" t="s">
        <v>57</v>
      </c>
      <c r="J95" s="51" t="s">
        <v>6</v>
      </c>
      <c r="K95" s="51" t="s">
        <v>717</v>
      </c>
    </row>
    <row r="96" spans="1:11" x14ac:dyDescent="0.25">
      <c r="A96" s="51">
        <v>75</v>
      </c>
      <c r="B96" s="51" t="s">
        <v>467</v>
      </c>
      <c r="C96" s="51" t="s">
        <v>468</v>
      </c>
      <c r="D96" s="51" t="s">
        <v>0</v>
      </c>
      <c r="E96" s="51" t="s">
        <v>1</v>
      </c>
      <c r="F96" s="51" t="s">
        <v>469</v>
      </c>
      <c r="G96" s="51" t="s">
        <v>527</v>
      </c>
      <c r="H96" s="51" t="s">
        <v>5</v>
      </c>
      <c r="I96" s="51" t="s">
        <v>470</v>
      </c>
      <c r="J96" s="51" t="s">
        <v>6</v>
      </c>
      <c r="K96" s="51" t="s">
        <v>720</v>
      </c>
    </row>
    <row r="97" spans="1:11" x14ac:dyDescent="0.25">
      <c r="A97" s="51">
        <v>76</v>
      </c>
      <c r="B97" s="51" t="s">
        <v>79</v>
      </c>
      <c r="C97" s="51" t="s">
        <v>11</v>
      </c>
      <c r="D97" s="51" t="s">
        <v>80</v>
      </c>
      <c r="E97" s="51" t="s">
        <v>81</v>
      </c>
      <c r="F97" s="51" t="s">
        <v>82</v>
      </c>
      <c r="G97" s="51" t="s">
        <v>527</v>
      </c>
      <c r="H97" s="51" t="s">
        <v>5</v>
      </c>
      <c r="I97" s="51" t="s">
        <v>83</v>
      </c>
      <c r="J97" s="51" t="s">
        <v>6</v>
      </c>
      <c r="K97" s="51" t="s">
        <v>721</v>
      </c>
    </row>
    <row r="98" spans="1:11" x14ac:dyDescent="0.25">
      <c r="A98" s="51">
        <v>78</v>
      </c>
      <c r="B98" s="51" t="s">
        <v>64</v>
      </c>
      <c r="C98" s="51" t="s">
        <v>65</v>
      </c>
      <c r="D98" s="51" t="s">
        <v>66</v>
      </c>
      <c r="E98" s="51" t="s">
        <v>1</v>
      </c>
      <c r="F98" s="51" t="s">
        <v>85</v>
      </c>
      <c r="G98" s="51" t="s">
        <v>527</v>
      </c>
      <c r="H98" s="51" t="s">
        <v>5</v>
      </c>
      <c r="I98" s="51" t="s">
        <v>86</v>
      </c>
      <c r="J98" s="51" t="s">
        <v>6</v>
      </c>
      <c r="K98" s="51" t="s">
        <v>722</v>
      </c>
    </row>
    <row r="99" spans="1:11" x14ac:dyDescent="0.25">
      <c r="A99" s="51">
        <v>79</v>
      </c>
      <c r="B99" s="51" t="s">
        <v>88</v>
      </c>
      <c r="C99" s="51" t="s">
        <v>89</v>
      </c>
      <c r="D99" s="51" t="s">
        <v>90</v>
      </c>
      <c r="E99" s="51" t="s">
        <v>70</v>
      </c>
      <c r="F99" s="51" t="s">
        <v>91</v>
      </c>
      <c r="G99" s="51" t="s">
        <v>527</v>
      </c>
      <c r="H99" s="51" t="s">
        <v>5</v>
      </c>
      <c r="I99" s="51" t="s">
        <v>92</v>
      </c>
      <c r="J99" s="51" t="s">
        <v>6</v>
      </c>
      <c r="K99" s="51" t="s">
        <v>723</v>
      </c>
    </row>
    <row r="100" spans="1:11" x14ac:dyDescent="0.25">
      <c r="A100" s="51">
        <v>80</v>
      </c>
      <c r="B100" s="51" t="s">
        <v>50</v>
      </c>
      <c r="C100" s="51" t="s">
        <v>51</v>
      </c>
      <c r="D100" s="51" t="s">
        <v>52</v>
      </c>
      <c r="E100" s="51" t="s">
        <v>43</v>
      </c>
      <c r="F100" s="51" t="s">
        <v>94</v>
      </c>
      <c r="G100" s="51" t="s">
        <v>527</v>
      </c>
      <c r="H100" s="51" t="s">
        <v>5</v>
      </c>
      <c r="I100" s="51" t="s">
        <v>95</v>
      </c>
      <c r="J100" s="51" t="s">
        <v>6</v>
      </c>
      <c r="K100" s="51" t="s">
        <v>724</v>
      </c>
    </row>
    <row r="101" spans="1:11" x14ac:dyDescent="0.25">
      <c r="A101" s="51">
        <v>81</v>
      </c>
      <c r="B101" s="51" t="s">
        <v>49</v>
      </c>
      <c r="C101" s="51" t="s">
        <v>97</v>
      </c>
      <c r="D101" s="51" t="s">
        <v>66</v>
      </c>
      <c r="E101" s="51" t="s">
        <v>1</v>
      </c>
      <c r="F101" s="51" t="s">
        <v>98</v>
      </c>
      <c r="G101" s="51" t="s">
        <v>527</v>
      </c>
      <c r="H101" s="51" t="s">
        <v>5</v>
      </c>
      <c r="I101" s="51" t="s">
        <v>99</v>
      </c>
      <c r="J101" s="51" t="s">
        <v>6</v>
      </c>
      <c r="K101" s="51" t="s">
        <v>725</v>
      </c>
    </row>
    <row r="102" spans="1:11" x14ac:dyDescent="0.25">
      <c r="A102" s="51">
        <v>82</v>
      </c>
      <c r="B102" s="51" t="s">
        <v>104</v>
      </c>
      <c r="C102" s="51" t="s">
        <v>105</v>
      </c>
      <c r="D102" s="51" t="s">
        <v>106</v>
      </c>
      <c r="E102" s="51" t="s">
        <v>7</v>
      </c>
      <c r="F102" s="51" t="s">
        <v>107</v>
      </c>
      <c r="G102" s="51" t="s">
        <v>527</v>
      </c>
      <c r="H102" s="51" t="s">
        <v>5</v>
      </c>
      <c r="I102" s="51" t="s">
        <v>108</v>
      </c>
      <c r="J102" s="51" t="s">
        <v>6</v>
      </c>
      <c r="K102" s="51" t="s">
        <v>726</v>
      </c>
    </row>
    <row r="103" spans="1:11" x14ac:dyDescent="0.25">
      <c r="A103" s="51">
        <v>85</v>
      </c>
      <c r="B103" s="51" t="s">
        <v>127</v>
      </c>
      <c r="C103" s="51" t="s">
        <v>47</v>
      </c>
      <c r="D103" s="51" t="s">
        <v>0</v>
      </c>
      <c r="E103" s="51" t="s">
        <v>1</v>
      </c>
      <c r="F103" s="51" t="s">
        <v>128</v>
      </c>
      <c r="G103" s="51" t="s">
        <v>527</v>
      </c>
      <c r="H103" s="51" t="s">
        <v>8</v>
      </c>
      <c r="I103" s="51" t="s">
        <v>129</v>
      </c>
      <c r="J103" s="51" t="s">
        <v>9</v>
      </c>
      <c r="K103" s="51" t="s">
        <v>729</v>
      </c>
    </row>
    <row r="104" spans="1:11" x14ac:dyDescent="0.25">
      <c r="A104" s="51">
        <v>86</v>
      </c>
      <c r="B104" s="51" t="s">
        <v>641</v>
      </c>
      <c r="C104" s="51" t="s">
        <v>642</v>
      </c>
      <c r="D104" s="51" t="s">
        <v>106</v>
      </c>
      <c r="E104" s="51" t="s">
        <v>7</v>
      </c>
      <c r="F104" s="51" t="s">
        <v>643</v>
      </c>
      <c r="G104" s="51" t="s">
        <v>527</v>
      </c>
      <c r="H104" s="51" t="s">
        <v>8</v>
      </c>
      <c r="I104" s="51" t="s">
        <v>644</v>
      </c>
      <c r="J104" s="51" t="s">
        <v>9</v>
      </c>
      <c r="K104" s="51" t="s">
        <v>730</v>
      </c>
    </row>
    <row r="105" spans="1:11" x14ac:dyDescent="0.25">
      <c r="A105" s="51">
        <v>93</v>
      </c>
      <c r="B105" s="51" t="s">
        <v>101</v>
      </c>
      <c r="C105" s="51" t="s">
        <v>102</v>
      </c>
      <c r="D105" s="51" t="s">
        <v>103</v>
      </c>
      <c r="E105" s="51" t="s">
        <v>43</v>
      </c>
      <c r="F105" s="51" t="s">
        <v>169</v>
      </c>
      <c r="G105" s="51" t="s">
        <v>527</v>
      </c>
      <c r="H105" s="51" t="s">
        <v>8</v>
      </c>
      <c r="I105" s="51" t="s">
        <v>170</v>
      </c>
      <c r="J105" s="51" t="s">
        <v>9</v>
      </c>
      <c r="K105" s="51" t="s">
        <v>735</v>
      </c>
    </row>
    <row r="106" spans="1:11" x14ac:dyDescent="0.25">
      <c r="A106" s="51">
        <v>94</v>
      </c>
      <c r="B106" s="51" t="s">
        <v>174</v>
      </c>
      <c r="C106" s="51" t="s">
        <v>175</v>
      </c>
      <c r="D106" s="51" t="s">
        <v>0</v>
      </c>
      <c r="E106" s="51" t="s">
        <v>1</v>
      </c>
      <c r="F106" s="51" t="s">
        <v>176</v>
      </c>
      <c r="G106" s="51" t="s">
        <v>527</v>
      </c>
      <c r="H106" s="51" t="s">
        <v>8</v>
      </c>
      <c r="I106" s="51" t="s">
        <v>177</v>
      </c>
      <c r="J106" s="51" t="s">
        <v>9</v>
      </c>
      <c r="K106" s="51" t="s">
        <v>736</v>
      </c>
    </row>
    <row r="107" spans="1:11" x14ac:dyDescent="0.25">
      <c r="A107" s="51">
        <v>96</v>
      </c>
      <c r="B107" s="51" t="s">
        <v>179</v>
      </c>
      <c r="C107" s="51" t="s">
        <v>180</v>
      </c>
      <c r="D107" s="51" t="s">
        <v>181</v>
      </c>
      <c r="E107" s="51" t="s">
        <v>43</v>
      </c>
      <c r="F107" s="51" t="s">
        <v>182</v>
      </c>
      <c r="G107" s="51" t="s">
        <v>527</v>
      </c>
      <c r="H107" s="51" t="s">
        <v>8</v>
      </c>
      <c r="I107" s="51" t="s">
        <v>183</v>
      </c>
      <c r="J107" s="51" t="s">
        <v>9</v>
      </c>
      <c r="K107" s="51" t="s">
        <v>738</v>
      </c>
    </row>
    <row r="108" spans="1:11" x14ac:dyDescent="0.25">
      <c r="A108" s="51">
        <v>97</v>
      </c>
      <c r="B108" s="51" t="s">
        <v>185</v>
      </c>
      <c r="C108" s="51" t="s">
        <v>186</v>
      </c>
      <c r="D108" s="51" t="s">
        <v>17</v>
      </c>
      <c r="E108" s="51" t="s">
        <v>7</v>
      </c>
      <c r="F108" s="51" t="s">
        <v>187</v>
      </c>
      <c r="G108" s="51" t="s">
        <v>527</v>
      </c>
      <c r="H108" s="51" t="s">
        <v>8</v>
      </c>
      <c r="I108" s="51" t="s">
        <v>188</v>
      </c>
      <c r="J108" s="51" t="s">
        <v>9</v>
      </c>
      <c r="K108" s="51" t="s">
        <v>739</v>
      </c>
    </row>
    <row r="109" spans="1:11" x14ac:dyDescent="0.25">
      <c r="A109" s="51">
        <v>100</v>
      </c>
      <c r="B109" s="51" t="s">
        <v>196</v>
      </c>
      <c r="C109" s="51" t="s">
        <v>104</v>
      </c>
      <c r="D109" s="51" t="s">
        <v>197</v>
      </c>
      <c r="E109" s="51" t="s">
        <v>198</v>
      </c>
      <c r="F109" s="51" t="s">
        <v>199</v>
      </c>
      <c r="G109" s="51" t="s">
        <v>527</v>
      </c>
      <c r="H109" s="51" t="s">
        <v>8</v>
      </c>
      <c r="I109" s="51" t="s">
        <v>200</v>
      </c>
      <c r="J109" s="51" t="s">
        <v>9</v>
      </c>
      <c r="K109" s="51" t="s">
        <v>742</v>
      </c>
    </row>
    <row r="110" spans="1:11" x14ac:dyDescent="0.25">
      <c r="A110" s="51">
        <v>1</v>
      </c>
      <c r="B110" s="51" t="s">
        <v>262</v>
      </c>
      <c r="C110" s="51" t="s">
        <v>421</v>
      </c>
      <c r="D110" s="51" t="s">
        <v>0</v>
      </c>
      <c r="E110" s="51" t="s">
        <v>1</v>
      </c>
      <c r="F110" s="51" t="s">
        <v>850</v>
      </c>
      <c r="G110" s="51" t="s">
        <v>760</v>
      </c>
      <c r="H110" s="51" t="s">
        <v>781</v>
      </c>
      <c r="I110" s="51" t="s">
        <v>851</v>
      </c>
      <c r="J110" s="51" t="s">
        <v>852</v>
      </c>
      <c r="K110" s="51" t="s">
        <v>853</v>
      </c>
    </row>
    <row r="111" spans="1:11" x14ac:dyDescent="0.25">
      <c r="A111" s="51">
        <v>8</v>
      </c>
      <c r="B111" s="51" t="s">
        <v>841</v>
      </c>
      <c r="C111" s="51" t="s">
        <v>842</v>
      </c>
      <c r="D111" s="51" t="s">
        <v>0</v>
      </c>
      <c r="E111" s="51" t="s">
        <v>1</v>
      </c>
      <c r="F111" s="51" t="s">
        <v>759</v>
      </c>
      <c r="G111" s="51" t="s">
        <v>760</v>
      </c>
      <c r="H111" s="51" t="s">
        <v>5</v>
      </c>
      <c r="I111" s="51" t="s">
        <v>761</v>
      </c>
      <c r="J111" s="51" t="s">
        <v>6</v>
      </c>
      <c r="K111" s="51" t="s">
        <v>844</v>
      </c>
    </row>
    <row r="112" spans="1:11" x14ac:dyDescent="0.25">
      <c r="A112" s="51">
        <v>10</v>
      </c>
      <c r="B112" s="51" t="s">
        <v>803</v>
      </c>
      <c r="C112" s="51" t="s">
        <v>804</v>
      </c>
      <c r="D112" s="51" t="s">
        <v>17</v>
      </c>
      <c r="E112" s="51" t="s">
        <v>7</v>
      </c>
      <c r="F112" s="51" t="s">
        <v>805</v>
      </c>
      <c r="G112" s="51" t="s">
        <v>760</v>
      </c>
      <c r="H112" s="51" t="s">
        <v>5</v>
      </c>
      <c r="I112" s="51" t="s">
        <v>806</v>
      </c>
      <c r="J112" s="51" t="s">
        <v>6</v>
      </c>
      <c r="K112" s="51" t="s">
        <v>807</v>
      </c>
    </row>
    <row r="113" spans="1:11" x14ac:dyDescent="0.25">
      <c r="A113" s="51">
        <v>11</v>
      </c>
      <c r="B113" s="51" t="s">
        <v>766</v>
      </c>
      <c r="C113" s="51" t="s">
        <v>767</v>
      </c>
      <c r="D113" s="51" t="s">
        <v>577</v>
      </c>
      <c r="E113" s="51" t="s">
        <v>7</v>
      </c>
      <c r="F113" s="51" t="s">
        <v>768</v>
      </c>
      <c r="G113" s="51" t="s">
        <v>760</v>
      </c>
      <c r="H113" s="51" t="s">
        <v>8</v>
      </c>
      <c r="I113" s="51" t="s">
        <v>769</v>
      </c>
      <c r="J113" s="51" t="s">
        <v>9</v>
      </c>
      <c r="K113" s="51" t="s">
        <v>770</v>
      </c>
    </row>
    <row r="114" spans="1:11" x14ac:dyDescent="0.25">
      <c r="A114" s="51">
        <v>12</v>
      </c>
      <c r="B114" s="51" t="s">
        <v>544</v>
      </c>
      <c r="C114" s="51" t="s">
        <v>545</v>
      </c>
      <c r="D114" s="51" t="s">
        <v>546</v>
      </c>
      <c r="E114" s="51" t="s">
        <v>1</v>
      </c>
      <c r="F114" s="51" t="s">
        <v>547</v>
      </c>
      <c r="G114" s="51" t="s">
        <v>760</v>
      </c>
      <c r="H114" s="51" t="s">
        <v>8</v>
      </c>
      <c r="I114" s="51" t="s">
        <v>548</v>
      </c>
      <c r="J114" s="51" t="s">
        <v>9</v>
      </c>
      <c r="K114" s="51" t="s">
        <v>783</v>
      </c>
    </row>
  </sheetData>
  <sortState ref="A2:K114">
    <sortCondition ref="G2:G114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E1"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0" t="s">
        <v>262</v>
      </c>
      <c r="C2" s="50" t="s">
        <v>421</v>
      </c>
      <c r="D2" s="50" t="s">
        <v>0</v>
      </c>
      <c r="E2" s="50" t="s">
        <v>1</v>
      </c>
      <c r="F2" s="50" t="s">
        <v>826</v>
      </c>
      <c r="G2" s="50" t="s">
        <v>827</v>
      </c>
      <c r="H2" s="50" t="s">
        <v>828</v>
      </c>
      <c r="I2" s="50" t="s">
        <v>588</v>
      </c>
      <c r="J2" s="50" t="s">
        <v>827</v>
      </c>
      <c r="K2" s="50" t="s">
        <v>829</v>
      </c>
    </row>
    <row r="3" spans="1:11" x14ac:dyDescent="0.25">
      <c r="A3">
        <v>2</v>
      </c>
      <c r="B3" s="50" t="s">
        <v>830</v>
      </c>
      <c r="C3" s="50" t="s">
        <v>624</v>
      </c>
      <c r="D3" s="50" t="s">
        <v>625</v>
      </c>
      <c r="E3" s="50" t="s">
        <v>48</v>
      </c>
      <c r="F3" s="50" t="s">
        <v>626</v>
      </c>
      <c r="G3" s="50" t="s">
        <v>516</v>
      </c>
      <c r="H3" s="50" t="s">
        <v>294</v>
      </c>
      <c r="I3" s="50" t="s">
        <v>627</v>
      </c>
      <c r="J3" s="50" t="s">
        <v>289</v>
      </c>
      <c r="K3" s="50" t="s">
        <v>831</v>
      </c>
    </row>
    <row r="4" spans="1:11" x14ac:dyDescent="0.25">
      <c r="A4" s="50">
        <v>3</v>
      </c>
      <c r="B4" s="50" t="s">
        <v>832</v>
      </c>
      <c r="C4" s="50" t="s">
        <v>833</v>
      </c>
      <c r="D4" s="50" t="s">
        <v>173</v>
      </c>
      <c r="E4" s="50" t="s">
        <v>43</v>
      </c>
      <c r="F4" s="50" t="s">
        <v>834</v>
      </c>
      <c r="G4" s="50" t="s">
        <v>2</v>
      </c>
      <c r="H4" s="50" t="s">
        <v>294</v>
      </c>
      <c r="I4" s="50" t="s">
        <v>835</v>
      </c>
      <c r="J4" s="50" t="s">
        <v>289</v>
      </c>
      <c r="K4" s="50" t="s">
        <v>836</v>
      </c>
    </row>
    <row r="5" spans="1:11" x14ac:dyDescent="0.25">
      <c r="A5" s="50">
        <v>4</v>
      </c>
      <c r="B5" s="50" t="s">
        <v>262</v>
      </c>
      <c r="C5" s="50" t="s">
        <v>421</v>
      </c>
      <c r="D5" s="50" t="s">
        <v>0</v>
      </c>
      <c r="E5" s="50" t="s">
        <v>1</v>
      </c>
      <c r="F5" s="50" t="s">
        <v>837</v>
      </c>
      <c r="G5" s="50" t="s">
        <v>475</v>
      </c>
      <c r="H5" s="50" t="s">
        <v>781</v>
      </c>
      <c r="I5" s="50" t="s">
        <v>838</v>
      </c>
      <c r="J5" s="50" t="s">
        <v>839</v>
      </c>
      <c r="K5" s="50" t="s">
        <v>840</v>
      </c>
    </row>
    <row r="6" spans="1:11" x14ac:dyDescent="0.25">
      <c r="A6" s="50">
        <v>5</v>
      </c>
      <c r="B6" s="50" t="s">
        <v>841</v>
      </c>
      <c r="C6" s="50" t="s">
        <v>842</v>
      </c>
      <c r="D6" s="50" t="s">
        <v>0</v>
      </c>
      <c r="E6" s="50" t="s">
        <v>1</v>
      </c>
      <c r="F6" s="50" t="s">
        <v>614</v>
      </c>
      <c r="G6" s="50" t="s">
        <v>516</v>
      </c>
      <c r="H6" s="50" t="s">
        <v>3</v>
      </c>
      <c r="I6" s="50" t="s">
        <v>615</v>
      </c>
      <c r="J6" s="50" t="s">
        <v>2</v>
      </c>
      <c r="K6" s="50" t="s">
        <v>843</v>
      </c>
    </row>
    <row r="7" spans="1:11" x14ac:dyDescent="0.25">
      <c r="A7" s="50">
        <v>6</v>
      </c>
      <c r="B7" s="50" t="s">
        <v>841</v>
      </c>
      <c r="C7" s="50" t="s">
        <v>842</v>
      </c>
      <c r="D7" s="50" t="s">
        <v>0</v>
      </c>
      <c r="E7" s="50" t="s">
        <v>1</v>
      </c>
      <c r="F7" s="50" t="s">
        <v>759</v>
      </c>
      <c r="G7" s="50" t="s">
        <v>760</v>
      </c>
      <c r="H7" s="50" t="s">
        <v>5</v>
      </c>
      <c r="I7" s="50" t="s">
        <v>761</v>
      </c>
      <c r="J7" s="50" t="s">
        <v>6</v>
      </c>
      <c r="K7" s="50" t="s">
        <v>844</v>
      </c>
    </row>
    <row r="8" spans="1:11" x14ac:dyDescent="0.25">
      <c r="A8" s="50">
        <v>7</v>
      </c>
      <c r="B8" s="50" t="s">
        <v>845</v>
      </c>
      <c r="C8" s="50" t="s">
        <v>846</v>
      </c>
      <c r="D8" s="50" t="s">
        <v>27</v>
      </c>
      <c r="E8" s="50" t="s">
        <v>28</v>
      </c>
      <c r="F8" s="50" t="s">
        <v>847</v>
      </c>
      <c r="G8" s="50" t="s">
        <v>516</v>
      </c>
      <c r="H8" s="50" t="s">
        <v>294</v>
      </c>
      <c r="I8" s="50" t="s">
        <v>848</v>
      </c>
      <c r="J8" s="50" t="s">
        <v>289</v>
      </c>
      <c r="K8" s="50" t="s">
        <v>849</v>
      </c>
    </row>
    <row r="9" spans="1:11" x14ac:dyDescent="0.25">
      <c r="A9" s="50">
        <v>8</v>
      </c>
      <c r="B9" s="50" t="s">
        <v>803</v>
      </c>
      <c r="C9" s="50" t="s">
        <v>804</v>
      </c>
      <c r="D9" s="50" t="s">
        <v>17</v>
      </c>
      <c r="E9" s="50" t="s">
        <v>7</v>
      </c>
      <c r="F9" s="50" t="s">
        <v>805</v>
      </c>
      <c r="G9" s="50" t="s">
        <v>760</v>
      </c>
      <c r="H9" s="50" t="s">
        <v>5</v>
      </c>
      <c r="I9" s="50" t="s">
        <v>806</v>
      </c>
      <c r="J9" s="50" t="s">
        <v>6</v>
      </c>
      <c r="K9" s="50" t="s">
        <v>807</v>
      </c>
    </row>
    <row r="10" spans="1:11" x14ac:dyDescent="0.25">
      <c r="A10" s="50">
        <v>9</v>
      </c>
      <c r="B10" s="50" t="s">
        <v>766</v>
      </c>
      <c r="C10" s="50" t="s">
        <v>767</v>
      </c>
      <c r="D10" s="50" t="s">
        <v>577</v>
      </c>
      <c r="E10" s="50" t="s">
        <v>7</v>
      </c>
      <c r="F10" s="50" t="s">
        <v>768</v>
      </c>
      <c r="G10" s="50" t="s">
        <v>760</v>
      </c>
      <c r="H10" s="50" t="s">
        <v>8</v>
      </c>
      <c r="I10" s="50" t="s">
        <v>769</v>
      </c>
      <c r="J10" s="50" t="s">
        <v>9</v>
      </c>
      <c r="K10" s="50" t="s">
        <v>770</v>
      </c>
    </row>
    <row r="11" spans="1:11" x14ac:dyDescent="0.25">
      <c r="A11" s="50">
        <v>10</v>
      </c>
      <c r="B11" s="50" t="s">
        <v>544</v>
      </c>
      <c r="C11" s="50" t="s">
        <v>545</v>
      </c>
      <c r="D11" s="50" t="s">
        <v>546</v>
      </c>
      <c r="E11" s="50" t="s">
        <v>1</v>
      </c>
      <c r="F11" s="50" t="s">
        <v>547</v>
      </c>
      <c r="G11" s="50" t="s">
        <v>760</v>
      </c>
      <c r="H11" s="50" t="s">
        <v>8</v>
      </c>
      <c r="I11" s="50" t="s">
        <v>548</v>
      </c>
      <c r="J11" s="50" t="s">
        <v>9</v>
      </c>
      <c r="K11" s="50" t="s">
        <v>783</v>
      </c>
    </row>
    <row r="12" spans="1:11" x14ac:dyDescent="0.25">
      <c r="A12" s="50">
        <v>11</v>
      </c>
      <c r="B12" s="50" t="s">
        <v>453</v>
      </c>
      <c r="C12" s="50" t="s">
        <v>454</v>
      </c>
      <c r="D12" s="50" t="s">
        <v>455</v>
      </c>
      <c r="E12" s="50" t="s">
        <v>456</v>
      </c>
      <c r="F12" s="50" t="s">
        <v>457</v>
      </c>
      <c r="G12" s="50" t="s">
        <v>516</v>
      </c>
      <c r="H12" s="50" t="s">
        <v>30</v>
      </c>
      <c r="I12" s="50" t="s">
        <v>458</v>
      </c>
      <c r="J12" s="50" t="s">
        <v>32</v>
      </c>
      <c r="K12" s="50" t="s">
        <v>763</v>
      </c>
    </row>
    <row r="13" spans="1:11" x14ac:dyDescent="0.25">
      <c r="A13" s="50">
        <v>12</v>
      </c>
      <c r="B13" s="50" t="s">
        <v>530</v>
      </c>
      <c r="C13" s="50" t="s">
        <v>531</v>
      </c>
      <c r="D13" s="50" t="s">
        <v>0</v>
      </c>
      <c r="E13" s="50" t="s">
        <v>1</v>
      </c>
      <c r="F13" s="50" t="s">
        <v>532</v>
      </c>
      <c r="G13" s="50" t="s">
        <v>516</v>
      </c>
      <c r="H13" s="50" t="s">
        <v>294</v>
      </c>
      <c r="I13" s="50" t="s">
        <v>533</v>
      </c>
      <c r="J13" s="50" t="s">
        <v>516</v>
      </c>
      <c r="K13" s="50" t="s">
        <v>764</v>
      </c>
    </row>
    <row r="14" spans="1:11" x14ac:dyDescent="0.25">
      <c r="A14" s="50">
        <v>13</v>
      </c>
      <c r="B14" s="50" t="s">
        <v>116</v>
      </c>
      <c r="C14" s="50" t="s">
        <v>117</v>
      </c>
      <c r="D14" s="50" t="s">
        <v>648</v>
      </c>
      <c r="E14" s="50" t="s">
        <v>1</v>
      </c>
      <c r="F14" s="50" t="s">
        <v>118</v>
      </c>
      <c r="G14" s="50" t="s">
        <v>666</v>
      </c>
      <c r="H14" s="50" t="s">
        <v>3</v>
      </c>
      <c r="I14" s="50" t="s">
        <v>119</v>
      </c>
      <c r="J14" s="50" t="s">
        <v>53</v>
      </c>
      <c r="K14" s="50" t="s">
        <v>649</v>
      </c>
    </row>
    <row r="15" spans="1:11" x14ac:dyDescent="0.25">
      <c r="A15" s="50">
        <v>14</v>
      </c>
      <c r="B15" s="50" t="s">
        <v>651</v>
      </c>
      <c r="C15" s="50" t="s">
        <v>652</v>
      </c>
      <c r="D15" s="50" t="s">
        <v>653</v>
      </c>
      <c r="E15" s="50" t="s">
        <v>1</v>
      </c>
      <c r="F15" s="50" t="s">
        <v>654</v>
      </c>
      <c r="G15" s="50" t="s">
        <v>666</v>
      </c>
      <c r="H15" s="50" t="s">
        <v>294</v>
      </c>
      <c r="I15" s="50" t="s">
        <v>655</v>
      </c>
      <c r="J15" s="50" t="s">
        <v>289</v>
      </c>
      <c r="K15" s="50" t="s">
        <v>656</v>
      </c>
    </row>
    <row r="16" spans="1:11" x14ac:dyDescent="0.25">
      <c r="A16" s="50">
        <v>15</v>
      </c>
      <c r="B16" s="50" t="s">
        <v>382</v>
      </c>
      <c r="C16" s="50" t="s">
        <v>383</v>
      </c>
      <c r="D16" s="50" t="s">
        <v>351</v>
      </c>
      <c r="E16" s="50" t="s">
        <v>48</v>
      </c>
      <c r="F16" s="50" t="s">
        <v>384</v>
      </c>
      <c r="G16" s="50" t="s">
        <v>666</v>
      </c>
      <c r="H16" s="50" t="s">
        <v>287</v>
      </c>
      <c r="I16" s="50" t="s">
        <v>385</v>
      </c>
      <c r="J16" s="50" t="s">
        <v>289</v>
      </c>
      <c r="K16" s="50" t="s">
        <v>657</v>
      </c>
    </row>
    <row r="17" spans="1:11" x14ac:dyDescent="0.25">
      <c r="A17" s="50">
        <v>16</v>
      </c>
      <c r="B17" s="50" t="s">
        <v>407</v>
      </c>
      <c r="C17" s="50" t="s">
        <v>408</v>
      </c>
      <c r="D17" s="50" t="s">
        <v>618</v>
      </c>
      <c r="E17" s="50" t="s">
        <v>619</v>
      </c>
      <c r="F17" s="50" t="s">
        <v>620</v>
      </c>
      <c r="G17" s="50" t="s">
        <v>666</v>
      </c>
      <c r="H17" s="50" t="s">
        <v>294</v>
      </c>
      <c r="I17" s="50" t="s">
        <v>621</v>
      </c>
      <c r="J17" s="50" t="s">
        <v>289</v>
      </c>
      <c r="K17" s="50" t="s">
        <v>658</v>
      </c>
    </row>
    <row r="18" spans="1:11" x14ac:dyDescent="0.25">
      <c r="A18" s="50">
        <v>17</v>
      </c>
      <c r="B18" s="50" t="s">
        <v>425</v>
      </c>
      <c r="C18" s="50" t="s">
        <v>426</v>
      </c>
      <c r="D18" s="50" t="s">
        <v>427</v>
      </c>
      <c r="E18" s="50" t="s">
        <v>28</v>
      </c>
      <c r="F18" s="50" t="s">
        <v>428</v>
      </c>
      <c r="G18" s="50" t="s">
        <v>666</v>
      </c>
      <c r="H18" s="50" t="s">
        <v>287</v>
      </c>
      <c r="I18" s="50" t="s">
        <v>429</v>
      </c>
      <c r="J18" s="50" t="s">
        <v>289</v>
      </c>
      <c r="K18" s="50" t="s">
        <v>659</v>
      </c>
    </row>
    <row r="19" spans="1:11" x14ac:dyDescent="0.25">
      <c r="A19" s="50">
        <v>18</v>
      </c>
      <c r="B19" s="50" t="s">
        <v>102</v>
      </c>
      <c r="C19" s="50" t="s">
        <v>141</v>
      </c>
      <c r="D19" s="50" t="s">
        <v>42</v>
      </c>
      <c r="E19" s="50" t="s">
        <v>43</v>
      </c>
      <c r="F19" s="50" t="s">
        <v>142</v>
      </c>
      <c r="G19" s="50" t="s">
        <v>666</v>
      </c>
      <c r="H19" s="50" t="s">
        <v>3</v>
      </c>
      <c r="I19" s="50" t="s">
        <v>143</v>
      </c>
      <c r="J19" s="50" t="s">
        <v>53</v>
      </c>
      <c r="K19" s="50" t="s">
        <v>662</v>
      </c>
    </row>
    <row r="20" spans="1:11" x14ac:dyDescent="0.25">
      <c r="A20" s="50">
        <v>19</v>
      </c>
      <c r="B20" s="50" t="s">
        <v>608</v>
      </c>
      <c r="C20" s="50" t="s">
        <v>378</v>
      </c>
      <c r="D20" s="50" t="s">
        <v>27</v>
      </c>
      <c r="E20" s="50" t="s">
        <v>28</v>
      </c>
      <c r="F20" s="50" t="s">
        <v>609</v>
      </c>
      <c r="G20" s="50" t="s">
        <v>666</v>
      </c>
      <c r="H20" s="50" t="s">
        <v>294</v>
      </c>
      <c r="I20" s="50" t="s">
        <v>610</v>
      </c>
      <c r="J20" s="50" t="s">
        <v>289</v>
      </c>
      <c r="K20" s="50" t="s">
        <v>663</v>
      </c>
    </row>
    <row r="21" spans="1:11" x14ac:dyDescent="0.25">
      <c r="A21" s="50">
        <v>20</v>
      </c>
      <c r="B21" s="50"/>
      <c r="C21" s="50"/>
      <c r="D21" s="50"/>
      <c r="E21" s="50"/>
      <c r="F21" s="50" t="s">
        <v>572</v>
      </c>
      <c r="G21" s="50" t="s">
        <v>666</v>
      </c>
      <c r="H21" s="50" t="s">
        <v>287</v>
      </c>
      <c r="I21" s="50" t="s">
        <v>573</v>
      </c>
      <c r="J21" s="50" t="s">
        <v>289</v>
      </c>
      <c r="K21" s="50" t="s">
        <v>665</v>
      </c>
    </row>
    <row r="22" spans="1:11" x14ac:dyDescent="0.25">
      <c r="A22" s="50">
        <v>21</v>
      </c>
      <c r="B22" s="50" t="s">
        <v>575</v>
      </c>
      <c r="C22" s="50" t="s">
        <v>576</v>
      </c>
      <c r="D22" s="50" t="s">
        <v>577</v>
      </c>
      <c r="E22" s="50" t="s">
        <v>7</v>
      </c>
      <c r="F22" s="50" t="s">
        <v>578</v>
      </c>
      <c r="G22" s="50" t="s">
        <v>666</v>
      </c>
      <c r="H22" s="50" t="s">
        <v>287</v>
      </c>
      <c r="I22" s="50" t="s">
        <v>579</v>
      </c>
      <c r="J22" s="50" t="s">
        <v>289</v>
      </c>
      <c r="K22" s="50" t="s">
        <v>667</v>
      </c>
    </row>
    <row r="23" spans="1:11" x14ac:dyDescent="0.25">
      <c r="A23" s="50">
        <v>22</v>
      </c>
      <c r="B23" s="50" t="s">
        <v>535</v>
      </c>
      <c r="C23" s="50" t="s">
        <v>536</v>
      </c>
      <c r="D23" s="50" t="s">
        <v>205</v>
      </c>
      <c r="E23" s="50" t="s">
        <v>1</v>
      </c>
      <c r="F23" s="50" t="s">
        <v>537</v>
      </c>
      <c r="G23" s="50" t="s">
        <v>666</v>
      </c>
      <c r="H23" s="50" t="s">
        <v>3</v>
      </c>
      <c r="I23" s="50" t="s">
        <v>538</v>
      </c>
      <c r="J23" s="50" t="s">
        <v>53</v>
      </c>
      <c r="K23" s="50" t="s">
        <v>668</v>
      </c>
    </row>
    <row r="24" spans="1:11" x14ac:dyDescent="0.25">
      <c r="A24" s="50">
        <v>23</v>
      </c>
      <c r="B24" s="50" t="s">
        <v>590</v>
      </c>
      <c r="C24" s="50" t="s">
        <v>591</v>
      </c>
      <c r="D24" s="50" t="s">
        <v>592</v>
      </c>
      <c r="E24" s="50" t="s">
        <v>43</v>
      </c>
      <c r="F24" s="50" t="s">
        <v>593</v>
      </c>
      <c r="G24" s="50" t="s">
        <v>666</v>
      </c>
      <c r="H24" s="50" t="s">
        <v>30</v>
      </c>
      <c r="I24" s="50" t="s">
        <v>594</v>
      </c>
      <c r="J24" s="50" t="s">
        <v>32</v>
      </c>
      <c r="K24" s="50" t="s">
        <v>669</v>
      </c>
    </row>
    <row r="25" spans="1:11" x14ac:dyDescent="0.25">
      <c r="A25" s="50">
        <v>24</v>
      </c>
      <c r="B25" s="50" t="s">
        <v>257</v>
      </c>
      <c r="C25" s="50" t="s">
        <v>258</v>
      </c>
      <c r="D25" s="50" t="s">
        <v>36</v>
      </c>
      <c r="E25" s="50" t="s">
        <v>1</v>
      </c>
      <c r="F25" s="50" t="s">
        <v>259</v>
      </c>
      <c r="G25" s="50" t="s">
        <v>666</v>
      </c>
      <c r="H25" s="50" t="s">
        <v>3</v>
      </c>
      <c r="I25" s="50" t="s">
        <v>260</v>
      </c>
      <c r="J25" s="50" t="s">
        <v>53</v>
      </c>
      <c r="K25" s="50" t="s">
        <v>670</v>
      </c>
    </row>
    <row r="26" spans="1:11" x14ac:dyDescent="0.25">
      <c r="A26" s="50">
        <v>25</v>
      </c>
      <c r="B26" s="50" t="s">
        <v>407</v>
      </c>
      <c r="C26" s="50" t="s">
        <v>408</v>
      </c>
      <c r="D26" s="50" t="s">
        <v>618</v>
      </c>
      <c r="E26" s="50" t="s">
        <v>619</v>
      </c>
      <c r="F26" s="50" t="s">
        <v>409</v>
      </c>
      <c r="G26" s="50" t="s">
        <v>666</v>
      </c>
      <c r="H26" s="50" t="s">
        <v>294</v>
      </c>
      <c r="I26" s="50" t="s">
        <v>410</v>
      </c>
      <c r="J26" s="50" t="s">
        <v>289</v>
      </c>
      <c r="K26" s="50" t="s">
        <v>671</v>
      </c>
    </row>
    <row r="27" spans="1:11" x14ac:dyDescent="0.25">
      <c r="A27" s="50">
        <v>26</v>
      </c>
      <c r="B27" s="50" t="s">
        <v>407</v>
      </c>
      <c r="C27" s="50" t="s">
        <v>408</v>
      </c>
      <c r="D27" s="50" t="s">
        <v>618</v>
      </c>
      <c r="E27" s="50" t="s">
        <v>619</v>
      </c>
      <c r="F27" s="50" t="s">
        <v>563</v>
      </c>
      <c r="G27" s="50" t="s">
        <v>666</v>
      </c>
      <c r="H27" s="50" t="s">
        <v>294</v>
      </c>
      <c r="I27" s="50" t="s">
        <v>564</v>
      </c>
      <c r="J27" s="50" t="s">
        <v>289</v>
      </c>
      <c r="K27" s="50" t="s">
        <v>672</v>
      </c>
    </row>
    <row r="28" spans="1:11" x14ac:dyDescent="0.25">
      <c r="A28" s="50">
        <v>27</v>
      </c>
      <c r="B28" s="50" t="s">
        <v>566</v>
      </c>
      <c r="C28" s="50" t="s">
        <v>556</v>
      </c>
      <c r="D28" s="50" t="s">
        <v>0</v>
      </c>
      <c r="E28" s="50" t="s">
        <v>1</v>
      </c>
      <c r="F28" s="50" t="s">
        <v>557</v>
      </c>
      <c r="G28" s="50" t="s">
        <v>666</v>
      </c>
      <c r="H28" s="50" t="s">
        <v>287</v>
      </c>
      <c r="I28" s="50" t="s">
        <v>558</v>
      </c>
      <c r="J28" s="50" t="s">
        <v>289</v>
      </c>
      <c r="K28" s="50" t="s">
        <v>673</v>
      </c>
    </row>
    <row r="29" spans="1:11" x14ac:dyDescent="0.25">
      <c r="A29" s="50">
        <v>28</v>
      </c>
      <c r="B29" s="50" t="s">
        <v>567</v>
      </c>
      <c r="C29" s="50" t="s">
        <v>561</v>
      </c>
      <c r="D29" s="50" t="s">
        <v>0</v>
      </c>
      <c r="E29" s="50" t="s">
        <v>1</v>
      </c>
      <c r="F29" s="50" t="s">
        <v>61</v>
      </c>
      <c r="G29" s="50" t="s">
        <v>666</v>
      </c>
      <c r="H29" s="50" t="s">
        <v>3</v>
      </c>
      <c r="I29" s="50" t="s">
        <v>62</v>
      </c>
      <c r="J29" s="50" t="s">
        <v>53</v>
      </c>
      <c r="K29" s="50" t="s">
        <v>674</v>
      </c>
    </row>
    <row r="30" spans="1:11" x14ac:dyDescent="0.25">
      <c r="A30" s="50">
        <v>29</v>
      </c>
      <c r="B30" s="50" t="s">
        <v>161</v>
      </c>
      <c r="C30" s="50" t="s">
        <v>162</v>
      </c>
      <c r="D30" s="50" t="s">
        <v>394</v>
      </c>
      <c r="E30" s="50" t="s">
        <v>1</v>
      </c>
      <c r="F30" s="50" t="s">
        <v>163</v>
      </c>
      <c r="G30" s="50" t="s">
        <v>666</v>
      </c>
      <c r="H30" s="50" t="s">
        <v>30</v>
      </c>
      <c r="I30" s="50" t="s">
        <v>164</v>
      </c>
      <c r="J30" s="50" t="s">
        <v>32</v>
      </c>
      <c r="K30" s="50" t="s">
        <v>675</v>
      </c>
    </row>
    <row r="31" spans="1:11" x14ac:dyDescent="0.25">
      <c r="A31" s="50">
        <v>30</v>
      </c>
      <c r="B31" s="50" t="s">
        <v>322</v>
      </c>
      <c r="C31" s="50" t="s">
        <v>323</v>
      </c>
      <c r="D31" s="50" t="s">
        <v>66</v>
      </c>
      <c r="E31" s="50" t="s">
        <v>1</v>
      </c>
      <c r="F31" s="50" t="s">
        <v>324</v>
      </c>
      <c r="G31" s="50" t="s">
        <v>666</v>
      </c>
      <c r="H31" s="50" t="s">
        <v>287</v>
      </c>
      <c r="I31" s="50" t="s">
        <v>325</v>
      </c>
      <c r="J31" s="50" t="s">
        <v>289</v>
      </c>
      <c r="K31" s="50" t="s">
        <v>676</v>
      </c>
    </row>
    <row r="32" spans="1:11" x14ac:dyDescent="0.25">
      <c r="A32" s="50">
        <v>31</v>
      </c>
      <c r="B32" s="50"/>
      <c r="C32" s="50"/>
      <c r="D32" s="50"/>
      <c r="E32" s="50"/>
      <c r="F32" s="50" t="s">
        <v>540</v>
      </c>
      <c r="G32" s="50" t="s">
        <v>666</v>
      </c>
      <c r="H32" s="50" t="s">
        <v>294</v>
      </c>
      <c r="I32" s="50" t="s">
        <v>541</v>
      </c>
      <c r="J32" s="50" t="s">
        <v>289</v>
      </c>
      <c r="K32" s="50" t="s">
        <v>677</v>
      </c>
    </row>
    <row r="33" spans="1:11" x14ac:dyDescent="0.25">
      <c r="A33" s="50">
        <v>32</v>
      </c>
      <c r="B33" s="50" t="s">
        <v>283</v>
      </c>
      <c r="C33" s="50" t="s">
        <v>284</v>
      </c>
      <c r="D33" s="50" t="s">
        <v>285</v>
      </c>
      <c r="E33" s="50" t="s">
        <v>7</v>
      </c>
      <c r="F33" s="50" t="s">
        <v>286</v>
      </c>
      <c r="G33" s="50" t="s">
        <v>666</v>
      </c>
      <c r="H33" s="50" t="s">
        <v>287</v>
      </c>
      <c r="I33" s="50" t="s">
        <v>288</v>
      </c>
      <c r="J33" s="50" t="s">
        <v>289</v>
      </c>
      <c r="K33" s="50" t="s">
        <v>678</v>
      </c>
    </row>
    <row r="34" spans="1:11" x14ac:dyDescent="0.25">
      <c r="A34" s="50">
        <v>33</v>
      </c>
      <c r="B34" s="50" t="s">
        <v>291</v>
      </c>
      <c r="C34" s="50" t="s">
        <v>292</v>
      </c>
      <c r="D34" s="50" t="s">
        <v>0</v>
      </c>
      <c r="E34" s="50" t="s">
        <v>1</v>
      </c>
      <c r="F34" s="50" t="s">
        <v>293</v>
      </c>
      <c r="G34" s="50" t="s">
        <v>666</v>
      </c>
      <c r="H34" s="50" t="s">
        <v>294</v>
      </c>
      <c r="I34" s="50" t="s">
        <v>295</v>
      </c>
      <c r="J34" s="50" t="s">
        <v>289</v>
      </c>
      <c r="K34" s="50" t="s">
        <v>679</v>
      </c>
    </row>
    <row r="35" spans="1:11" x14ac:dyDescent="0.25">
      <c r="A35" s="50">
        <v>34</v>
      </c>
      <c r="B35" s="50" t="s">
        <v>297</v>
      </c>
      <c r="C35" s="50" t="s">
        <v>255</v>
      </c>
      <c r="D35" s="50" t="s">
        <v>0</v>
      </c>
      <c r="E35" s="50" t="s">
        <v>1</v>
      </c>
      <c r="F35" s="50" t="s">
        <v>298</v>
      </c>
      <c r="G35" s="50" t="s">
        <v>666</v>
      </c>
      <c r="H35" s="50" t="s">
        <v>294</v>
      </c>
      <c r="I35" s="50" t="s">
        <v>299</v>
      </c>
      <c r="J35" s="50" t="s">
        <v>289</v>
      </c>
      <c r="K35" s="50" t="s">
        <v>680</v>
      </c>
    </row>
    <row r="36" spans="1:11" x14ac:dyDescent="0.25">
      <c r="A36" s="50">
        <v>35</v>
      </c>
      <c r="B36" s="50" t="s">
        <v>301</v>
      </c>
      <c r="C36" s="50" t="s">
        <v>302</v>
      </c>
      <c r="D36" s="50" t="s">
        <v>0</v>
      </c>
      <c r="E36" s="50" t="s">
        <v>1</v>
      </c>
      <c r="F36" s="50" t="s">
        <v>303</v>
      </c>
      <c r="G36" s="50" t="s">
        <v>666</v>
      </c>
      <c r="H36" s="50" t="s">
        <v>294</v>
      </c>
      <c r="I36" s="50" t="s">
        <v>304</v>
      </c>
      <c r="J36" s="50" t="s">
        <v>289</v>
      </c>
      <c r="K36" s="50" t="s">
        <v>681</v>
      </c>
    </row>
    <row r="37" spans="1:11" x14ac:dyDescent="0.25">
      <c r="A37" s="50">
        <v>36</v>
      </c>
      <c r="B37" s="50" t="s">
        <v>306</v>
      </c>
      <c r="C37" s="50" t="s">
        <v>307</v>
      </c>
      <c r="D37" s="50" t="s">
        <v>112</v>
      </c>
      <c r="E37" s="50" t="s">
        <v>43</v>
      </c>
      <c r="F37" s="50" t="s">
        <v>308</v>
      </c>
      <c r="G37" s="50" t="s">
        <v>666</v>
      </c>
      <c r="H37" s="50" t="s">
        <v>287</v>
      </c>
      <c r="I37" s="50" t="s">
        <v>309</v>
      </c>
      <c r="J37" s="50" t="s">
        <v>289</v>
      </c>
      <c r="K37" s="50" t="s">
        <v>682</v>
      </c>
    </row>
    <row r="38" spans="1:11" x14ac:dyDescent="0.25">
      <c r="A38" s="50">
        <v>37</v>
      </c>
      <c r="B38" s="50" t="s">
        <v>311</v>
      </c>
      <c r="C38" s="50" t="s">
        <v>312</v>
      </c>
      <c r="D38" s="50" t="s">
        <v>313</v>
      </c>
      <c r="E38" s="50" t="s">
        <v>43</v>
      </c>
      <c r="F38" s="50" t="s">
        <v>314</v>
      </c>
      <c r="G38" s="50" t="s">
        <v>666</v>
      </c>
      <c r="H38" s="50" t="s">
        <v>294</v>
      </c>
      <c r="I38" s="50" t="s">
        <v>315</v>
      </c>
      <c r="J38" s="50" t="s">
        <v>289</v>
      </c>
      <c r="K38" s="50" t="s">
        <v>683</v>
      </c>
    </row>
    <row r="39" spans="1:11" x14ac:dyDescent="0.25">
      <c r="A39" s="50">
        <v>38</v>
      </c>
      <c r="B39" s="50" t="s">
        <v>317</v>
      </c>
      <c r="C39" s="50" t="s">
        <v>279</v>
      </c>
      <c r="D39" s="50" t="s">
        <v>318</v>
      </c>
      <c r="E39" s="50" t="s">
        <v>28</v>
      </c>
      <c r="F39" s="50" t="s">
        <v>319</v>
      </c>
      <c r="G39" s="50" t="s">
        <v>666</v>
      </c>
      <c r="H39" s="50" t="s">
        <v>287</v>
      </c>
      <c r="I39" s="50" t="s">
        <v>320</v>
      </c>
      <c r="J39" s="50" t="s">
        <v>289</v>
      </c>
      <c r="K39" s="50" t="s">
        <v>758</v>
      </c>
    </row>
    <row r="40" spans="1:11" x14ac:dyDescent="0.25">
      <c r="A40" s="50">
        <v>39</v>
      </c>
      <c r="B40" s="50" t="s">
        <v>327</v>
      </c>
      <c r="C40" s="50" t="s">
        <v>328</v>
      </c>
      <c r="D40" s="50" t="s">
        <v>112</v>
      </c>
      <c r="E40" s="50" t="s">
        <v>43</v>
      </c>
      <c r="F40" s="50" t="s">
        <v>329</v>
      </c>
      <c r="G40" s="50" t="s">
        <v>666</v>
      </c>
      <c r="H40" s="50" t="s">
        <v>287</v>
      </c>
      <c r="I40" s="50" t="s">
        <v>330</v>
      </c>
      <c r="J40" s="50" t="s">
        <v>289</v>
      </c>
      <c r="K40" s="50" t="s">
        <v>684</v>
      </c>
    </row>
    <row r="41" spans="1:11" x14ac:dyDescent="0.25">
      <c r="A41" s="50">
        <v>40</v>
      </c>
      <c r="B41" s="50" t="s">
        <v>15</v>
      </c>
      <c r="C41" s="50" t="s">
        <v>16</v>
      </c>
      <c r="D41" s="50" t="s">
        <v>17</v>
      </c>
      <c r="E41" s="50" t="s">
        <v>7</v>
      </c>
      <c r="F41" s="50" t="s">
        <v>18</v>
      </c>
      <c r="G41" s="50" t="s">
        <v>527</v>
      </c>
      <c r="H41" s="50" t="s">
        <v>5</v>
      </c>
      <c r="I41" s="50" t="s">
        <v>19</v>
      </c>
      <c r="J41" s="50" t="s">
        <v>6</v>
      </c>
      <c r="K41" s="50" t="s">
        <v>685</v>
      </c>
    </row>
    <row r="42" spans="1:11" x14ac:dyDescent="0.25">
      <c r="A42" s="50">
        <v>41</v>
      </c>
      <c r="B42" s="50" t="s">
        <v>333</v>
      </c>
      <c r="C42" s="50" t="s">
        <v>334</v>
      </c>
      <c r="D42" s="50" t="s">
        <v>335</v>
      </c>
      <c r="E42" s="50" t="s">
        <v>48</v>
      </c>
      <c r="F42" s="50" t="s">
        <v>336</v>
      </c>
      <c r="G42" s="50" t="s">
        <v>666</v>
      </c>
      <c r="H42" s="50" t="s">
        <v>287</v>
      </c>
      <c r="I42" s="50" t="s">
        <v>337</v>
      </c>
      <c r="J42" s="50" t="s">
        <v>289</v>
      </c>
      <c r="K42" s="50" t="s">
        <v>686</v>
      </c>
    </row>
    <row r="43" spans="1:11" x14ac:dyDescent="0.25">
      <c r="A43" s="50">
        <v>42</v>
      </c>
      <c r="B43" s="50" t="s">
        <v>345</v>
      </c>
      <c r="C43" s="50" t="s">
        <v>346</v>
      </c>
      <c r="D43" s="50" t="s">
        <v>17</v>
      </c>
      <c r="E43" s="50" t="s">
        <v>7</v>
      </c>
      <c r="F43" s="50" t="s">
        <v>347</v>
      </c>
      <c r="G43" s="50" t="s">
        <v>666</v>
      </c>
      <c r="H43" s="50" t="s">
        <v>287</v>
      </c>
      <c r="I43" s="50" t="s">
        <v>348</v>
      </c>
      <c r="J43" s="50" t="s">
        <v>289</v>
      </c>
      <c r="K43" s="50" t="s">
        <v>688</v>
      </c>
    </row>
    <row r="44" spans="1:11" x14ac:dyDescent="0.25">
      <c r="A44" s="50">
        <v>43</v>
      </c>
      <c r="B44" s="50" t="s">
        <v>350</v>
      </c>
      <c r="C44" s="50" t="s">
        <v>340</v>
      </c>
      <c r="D44" s="50" t="s">
        <v>351</v>
      </c>
      <c r="E44" s="50" t="s">
        <v>48</v>
      </c>
      <c r="F44" s="50" t="s">
        <v>352</v>
      </c>
      <c r="G44" s="50" t="s">
        <v>666</v>
      </c>
      <c r="H44" s="50" t="s">
        <v>287</v>
      </c>
      <c r="I44" s="50" t="s">
        <v>353</v>
      </c>
      <c r="J44" s="50" t="s">
        <v>289</v>
      </c>
      <c r="K44" s="50" t="s">
        <v>689</v>
      </c>
    </row>
    <row r="45" spans="1:11" x14ac:dyDescent="0.25">
      <c r="A45" s="50">
        <v>44</v>
      </c>
      <c r="B45" s="50" t="s">
        <v>355</v>
      </c>
      <c r="C45" s="50" t="s">
        <v>356</v>
      </c>
      <c r="D45" s="50" t="s">
        <v>0</v>
      </c>
      <c r="E45" s="50" t="s">
        <v>1</v>
      </c>
      <c r="F45" s="50" t="s">
        <v>357</v>
      </c>
      <c r="G45" s="50" t="s">
        <v>666</v>
      </c>
      <c r="H45" s="50" t="s">
        <v>294</v>
      </c>
      <c r="I45" s="50" t="s">
        <v>358</v>
      </c>
      <c r="J45" s="50" t="s">
        <v>289</v>
      </c>
      <c r="K45" s="50" t="s">
        <v>690</v>
      </c>
    </row>
    <row r="46" spans="1:11" x14ac:dyDescent="0.25">
      <c r="A46" s="50">
        <v>45</v>
      </c>
      <c r="B46" s="50" t="s">
        <v>238</v>
      </c>
      <c r="C46" s="50" t="s">
        <v>239</v>
      </c>
      <c r="D46" s="50" t="s">
        <v>0</v>
      </c>
      <c r="E46" s="50" t="s">
        <v>1</v>
      </c>
      <c r="F46" s="50" t="s">
        <v>240</v>
      </c>
      <c r="G46" s="50" t="s">
        <v>666</v>
      </c>
      <c r="H46" s="50" t="s">
        <v>3</v>
      </c>
      <c r="I46" s="50" t="s">
        <v>241</v>
      </c>
      <c r="J46" s="50" t="s">
        <v>53</v>
      </c>
      <c r="K46" s="50" t="s">
        <v>691</v>
      </c>
    </row>
    <row r="47" spans="1:11" x14ac:dyDescent="0.25">
      <c r="A47" s="50">
        <v>46</v>
      </c>
      <c r="B47" s="50" t="s">
        <v>366</v>
      </c>
      <c r="C47" s="50" t="s">
        <v>367</v>
      </c>
      <c r="D47" s="50" t="s">
        <v>368</v>
      </c>
      <c r="E47" s="50" t="s">
        <v>43</v>
      </c>
      <c r="F47" s="50" t="s">
        <v>369</v>
      </c>
      <c r="G47" s="50" t="s">
        <v>666</v>
      </c>
      <c r="H47" s="50" t="s">
        <v>294</v>
      </c>
      <c r="I47" s="50" t="s">
        <v>370</v>
      </c>
      <c r="J47" s="50" t="s">
        <v>289</v>
      </c>
      <c r="K47" s="50" t="s">
        <v>693</v>
      </c>
    </row>
    <row r="48" spans="1:11" x14ac:dyDescent="0.25">
      <c r="A48" s="50">
        <v>47</v>
      </c>
      <c r="B48" s="50" t="s">
        <v>372</v>
      </c>
      <c r="C48" s="50" t="s">
        <v>373</v>
      </c>
      <c r="D48" s="50" t="s">
        <v>42</v>
      </c>
      <c r="E48" s="50" t="s">
        <v>43</v>
      </c>
      <c r="F48" s="50" t="s">
        <v>374</v>
      </c>
      <c r="G48" s="50" t="s">
        <v>666</v>
      </c>
      <c r="H48" s="50" t="s">
        <v>294</v>
      </c>
      <c r="I48" s="50" t="s">
        <v>375</v>
      </c>
      <c r="J48" s="50" t="s">
        <v>289</v>
      </c>
      <c r="K48" s="50" t="s">
        <v>694</v>
      </c>
    </row>
    <row r="49" spans="1:11" x14ac:dyDescent="0.25">
      <c r="A49" s="50">
        <v>48</v>
      </c>
      <c r="B49" s="50" t="s">
        <v>377</v>
      </c>
      <c r="C49" s="50" t="s">
        <v>378</v>
      </c>
      <c r="D49" s="50" t="s">
        <v>256</v>
      </c>
      <c r="E49" s="50" t="s">
        <v>1</v>
      </c>
      <c r="F49" s="50" t="s">
        <v>379</v>
      </c>
      <c r="G49" s="50" t="s">
        <v>666</v>
      </c>
      <c r="H49" s="50" t="s">
        <v>294</v>
      </c>
      <c r="I49" s="50" t="s">
        <v>380</v>
      </c>
      <c r="J49" s="50" t="s">
        <v>289</v>
      </c>
      <c r="K49" s="50" t="s">
        <v>695</v>
      </c>
    </row>
    <row r="50" spans="1:11" x14ac:dyDescent="0.25">
      <c r="A50" s="50">
        <v>49</v>
      </c>
      <c r="B50" s="50" t="s">
        <v>387</v>
      </c>
      <c r="C50" s="50" t="s">
        <v>279</v>
      </c>
      <c r="D50" s="50" t="s">
        <v>351</v>
      </c>
      <c r="E50" s="50" t="s">
        <v>48</v>
      </c>
      <c r="F50" s="50" t="s">
        <v>388</v>
      </c>
      <c r="G50" s="50" t="s">
        <v>666</v>
      </c>
      <c r="H50" s="50" t="s">
        <v>287</v>
      </c>
      <c r="I50" s="50" t="s">
        <v>389</v>
      </c>
      <c r="J50" s="50" t="s">
        <v>289</v>
      </c>
      <c r="K50" s="50" t="s">
        <v>696</v>
      </c>
    </row>
    <row r="51" spans="1:11" x14ac:dyDescent="0.25">
      <c r="A51" s="50">
        <v>50</v>
      </c>
      <c r="B51" s="50" t="s">
        <v>49</v>
      </c>
      <c r="C51" s="50" t="s">
        <v>97</v>
      </c>
      <c r="D51" s="50" t="s">
        <v>66</v>
      </c>
      <c r="E51" s="50" t="s">
        <v>1</v>
      </c>
      <c r="F51" s="50" t="s">
        <v>391</v>
      </c>
      <c r="G51" s="50" t="s">
        <v>666</v>
      </c>
      <c r="H51" s="50" t="s">
        <v>294</v>
      </c>
      <c r="I51" s="50" t="s">
        <v>392</v>
      </c>
      <c r="J51" s="50" t="s">
        <v>289</v>
      </c>
      <c r="K51" s="50" t="s">
        <v>697</v>
      </c>
    </row>
    <row r="52" spans="1:11" x14ac:dyDescent="0.25">
      <c r="A52" s="50">
        <v>51</v>
      </c>
      <c r="B52" s="50" t="s">
        <v>366</v>
      </c>
      <c r="C52" s="50" t="s">
        <v>367</v>
      </c>
      <c r="D52" s="50" t="s">
        <v>368</v>
      </c>
      <c r="E52" s="50" t="s">
        <v>43</v>
      </c>
      <c r="F52" s="50" t="s">
        <v>395</v>
      </c>
      <c r="G52" s="50" t="s">
        <v>527</v>
      </c>
      <c r="H52" s="50" t="s">
        <v>5</v>
      </c>
      <c r="I52" s="50" t="s">
        <v>396</v>
      </c>
      <c r="J52" s="50" t="s">
        <v>6</v>
      </c>
      <c r="K52" s="50" t="s">
        <v>698</v>
      </c>
    </row>
    <row r="53" spans="1:11" x14ac:dyDescent="0.25">
      <c r="A53" s="50">
        <v>52</v>
      </c>
      <c r="B53" s="50" t="s">
        <v>137</v>
      </c>
      <c r="C53" s="50" t="s">
        <v>138</v>
      </c>
      <c r="D53" s="50" t="s">
        <v>0</v>
      </c>
      <c r="E53" s="50" t="s">
        <v>1</v>
      </c>
      <c r="F53" s="50" t="s">
        <v>139</v>
      </c>
      <c r="G53" s="50" t="s">
        <v>666</v>
      </c>
      <c r="H53" s="50" t="s">
        <v>3</v>
      </c>
      <c r="I53" s="50" t="s">
        <v>140</v>
      </c>
      <c r="J53" s="50" t="s">
        <v>53</v>
      </c>
      <c r="K53" s="50" t="s">
        <v>699</v>
      </c>
    </row>
    <row r="54" spans="1:11" x14ac:dyDescent="0.25">
      <c r="A54" s="50">
        <v>53</v>
      </c>
      <c r="B54" s="50" t="s">
        <v>262</v>
      </c>
      <c r="C54" s="50" t="s">
        <v>399</v>
      </c>
      <c r="D54" s="50" t="s">
        <v>0</v>
      </c>
      <c r="E54" s="50" t="s">
        <v>1</v>
      </c>
      <c r="F54" s="50" t="s">
        <v>400</v>
      </c>
      <c r="G54" s="50" t="s">
        <v>666</v>
      </c>
      <c r="H54" s="50" t="s">
        <v>294</v>
      </c>
      <c r="I54" s="50" t="s">
        <v>401</v>
      </c>
      <c r="J54" s="50" t="s">
        <v>289</v>
      </c>
      <c r="K54" s="50" t="s">
        <v>700</v>
      </c>
    </row>
    <row r="55" spans="1:11" x14ac:dyDescent="0.25">
      <c r="A55" s="50">
        <v>54</v>
      </c>
      <c r="B55" s="50" t="s">
        <v>403</v>
      </c>
      <c r="C55" s="50" t="s">
        <v>60</v>
      </c>
      <c r="D55" s="50" t="s">
        <v>27</v>
      </c>
      <c r="E55" s="50" t="s">
        <v>28</v>
      </c>
      <c r="F55" s="50" t="s">
        <v>404</v>
      </c>
      <c r="G55" s="50" t="s">
        <v>666</v>
      </c>
      <c r="H55" s="50" t="s">
        <v>287</v>
      </c>
      <c r="I55" s="50" t="s">
        <v>405</v>
      </c>
      <c r="J55" s="50" t="s">
        <v>289</v>
      </c>
      <c r="K55" s="50" t="s">
        <v>701</v>
      </c>
    </row>
    <row r="56" spans="1:11" x14ac:dyDescent="0.25">
      <c r="A56" s="50">
        <v>55</v>
      </c>
      <c r="B56" s="50" t="s">
        <v>407</v>
      </c>
      <c r="C56" s="50" t="s">
        <v>408</v>
      </c>
      <c r="D56" s="50" t="s">
        <v>618</v>
      </c>
      <c r="E56" s="50" t="s">
        <v>619</v>
      </c>
      <c r="F56" s="50" t="s">
        <v>412</v>
      </c>
      <c r="G56" s="50" t="s">
        <v>666</v>
      </c>
      <c r="H56" s="50" t="s">
        <v>294</v>
      </c>
      <c r="I56" s="50" t="s">
        <v>413</v>
      </c>
      <c r="J56" s="50" t="s">
        <v>289</v>
      </c>
      <c r="K56" s="50" t="s">
        <v>702</v>
      </c>
    </row>
    <row r="57" spans="1:11" x14ac:dyDescent="0.25">
      <c r="A57" s="50">
        <v>56</v>
      </c>
      <c r="B57" s="50" t="s">
        <v>415</v>
      </c>
      <c r="C57" s="50" t="s">
        <v>416</v>
      </c>
      <c r="D57" s="50" t="s">
        <v>417</v>
      </c>
      <c r="E57" s="50" t="s">
        <v>28</v>
      </c>
      <c r="F57" s="50" t="s">
        <v>418</v>
      </c>
      <c r="G57" s="50" t="s">
        <v>666</v>
      </c>
      <c r="H57" s="50" t="s">
        <v>287</v>
      </c>
      <c r="I57" s="50" t="s">
        <v>419</v>
      </c>
      <c r="J57" s="50" t="s">
        <v>289</v>
      </c>
      <c r="K57" s="50" t="s">
        <v>703</v>
      </c>
    </row>
    <row r="58" spans="1:11" x14ac:dyDescent="0.25">
      <c r="A58" s="50">
        <v>57</v>
      </c>
      <c r="B58" s="50" t="s">
        <v>431</v>
      </c>
      <c r="C58" s="50" t="s">
        <v>172</v>
      </c>
      <c r="D58" s="50" t="s">
        <v>432</v>
      </c>
      <c r="E58" s="50" t="s">
        <v>28</v>
      </c>
      <c r="F58" s="50" t="s">
        <v>433</v>
      </c>
      <c r="G58" s="50" t="s">
        <v>666</v>
      </c>
      <c r="H58" s="50" t="s">
        <v>294</v>
      </c>
      <c r="I58" s="50" t="s">
        <v>434</v>
      </c>
      <c r="J58" s="50" t="s">
        <v>289</v>
      </c>
      <c r="K58" s="50" t="s">
        <v>704</v>
      </c>
    </row>
    <row r="59" spans="1:11" x14ac:dyDescent="0.25">
      <c r="A59" s="50">
        <v>58</v>
      </c>
      <c r="B59" s="50" t="s">
        <v>15</v>
      </c>
      <c r="C59" s="50" t="s">
        <v>16</v>
      </c>
      <c r="D59" s="50" t="s">
        <v>17</v>
      </c>
      <c r="E59" s="50" t="s">
        <v>7</v>
      </c>
      <c r="F59" s="50" t="s">
        <v>77</v>
      </c>
      <c r="G59" s="50" t="s">
        <v>666</v>
      </c>
      <c r="H59" s="50" t="s">
        <v>30</v>
      </c>
      <c r="I59" s="50" t="s">
        <v>78</v>
      </c>
      <c r="J59" s="50" t="s">
        <v>32</v>
      </c>
      <c r="K59" s="50" t="s">
        <v>705</v>
      </c>
    </row>
    <row r="60" spans="1:11" x14ac:dyDescent="0.25">
      <c r="A60" s="50">
        <v>59</v>
      </c>
      <c r="B60" s="50" t="s">
        <v>407</v>
      </c>
      <c r="C60" s="50" t="s">
        <v>408</v>
      </c>
      <c r="D60" s="50" t="s">
        <v>618</v>
      </c>
      <c r="E60" s="50" t="s">
        <v>619</v>
      </c>
      <c r="F60" s="50" t="s">
        <v>437</v>
      </c>
      <c r="G60" s="50" t="s">
        <v>666</v>
      </c>
      <c r="H60" s="50" t="s">
        <v>30</v>
      </c>
      <c r="I60" s="50" t="s">
        <v>438</v>
      </c>
      <c r="J60" s="50" t="s">
        <v>32</v>
      </c>
      <c r="K60" s="50" t="s">
        <v>706</v>
      </c>
    </row>
    <row r="61" spans="1:11" x14ac:dyDescent="0.25">
      <c r="A61" s="50">
        <v>60</v>
      </c>
      <c r="B61" s="50" t="s">
        <v>407</v>
      </c>
      <c r="C61" s="50" t="s">
        <v>408</v>
      </c>
      <c r="D61" s="50" t="s">
        <v>618</v>
      </c>
      <c r="E61" s="50" t="s">
        <v>619</v>
      </c>
      <c r="F61" s="50" t="s">
        <v>440</v>
      </c>
      <c r="G61" s="50" t="s">
        <v>666</v>
      </c>
      <c r="H61" s="50" t="s">
        <v>30</v>
      </c>
      <c r="I61" s="50" t="s">
        <v>441</v>
      </c>
      <c r="J61" s="50" t="s">
        <v>32</v>
      </c>
      <c r="K61" s="50" t="s">
        <v>707</v>
      </c>
    </row>
    <row r="62" spans="1:11" x14ac:dyDescent="0.25">
      <c r="A62" s="50">
        <v>61</v>
      </c>
      <c r="B62" s="50" t="s">
        <v>443</v>
      </c>
      <c r="C62" s="50" t="s">
        <v>444</v>
      </c>
      <c r="D62" s="50" t="s">
        <v>0</v>
      </c>
      <c r="E62" s="50" t="s">
        <v>1</v>
      </c>
      <c r="F62" s="50" t="s">
        <v>445</v>
      </c>
      <c r="G62" s="50" t="s">
        <v>527</v>
      </c>
      <c r="H62" s="50" t="s">
        <v>5</v>
      </c>
      <c r="I62" s="50" t="s">
        <v>446</v>
      </c>
      <c r="J62" s="50" t="s">
        <v>6</v>
      </c>
      <c r="K62" s="50" t="s">
        <v>708</v>
      </c>
    </row>
    <row r="63" spans="1:11" x14ac:dyDescent="0.25">
      <c r="A63" s="50">
        <v>62</v>
      </c>
      <c r="B63" s="50" t="s">
        <v>448</v>
      </c>
      <c r="C63" s="50" t="s">
        <v>449</v>
      </c>
      <c r="D63" s="50" t="s">
        <v>205</v>
      </c>
      <c r="E63" s="50" t="s">
        <v>1</v>
      </c>
      <c r="F63" s="50" t="s">
        <v>450</v>
      </c>
      <c r="G63" s="50" t="s">
        <v>527</v>
      </c>
      <c r="H63" s="50" t="s">
        <v>5</v>
      </c>
      <c r="I63" s="50" t="s">
        <v>451</v>
      </c>
      <c r="J63" s="50" t="s">
        <v>6</v>
      </c>
      <c r="K63" s="50" t="s">
        <v>709</v>
      </c>
    </row>
    <row r="64" spans="1:11" x14ac:dyDescent="0.25">
      <c r="A64" s="50">
        <v>63</v>
      </c>
      <c r="B64" s="50" t="s">
        <v>460</v>
      </c>
      <c r="C64" s="50" t="s">
        <v>461</v>
      </c>
      <c r="D64" s="50" t="s">
        <v>462</v>
      </c>
      <c r="E64" s="50" t="s">
        <v>1</v>
      </c>
      <c r="F64" s="50" t="s">
        <v>463</v>
      </c>
      <c r="G64" s="50" t="s">
        <v>666</v>
      </c>
      <c r="H64" s="50" t="s">
        <v>30</v>
      </c>
      <c r="I64" s="50" t="s">
        <v>464</v>
      </c>
      <c r="J64" s="50" t="s">
        <v>32</v>
      </c>
      <c r="K64" s="50" t="s">
        <v>711</v>
      </c>
    </row>
    <row r="65" spans="1:11" x14ac:dyDescent="0.25">
      <c r="A65" s="50">
        <v>64</v>
      </c>
      <c r="B65" s="50" t="s">
        <v>165</v>
      </c>
      <c r="C65" s="50" t="s">
        <v>166</v>
      </c>
      <c r="D65" s="50" t="s">
        <v>27</v>
      </c>
      <c r="E65" s="50" t="s">
        <v>28</v>
      </c>
      <c r="F65" s="50" t="s">
        <v>167</v>
      </c>
      <c r="G65" s="50" t="s">
        <v>666</v>
      </c>
      <c r="H65" s="50" t="s">
        <v>30</v>
      </c>
      <c r="I65" s="50" t="s">
        <v>168</v>
      </c>
      <c r="J65" s="50" t="s">
        <v>32</v>
      </c>
      <c r="K65" s="50" t="s">
        <v>712</v>
      </c>
    </row>
    <row r="66" spans="1:11" x14ac:dyDescent="0.25">
      <c r="A66" s="50">
        <v>65</v>
      </c>
      <c r="B66" s="50" t="s">
        <v>20</v>
      </c>
      <c r="C66" s="50" t="s">
        <v>21</v>
      </c>
      <c r="D66" s="50" t="s">
        <v>0</v>
      </c>
      <c r="E66" s="50" t="s">
        <v>1</v>
      </c>
      <c r="F66" s="50" t="s">
        <v>22</v>
      </c>
      <c r="G66" s="50" t="s">
        <v>527</v>
      </c>
      <c r="H66" s="50" t="s">
        <v>5</v>
      </c>
      <c r="I66" s="50" t="s">
        <v>23</v>
      </c>
      <c r="J66" s="50" t="s">
        <v>6</v>
      </c>
      <c r="K66" s="50" t="s">
        <v>713</v>
      </c>
    </row>
    <row r="67" spans="1:11" x14ac:dyDescent="0.25">
      <c r="A67" s="50">
        <v>66</v>
      </c>
      <c r="B67" s="50" t="s">
        <v>25</v>
      </c>
      <c r="C67" s="50" t="s">
        <v>26</v>
      </c>
      <c r="D67" s="50" t="s">
        <v>27</v>
      </c>
      <c r="E67" s="50" t="s">
        <v>28</v>
      </c>
      <c r="F67" s="50" t="s">
        <v>29</v>
      </c>
      <c r="G67" s="50" t="s">
        <v>666</v>
      </c>
      <c r="H67" s="50" t="s">
        <v>30</v>
      </c>
      <c r="I67" s="50" t="s">
        <v>31</v>
      </c>
      <c r="J67" s="50" t="s">
        <v>32</v>
      </c>
      <c r="K67" s="50" t="s">
        <v>714</v>
      </c>
    </row>
    <row r="68" spans="1:11" x14ac:dyDescent="0.25">
      <c r="A68" s="50">
        <v>67</v>
      </c>
      <c r="B68" s="50" t="s">
        <v>34</v>
      </c>
      <c r="C68" s="50" t="s">
        <v>35</v>
      </c>
      <c r="D68" s="50" t="s">
        <v>36</v>
      </c>
      <c r="E68" s="50" t="s">
        <v>1</v>
      </c>
      <c r="F68" s="50" t="s">
        <v>37</v>
      </c>
      <c r="G68" s="50" t="s">
        <v>527</v>
      </c>
      <c r="H68" s="50" t="s">
        <v>5</v>
      </c>
      <c r="I68" s="50" t="s">
        <v>38</v>
      </c>
      <c r="J68" s="50" t="s">
        <v>6</v>
      </c>
      <c r="K68" s="50" t="s">
        <v>715</v>
      </c>
    </row>
    <row r="69" spans="1:11" x14ac:dyDescent="0.25">
      <c r="A69" s="50">
        <v>68</v>
      </c>
      <c r="B69" s="50" t="s">
        <v>40</v>
      </c>
      <c r="C69" s="50" t="s">
        <v>41</v>
      </c>
      <c r="D69" s="50" t="s">
        <v>42</v>
      </c>
      <c r="E69" s="50" t="s">
        <v>43</v>
      </c>
      <c r="F69" s="50" t="s">
        <v>44</v>
      </c>
      <c r="G69" s="50" t="s">
        <v>527</v>
      </c>
      <c r="H69" s="50" t="s">
        <v>5</v>
      </c>
      <c r="I69" s="50" t="s">
        <v>45</v>
      </c>
      <c r="J69" s="50" t="s">
        <v>6</v>
      </c>
      <c r="K69" s="50" t="s">
        <v>716</v>
      </c>
    </row>
    <row r="70" spans="1:11" x14ac:dyDescent="0.25">
      <c r="A70" s="50">
        <v>69</v>
      </c>
      <c r="B70" s="50" t="s">
        <v>791</v>
      </c>
      <c r="C70" s="50" t="s">
        <v>792</v>
      </c>
      <c r="D70" s="50" t="s">
        <v>793</v>
      </c>
      <c r="E70" s="50" t="s">
        <v>601</v>
      </c>
      <c r="F70" s="50" t="s">
        <v>794</v>
      </c>
      <c r="G70" s="50" t="s">
        <v>788</v>
      </c>
      <c r="H70" s="50" t="s">
        <v>8</v>
      </c>
      <c r="I70" s="50" t="s">
        <v>795</v>
      </c>
      <c r="J70" s="50" t="s">
        <v>778</v>
      </c>
      <c r="K70" s="50" t="s">
        <v>796</v>
      </c>
    </row>
    <row r="71" spans="1:11" x14ac:dyDescent="0.25">
      <c r="A71" s="50">
        <v>70</v>
      </c>
      <c r="B71" s="50" t="s">
        <v>54</v>
      </c>
      <c r="C71" s="50" t="s">
        <v>55</v>
      </c>
      <c r="D71" s="50" t="s">
        <v>0</v>
      </c>
      <c r="E71" s="50" t="s">
        <v>1</v>
      </c>
      <c r="F71" s="50" t="s">
        <v>56</v>
      </c>
      <c r="G71" s="50" t="s">
        <v>527</v>
      </c>
      <c r="H71" s="50" t="s">
        <v>5</v>
      </c>
      <c r="I71" s="50" t="s">
        <v>57</v>
      </c>
      <c r="J71" s="50" t="s">
        <v>6</v>
      </c>
      <c r="K71" s="50" t="s">
        <v>717</v>
      </c>
    </row>
    <row r="72" spans="1:11" x14ac:dyDescent="0.25">
      <c r="A72" s="50">
        <v>71</v>
      </c>
      <c r="B72" s="50" t="s">
        <v>64</v>
      </c>
      <c r="C72" s="50" t="s">
        <v>65</v>
      </c>
      <c r="D72" s="50" t="s">
        <v>66</v>
      </c>
      <c r="E72" s="50" t="s">
        <v>1</v>
      </c>
      <c r="F72" s="50" t="s">
        <v>67</v>
      </c>
      <c r="G72" s="50" t="s">
        <v>666</v>
      </c>
      <c r="H72" s="50" t="s">
        <v>30</v>
      </c>
      <c r="I72" s="50" t="s">
        <v>68</v>
      </c>
      <c r="J72" s="50" t="s">
        <v>32</v>
      </c>
      <c r="K72" s="50" t="s">
        <v>718</v>
      </c>
    </row>
    <row r="73" spans="1:11" x14ac:dyDescent="0.25">
      <c r="A73" s="50">
        <v>72</v>
      </c>
      <c r="B73" s="50" t="s">
        <v>71</v>
      </c>
      <c r="C73" s="50" t="s">
        <v>72</v>
      </c>
      <c r="D73" s="50" t="s">
        <v>73</v>
      </c>
      <c r="E73" s="50" t="s">
        <v>28</v>
      </c>
      <c r="F73" s="50" t="s">
        <v>74</v>
      </c>
      <c r="G73" s="50" t="s">
        <v>666</v>
      </c>
      <c r="H73" s="50" t="s">
        <v>30</v>
      </c>
      <c r="I73" s="50" t="s">
        <v>75</v>
      </c>
      <c r="J73" s="50" t="s">
        <v>32</v>
      </c>
      <c r="K73" s="50" t="s">
        <v>719</v>
      </c>
    </row>
    <row r="74" spans="1:11" x14ac:dyDescent="0.25">
      <c r="A74" s="50">
        <v>73</v>
      </c>
      <c r="B74" s="50" t="s">
        <v>467</v>
      </c>
      <c r="C74" s="50" t="s">
        <v>468</v>
      </c>
      <c r="D74" s="50" t="s">
        <v>0</v>
      </c>
      <c r="E74" s="50" t="s">
        <v>1</v>
      </c>
      <c r="F74" s="50" t="s">
        <v>469</v>
      </c>
      <c r="G74" s="50" t="s">
        <v>527</v>
      </c>
      <c r="H74" s="50" t="s">
        <v>5</v>
      </c>
      <c r="I74" s="50" t="s">
        <v>470</v>
      </c>
      <c r="J74" s="50" t="s">
        <v>6</v>
      </c>
      <c r="K74" s="50" t="s">
        <v>720</v>
      </c>
    </row>
    <row r="75" spans="1:11" x14ac:dyDescent="0.25">
      <c r="A75" s="50">
        <v>74</v>
      </c>
      <c r="B75" s="50" t="s">
        <v>79</v>
      </c>
      <c r="C75" s="50" t="s">
        <v>11</v>
      </c>
      <c r="D75" s="50" t="s">
        <v>80</v>
      </c>
      <c r="E75" s="50" t="s">
        <v>81</v>
      </c>
      <c r="F75" s="50" t="s">
        <v>82</v>
      </c>
      <c r="G75" s="50" t="s">
        <v>527</v>
      </c>
      <c r="H75" s="50" t="s">
        <v>5</v>
      </c>
      <c r="I75" s="50" t="s">
        <v>83</v>
      </c>
      <c r="J75" s="50" t="s">
        <v>6</v>
      </c>
      <c r="K75" s="50" t="s">
        <v>721</v>
      </c>
    </row>
    <row r="76" spans="1:11" x14ac:dyDescent="0.25">
      <c r="A76" s="50">
        <v>75</v>
      </c>
      <c r="B76" s="50" t="s">
        <v>64</v>
      </c>
      <c r="C76" s="50" t="s">
        <v>65</v>
      </c>
      <c r="D76" s="50" t="s">
        <v>66</v>
      </c>
      <c r="E76" s="50" t="s">
        <v>1</v>
      </c>
      <c r="F76" s="50" t="s">
        <v>85</v>
      </c>
      <c r="G76" s="50" t="s">
        <v>527</v>
      </c>
      <c r="H76" s="50" t="s">
        <v>5</v>
      </c>
      <c r="I76" s="50" t="s">
        <v>86</v>
      </c>
      <c r="J76" s="50" t="s">
        <v>6</v>
      </c>
      <c r="K76" s="50" t="s">
        <v>722</v>
      </c>
    </row>
    <row r="77" spans="1:11" x14ac:dyDescent="0.25">
      <c r="A77" s="50">
        <v>76</v>
      </c>
      <c r="B77" s="50" t="s">
        <v>88</v>
      </c>
      <c r="C77" s="50" t="s">
        <v>89</v>
      </c>
      <c r="D77" s="50" t="s">
        <v>90</v>
      </c>
      <c r="E77" s="50" t="s">
        <v>70</v>
      </c>
      <c r="F77" s="50" t="s">
        <v>91</v>
      </c>
      <c r="G77" s="50" t="s">
        <v>527</v>
      </c>
      <c r="H77" s="50" t="s">
        <v>5</v>
      </c>
      <c r="I77" s="50" t="s">
        <v>92</v>
      </c>
      <c r="J77" s="50" t="s">
        <v>6</v>
      </c>
      <c r="K77" s="50" t="s">
        <v>723</v>
      </c>
    </row>
    <row r="78" spans="1:11" x14ac:dyDescent="0.25">
      <c r="A78" s="50">
        <v>77</v>
      </c>
      <c r="B78" s="50" t="s">
        <v>50</v>
      </c>
      <c r="C78" s="50" t="s">
        <v>51</v>
      </c>
      <c r="D78" s="50" t="s">
        <v>52</v>
      </c>
      <c r="E78" s="50" t="s">
        <v>43</v>
      </c>
      <c r="F78" s="50" t="s">
        <v>94</v>
      </c>
      <c r="G78" s="50" t="s">
        <v>527</v>
      </c>
      <c r="H78" s="50" t="s">
        <v>5</v>
      </c>
      <c r="I78" s="50" t="s">
        <v>95</v>
      </c>
      <c r="J78" s="50" t="s">
        <v>6</v>
      </c>
      <c r="K78" s="50" t="s">
        <v>724</v>
      </c>
    </row>
    <row r="79" spans="1:11" x14ac:dyDescent="0.25">
      <c r="A79" s="50">
        <v>78</v>
      </c>
      <c r="B79" s="50" t="s">
        <v>49</v>
      </c>
      <c r="C79" s="50" t="s">
        <v>97</v>
      </c>
      <c r="D79" s="50" t="s">
        <v>66</v>
      </c>
      <c r="E79" s="50" t="s">
        <v>1</v>
      </c>
      <c r="F79" s="50" t="s">
        <v>98</v>
      </c>
      <c r="G79" s="50" t="s">
        <v>527</v>
      </c>
      <c r="H79" s="50" t="s">
        <v>5</v>
      </c>
      <c r="I79" s="50" t="s">
        <v>99</v>
      </c>
      <c r="J79" s="50" t="s">
        <v>6</v>
      </c>
      <c r="K79" s="50" t="s">
        <v>725</v>
      </c>
    </row>
    <row r="80" spans="1:11" x14ac:dyDescent="0.25">
      <c r="A80" s="50">
        <v>79</v>
      </c>
      <c r="B80" s="50" t="s">
        <v>104</v>
      </c>
      <c r="C80" s="50" t="s">
        <v>105</v>
      </c>
      <c r="D80" s="50" t="s">
        <v>106</v>
      </c>
      <c r="E80" s="50" t="s">
        <v>7</v>
      </c>
      <c r="F80" s="50" t="s">
        <v>107</v>
      </c>
      <c r="G80" s="50" t="s">
        <v>527</v>
      </c>
      <c r="H80" s="50" t="s">
        <v>5</v>
      </c>
      <c r="I80" s="50" t="s">
        <v>108</v>
      </c>
      <c r="J80" s="50" t="s">
        <v>6</v>
      </c>
      <c r="K80" s="50" t="s">
        <v>726</v>
      </c>
    </row>
    <row r="81" spans="1:11" x14ac:dyDescent="0.25">
      <c r="A81" s="50">
        <v>80</v>
      </c>
      <c r="B81" s="50" t="s">
        <v>110</v>
      </c>
      <c r="C81" s="50" t="s">
        <v>111</v>
      </c>
      <c r="D81" s="50" t="s">
        <v>112</v>
      </c>
      <c r="E81" s="50" t="s">
        <v>43</v>
      </c>
      <c r="F81" s="50" t="s">
        <v>113</v>
      </c>
      <c r="G81" s="50" t="s">
        <v>666</v>
      </c>
      <c r="H81" s="50" t="s">
        <v>3</v>
      </c>
      <c r="I81" s="50" t="s">
        <v>114</v>
      </c>
      <c r="J81" s="50" t="s">
        <v>53</v>
      </c>
      <c r="K81" s="50" t="s">
        <v>727</v>
      </c>
    </row>
    <row r="82" spans="1:11" x14ac:dyDescent="0.25">
      <c r="A82" s="50">
        <v>81</v>
      </c>
      <c r="B82" s="50" t="s">
        <v>120</v>
      </c>
      <c r="C82" s="50" t="s">
        <v>121</v>
      </c>
      <c r="D82" s="50" t="s">
        <v>122</v>
      </c>
      <c r="E82" s="50" t="s">
        <v>43</v>
      </c>
      <c r="F82" s="50" t="s">
        <v>123</v>
      </c>
      <c r="G82" s="50" t="s">
        <v>666</v>
      </c>
      <c r="H82" s="50" t="s">
        <v>3</v>
      </c>
      <c r="I82" s="50" t="s">
        <v>124</v>
      </c>
      <c r="J82" s="50" t="s">
        <v>125</v>
      </c>
      <c r="K82" s="50" t="s">
        <v>728</v>
      </c>
    </row>
    <row r="83" spans="1:11" x14ac:dyDescent="0.25">
      <c r="A83" s="50">
        <v>82</v>
      </c>
      <c r="B83" s="50" t="s">
        <v>127</v>
      </c>
      <c r="C83" s="50" t="s">
        <v>47</v>
      </c>
      <c r="D83" s="50" t="s">
        <v>0</v>
      </c>
      <c r="E83" s="50" t="s">
        <v>1</v>
      </c>
      <c r="F83" s="50" t="s">
        <v>128</v>
      </c>
      <c r="G83" s="50" t="s">
        <v>527</v>
      </c>
      <c r="H83" s="50" t="s">
        <v>8</v>
      </c>
      <c r="I83" s="50" t="s">
        <v>129</v>
      </c>
      <c r="J83" s="50" t="s">
        <v>9</v>
      </c>
      <c r="K83" s="50" t="s">
        <v>729</v>
      </c>
    </row>
    <row r="84" spans="1:11" x14ac:dyDescent="0.25">
      <c r="A84" s="50">
        <v>83</v>
      </c>
      <c r="B84" s="50" t="s">
        <v>641</v>
      </c>
      <c r="C84" s="50" t="s">
        <v>642</v>
      </c>
      <c r="D84" s="50" t="s">
        <v>106</v>
      </c>
      <c r="E84" s="50" t="s">
        <v>7</v>
      </c>
      <c r="F84" s="50" t="s">
        <v>643</v>
      </c>
      <c r="G84" s="50" t="s">
        <v>527</v>
      </c>
      <c r="H84" s="50" t="s">
        <v>8</v>
      </c>
      <c r="I84" s="50" t="s">
        <v>644</v>
      </c>
      <c r="J84" s="50" t="s">
        <v>9</v>
      </c>
      <c r="K84" s="50" t="s">
        <v>730</v>
      </c>
    </row>
    <row r="85" spans="1:11" x14ac:dyDescent="0.25">
      <c r="A85" s="50">
        <v>84</v>
      </c>
      <c r="B85" s="50" t="s">
        <v>131</v>
      </c>
      <c r="C85" s="50" t="s">
        <v>132</v>
      </c>
      <c r="D85" s="50" t="s">
        <v>133</v>
      </c>
      <c r="E85" s="50" t="s">
        <v>28</v>
      </c>
      <c r="F85" s="50" t="s">
        <v>134</v>
      </c>
      <c r="G85" s="50" t="s">
        <v>666</v>
      </c>
      <c r="H85" s="50" t="s">
        <v>30</v>
      </c>
      <c r="I85" s="50" t="s">
        <v>135</v>
      </c>
      <c r="J85" s="50" t="s">
        <v>32</v>
      </c>
      <c r="K85" s="50" t="s">
        <v>731</v>
      </c>
    </row>
    <row r="86" spans="1:11" x14ac:dyDescent="0.25">
      <c r="A86" s="50">
        <v>85</v>
      </c>
      <c r="B86" s="50" t="s">
        <v>145</v>
      </c>
      <c r="C86" s="50" t="s">
        <v>146</v>
      </c>
      <c r="D86" s="50" t="s">
        <v>0</v>
      </c>
      <c r="E86" s="50" t="s">
        <v>1</v>
      </c>
      <c r="F86" s="50" t="s">
        <v>147</v>
      </c>
      <c r="G86" s="50" t="s">
        <v>666</v>
      </c>
      <c r="H86" s="50" t="s">
        <v>3</v>
      </c>
      <c r="I86" s="50" t="s">
        <v>148</v>
      </c>
      <c r="J86" s="50" t="s">
        <v>53</v>
      </c>
      <c r="K86" s="50" t="s">
        <v>732</v>
      </c>
    </row>
    <row r="87" spans="1:11" x14ac:dyDescent="0.25">
      <c r="A87" s="50">
        <v>86</v>
      </c>
      <c r="B87" s="50" t="s">
        <v>150</v>
      </c>
      <c r="C87" s="50" t="s">
        <v>151</v>
      </c>
      <c r="D87" s="50" t="s">
        <v>152</v>
      </c>
      <c r="E87" s="50" t="s">
        <v>28</v>
      </c>
      <c r="F87" s="50" t="s">
        <v>153</v>
      </c>
      <c r="G87" s="50" t="s">
        <v>666</v>
      </c>
      <c r="H87" s="50" t="s">
        <v>30</v>
      </c>
      <c r="I87" s="50" t="s">
        <v>154</v>
      </c>
      <c r="J87" s="50" t="s">
        <v>32</v>
      </c>
      <c r="K87" s="50" t="s">
        <v>733</v>
      </c>
    </row>
    <row r="88" spans="1:11" x14ac:dyDescent="0.25">
      <c r="A88" s="50">
        <v>87</v>
      </c>
      <c r="B88" s="50" t="s">
        <v>54</v>
      </c>
      <c r="C88" s="50" t="s">
        <v>55</v>
      </c>
      <c r="D88" s="50" t="s">
        <v>0</v>
      </c>
      <c r="E88" s="50" t="s">
        <v>1</v>
      </c>
      <c r="F88" s="50" t="s">
        <v>156</v>
      </c>
      <c r="G88" s="50" t="s">
        <v>666</v>
      </c>
      <c r="H88" s="50" t="s">
        <v>157</v>
      </c>
      <c r="I88" s="50" t="s">
        <v>158</v>
      </c>
      <c r="J88" s="50" t="s">
        <v>159</v>
      </c>
      <c r="K88" s="50" t="s">
        <v>734</v>
      </c>
    </row>
    <row r="89" spans="1:11" x14ac:dyDescent="0.25">
      <c r="A89" s="50">
        <v>88</v>
      </c>
      <c r="B89" s="50" t="s">
        <v>819</v>
      </c>
      <c r="C89" s="50" t="s">
        <v>820</v>
      </c>
      <c r="D89" s="50" t="s">
        <v>821</v>
      </c>
      <c r="E89" s="50" t="s">
        <v>822</v>
      </c>
      <c r="F89" s="50" t="s">
        <v>823</v>
      </c>
      <c r="G89" s="50" t="s">
        <v>788</v>
      </c>
      <c r="H89" s="50" t="s">
        <v>8</v>
      </c>
      <c r="I89" s="50" t="s">
        <v>824</v>
      </c>
      <c r="J89" s="50" t="s">
        <v>9</v>
      </c>
      <c r="K89" s="50" t="s">
        <v>825</v>
      </c>
    </row>
    <row r="90" spans="1:11" x14ac:dyDescent="0.25">
      <c r="A90" s="50">
        <v>89</v>
      </c>
      <c r="B90" s="50" t="s">
        <v>797</v>
      </c>
      <c r="C90" s="50" t="s">
        <v>798</v>
      </c>
      <c r="D90" s="50" t="s">
        <v>799</v>
      </c>
      <c r="E90" s="50" t="s">
        <v>1</v>
      </c>
      <c r="F90" s="50" t="s">
        <v>800</v>
      </c>
      <c r="G90" s="50" t="s">
        <v>788</v>
      </c>
      <c r="H90" s="50" t="s">
        <v>8</v>
      </c>
      <c r="I90" s="50" t="s">
        <v>801</v>
      </c>
      <c r="J90" s="50" t="s">
        <v>9</v>
      </c>
      <c r="K90" s="50" t="s">
        <v>802</v>
      </c>
    </row>
    <row r="91" spans="1:11" x14ac:dyDescent="0.25">
      <c r="A91" s="50">
        <v>90</v>
      </c>
      <c r="B91" s="50" t="s">
        <v>174</v>
      </c>
      <c r="C91" s="50" t="s">
        <v>175</v>
      </c>
      <c r="D91" s="50" t="s">
        <v>0</v>
      </c>
      <c r="E91" s="50" t="s">
        <v>1</v>
      </c>
      <c r="F91" s="50" t="s">
        <v>176</v>
      </c>
      <c r="G91" s="50" t="s">
        <v>527</v>
      </c>
      <c r="H91" s="50" t="s">
        <v>8</v>
      </c>
      <c r="I91" s="50" t="s">
        <v>177</v>
      </c>
      <c r="J91" s="50" t="s">
        <v>9</v>
      </c>
      <c r="K91" s="50" t="s">
        <v>736</v>
      </c>
    </row>
    <row r="92" spans="1:11" x14ac:dyDescent="0.25">
      <c r="A92" s="50">
        <v>91</v>
      </c>
      <c r="B92" s="50" t="s">
        <v>174</v>
      </c>
      <c r="C92" s="50" t="s">
        <v>175</v>
      </c>
      <c r="D92" s="50" t="s">
        <v>0</v>
      </c>
      <c r="E92" s="50" t="s">
        <v>1</v>
      </c>
      <c r="F92" s="50" t="s">
        <v>472</v>
      </c>
      <c r="G92" s="50" t="s">
        <v>543</v>
      </c>
      <c r="H92" s="50" t="s">
        <v>473</v>
      </c>
      <c r="I92" s="50" t="s">
        <v>474</v>
      </c>
      <c r="J92" s="50" t="s">
        <v>475</v>
      </c>
      <c r="K92" s="50" t="s">
        <v>737</v>
      </c>
    </row>
    <row r="93" spans="1:11" x14ac:dyDescent="0.25">
      <c r="A93" s="50">
        <v>92</v>
      </c>
      <c r="B93" s="50" t="s">
        <v>179</v>
      </c>
      <c r="C93" s="50" t="s">
        <v>180</v>
      </c>
      <c r="D93" s="50" t="s">
        <v>181</v>
      </c>
      <c r="E93" s="50" t="s">
        <v>43</v>
      </c>
      <c r="F93" s="50" t="s">
        <v>182</v>
      </c>
      <c r="G93" s="50" t="s">
        <v>527</v>
      </c>
      <c r="H93" s="50" t="s">
        <v>8</v>
      </c>
      <c r="I93" s="50" t="s">
        <v>183</v>
      </c>
      <c r="J93" s="50" t="s">
        <v>9</v>
      </c>
      <c r="K93" s="50" t="s">
        <v>738</v>
      </c>
    </row>
    <row r="94" spans="1:11" x14ac:dyDescent="0.25">
      <c r="A94" s="50">
        <v>93</v>
      </c>
      <c r="B94" s="50" t="s">
        <v>185</v>
      </c>
      <c r="C94" s="50" t="s">
        <v>186</v>
      </c>
      <c r="D94" s="50" t="s">
        <v>17</v>
      </c>
      <c r="E94" s="50" t="s">
        <v>7</v>
      </c>
      <c r="F94" s="50" t="s">
        <v>187</v>
      </c>
      <c r="G94" s="50" t="s">
        <v>527</v>
      </c>
      <c r="H94" s="50" t="s">
        <v>8</v>
      </c>
      <c r="I94" s="50" t="s">
        <v>188</v>
      </c>
      <c r="J94" s="50" t="s">
        <v>9</v>
      </c>
      <c r="K94" s="50" t="s">
        <v>739</v>
      </c>
    </row>
    <row r="95" spans="1:11" x14ac:dyDescent="0.25">
      <c r="A95" s="50">
        <v>94</v>
      </c>
      <c r="B95" s="50" t="s">
        <v>467</v>
      </c>
      <c r="C95" s="50" t="s">
        <v>468</v>
      </c>
      <c r="D95" s="50" t="s">
        <v>0</v>
      </c>
      <c r="E95" s="50" t="s">
        <v>1</v>
      </c>
      <c r="F95" s="50" t="s">
        <v>477</v>
      </c>
      <c r="G95" s="50" t="s">
        <v>666</v>
      </c>
      <c r="H95" s="50" t="s">
        <v>30</v>
      </c>
      <c r="I95" s="50" t="s">
        <v>478</v>
      </c>
      <c r="J95" s="50" t="s">
        <v>32</v>
      </c>
      <c r="K95" s="50" t="s">
        <v>740</v>
      </c>
    </row>
    <row r="96" spans="1:11" x14ac:dyDescent="0.25">
      <c r="A96" s="50">
        <v>95</v>
      </c>
      <c r="B96" s="50" t="s">
        <v>196</v>
      </c>
      <c r="C96" s="50" t="s">
        <v>104</v>
      </c>
      <c r="D96" s="50" t="s">
        <v>197</v>
      </c>
      <c r="E96" s="50" t="s">
        <v>198</v>
      </c>
      <c r="F96" s="50" t="s">
        <v>199</v>
      </c>
      <c r="G96" s="50" t="s">
        <v>527</v>
      </c>
      <c r="H96" s="50" t="s">
        <v>8</v>
      </c>
      <c r="I96" s="50" t="s">
        <v>200</v>
      </c>
      <c r="J96" s="50" t="s">
        <v>9</v>
      </c>
      <c r="K96" s="50" t="s">
        <v>742</v>
      </c>
    </row>
    <row r="97" spans="1:11" x14ac:dyDescent="0.25">
      <c r="A97" s="50">
        <v>96</v>
      </c>
      <c r="B97" s="50" t="s">
        <v>101</v>
      </c>
      <c r="C97" s="50" t="s">
        <v>102</v>
      </c>
      <c r="D97" s="50" t="s">
        <v>103</v>
      </c>
      <c r="E97" s="50" t="s">
        <v>43</v>
      </c>
      <c r="F97" s="50" t="s">
        <v>202</v>
      </c>
      <c r="G97" s="50" t="s">
        <v>666</v>
      </c>
      <c r="H97" s="50" t="s">
        <v>30</v>
      </c>
      <c r="I97" s="50" t="s">
        <v>203</v>
      </c>
      <c r="J97" s="50" t="s">
        <v>32</v>
      </c>
      <c r="K97" s="50" t="s">
        <v>743</v>
      </c>
    </row>
    <row r="98" spans="1:11" x14ac:dyDescent="0.25">
      <c r="A98" s="50">
        <v>97</v>
      </c>
      <c r="B98" s="50" t="s">
        <v>54</v>
      </c>
      <c r="C98" s="50" t="s">
        <v>55</v>
      </c>
      <c r="D98" s="50" t="s">
        <v>0</v>
      </c>
      <c r="E98" s="50" t="s">
        <v>1</v>
      </c>
      <c r="F98" s="50" t="s">
        <v>480</v>
      </c>
      <c r="G98" s="50" t="s">
        <v>543</v>
      </c>
      <c r="H98" s="50" t="s">
        <v>473</v>
      </c>
      <c r="I98" s="50" t="s">
        <v>481</v>
      </c>
      <c r="J98" s="50" t="s">
        <v>475</v>
      </c>
      <c r="K98" s="50" t="s">
        <v>744</v>
      </c>
    </row>
    <row r="99" spans="1:11" x14ac:dyDescent="0.25">
      <c r="A99" s="50">
        <v>98</v>
      </c>
      <c r="B99" s="50" t="s">
        <v>206</v>
      </c>
      <c r="C99" s="50" t="s">
        <v>207</v>
      </c>
      <c r="D99" s="50" t="s">
        <v>173</v>
      </c>
      <c r="E99" s="50" t="s">
        <v>43</v>
      </c>
      <c r="F99" s="50" t="s">
        <v>208</v>
      </c>
      <c r="G99" s="50" t="s">
        <v>666</v>
      </c>
      <c r="H99" s="50" t="s">
        <v>3</v>
      </c>
      <c r="I99" s="50" t="s">
        <v>209</v>
      </c>
      <c r="J99" s="50" t="s">
        <v>53</v>
      </c>
      <c r="K99" s="50" t="s">
        <v>745</v>
      </c>
    </row>
    <row r="100" spans="1:11" x14ac:dyDescent="0.25">
      <c r="A100" s="50">
        <v>99</v>
      </c>
      <c r="B100" s="50" t="s">
        <v>50</v>
      </c>
      <c r="C100" s="50" t="s">
        <v>51</v>
      </c>
      <c r="D100" s="50" t="s">
        <v>52</v>
      </c>
      <c r="E100" s="50" t="s">
        <v>43</v>
      </c>
      <c r="F100" s="50" t="s">
        <v>221</v>
      </c>
      <c r="G100" s="50" t="s">
        <v>666</v>
      </c>
      <c r="H100" s="50" t="s">
        <v>3</v>
      </c>
      <c r="I100" s="50" t="s">
        <v>222</v>
      </c>
      <c r="J100" s="50" t="s">
        <v>53</v>
      </c>
      <c r="K100" s="50" t="s">
        <v>747</v>
      </c>
    </row>
    <row r="101" spans="1:11" x14ac:dyDescent="0.25">
      <c r="A101" s="50">
        <v>100</v>
      </c>
      <c r="B101" s="50" t="s">
        <v>224</v>
      </c>
      <c r="C101" s="50" t="s">
        <v>225</v>
      </c>
      <c r="D101" s="50" t="s">
        <v>0</v>
      </c>
      <c r="E101" s="50" t="s">
        <v>1</v>
      </c>
      <c r="F101" s="50" t="s">
        <v>226</v>
      </c>
      <c r="G101" s="50" t="s">
        <v>666</v>
      </c>
      <c r="H101" s="50" t="s">
        <v>3</v>
      </c>
      <c r="I101" s="50" t="s">
        <v>227</v>
      </c>
      <c r="J101" s="50" t="s">
        <v>53</v>
      </c>
      <c r="K101" s="50" t="s">
        <v>748</v>
      </c>
    </row>
    <row r="102" spans="1:11" x14ac:dyDescent="0.25">
      <c r="A102" s="50">
        <v>101</v>
      </c>
      <c r="B102" s="50" t="s">
        <v>54</v>
      </c>
      <c r="C102" s="50" t="s">
        <v>55</v>
      </c>
      <c r="D102" s="50" t="s">
        <v>0</v>
      </c>
      <c r="E102" s="50" t="s">
        <v>1</v>
      </c>
      <c r="F102" s="50" t="s">
        <v>229</v>
      </c>
      <c r="G102" s="50" t="s">
        <v>666</v>
      </c>
      <c r="H102" s="50" t="s">
        <v>3</v>
      </c>
      <c r="I102" s="50" t="s">
        <v>230</v>
      </c>
      <c r="J102" s="50" t="s">
        <v>53</v>
      </c>
      <c r="K102" s="50" t="s">
        <v>749</v>
      </c>
    </row>
    <row r="103" spans="1:11" x14ac:dyDescent="0.25">
      <c r="A103" s="50">
        <v>102</v>
      </c>
      <c r="B103" s="50" t="s">
        <v>232</v>
      </c>
      <c r="C103" s="50" t="s">
        <v>233</v>
      </c>
      <c r="D103" s="50" t="s">
        <v>234</v>
      </c>
      <c r="E103" s="50" t="s">
        <v>1</v>
      </c>
      <c r="F103" s="50" t="s">
        <v>235</v>
      </c>
      <c r="G103" s="50" t="s">
        <v>666</v>
      </c>
      <c r="H103" s="50" t="s">
        <v>3</v>
      </c>
      <c r="I103" s="50" t="s">
        <v>236</v>
      </c>
      <c r="J103" s="50" t="s">
        <v>53</v>
      </c>
      <c r="K103" s="50" t="s">
        <v>750</v>
      </c>
    </row>
    <row r="104" spans="1:11" x14ac:dyDescent="0.25">
      <c r="A104" s="50">
        <v>103</v>
      </c>
      <c r="B104" s="50" t="s">
        <v>50</v>
      </c>
      <c r="C104" s="50" t="s">
        <v>51</v>
      </c>
      <c r="D104" s="50" t="s">
        <v>52</v>
      </c>
      <c r="E104" s="50" t="s">
        <v>43</v>
      </c>
      <c r="F104" s="50" t="s">
        <v>246</v>
      </c>
      <c r="G104" s="50" t="s">
        <v>666</v>
      </c>
      <c r="H104" s="50" t="s">
        <v>3</v>
      </c>
      <c r="I104" s="50" t="s">
        <v>247</v>
      </c>
      <c r="J104" s="50" t="s">
        <v>125</v>
      </c>
      <c r="K104" s="50" t="s">
        <v>751</v>
      </c>
    </row>
    <row r="105" spans="1:11" x14ac:dyDescent="0.25">
      <c r="A105" s="50">
        <v>104</v>
      </c>
      <c r="B105" s="50" t="s">
        <v>249</v>
      </c>
      <c r="C105" s="50" t="s">
        <v>250</v>
      </c>
      <c r="D105" s="50" t="s">
        <v>251</v>
      </c>
      <c r="E105" s="50" t="s">
        <v>43</v>
      </c>
      <c r="F105" s="50" t="s">
        <v>252</v>
      </c>
      <c r="G105" s="50" t="s">
        <v>666</v>
      </c>
      <c r="H105" s="50" t="s">
        <v>3</v>
      </c>
      <c r="I105" s="50" t="s">
        <v>253</v>
      </c>
      <c r="J105" s="50" t="s">
        <v>125</v>
      </c>
      <c r="K105" s="50" t="s">
        <v>752</v>
      </c>
    </row>
    <row r="106" spans="1:11" x14ac:dyDescent="0.25">
      <c r="A106" s="50">
        <v>105</v>
      </c>
      <c r="B106" s="50" t="s">
        <v>262</v>
      </c>
      <c r="C106" s="50" t="s">
        <v>263</v>
      </c>
      <c r="D106" s="50" t="s">
        <v>264</v>
      </c>
      <c r="E106" s="50" t="s">
        <v>1</v>
      </c>
      <c r="F106" s="50" t="s">
        <v>265</v>
      </c>
      <c r="G106" s="50" t="s">
        <v>666</v>
      </c>
      <c r="H106" s="50" t="s">
        <v>3</v>
      </c>
      <c r="I106" s="50" t="s">
        <v>266</v>
      </c>
      <c r="J106" s="50" t="s">
        <v>53</v>
      </c>
      <c r="K106" s="50" t="s">
        <v>753</v>
      </c>
    </row>
    <row r="107" spans="1:11" x14ac:dyDescent="0.25">
      <c r="A107" s="50">
        <v>106</v>
      </c>
      <c r="B107" s="50" t="s">
        <v>268</v>
      </c>
      <c r="C107" s="50" t="s">
        <v>269</v>
      </c>
      <c r="D107" s="50" t="s">
        <v>66</v>
      </c>
      <c r="E107" s="50" t="s">
        <v>1</v>
      </c>
      <c r="F107" s="50" t="s">
        <v>270</v>
      </c>
      <c r="G107" s="50" t="s">
        <v>666</v>
      </c>
      <c r="H107" s="50" t="s">
        <v>3</v>
      </c>
      <c r="I107" s="50" t="s">
        <v>271</v>
      </c>
      <c r="J107" s="50" t="s">
        <v>53</v>
      </c>
      <c r="K107" s="50" t="s">
        <v>754</v>
      </c>
    </row>
    <row r="108" spans="1:11" x14ac:dyDescent="0.25">
      <c r="A108" s="50">
        <v>107</v>
      </c>
      <c r="B108" s="50" t="s">
        <v>273</v>
      </c>
      <c r="C108" s="50" t="s">
        <v>274</v>
      </c>
      <c r="D108" s="50" t="s">
        <v>0</v>
      </c>
      <c r="E108" s="50" t="s">
        <v>1</v>
      </c>
      <c r="F108" s="50" t="s">
        <v>275</v>
      </c>
      <c r="G108" s="50" t="s">
        <v>666</v>
      </c>
      <c r="H108" s="50" t="s">
        <v>3</v>
      </c>
      <c r="I108" s="50" t="s">
        <v>276</v>
      </c>
      <c r="J108" s="50" t="s">
        <v>53</v>
      </c>
      <c r="K108" s="50" t="s">
        <v>755</v>
      </c>
    </row>
    <row r="109" spans="1:11" x14ac:dyDescent="0.25">
      <c r="A109" s="50">
        <v>108</v>
      </c>
      <c r="B109" s="50" t="s">
        <v>278</v>
      </c>
      <c r="C109" s="50" t="s">
        <v>279</v>
      </c>
      <c r="D109" s="50" t="s">
        <v>66</v>
      </c>
      <c r="E109" s="50" t="s">
        <v>1</v>
      </c>
      <c r="F109" s="50" t="s">
        <v>280</v>
      </c>
      <c r="G109" s="50" t="s">
        <v>666</v>
      </c>
      <c r="H109" s="50" t="s">
        <v>3</v>
      </c>
      <c r="I109" s="50" t="s">
        <v>281</v>
      </c>
      <c r="J109" s="50" t="s">
        <v>53</v>
      </c>
      <c r="K109" s="50" t="s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49">
        <v>1</v>
      </c>
      <c r="B2" s="49" t="s">
        <v>803</v>
      </c>
      <c r="C2" s="49" t="s">
        <v>804</v>
      </c>
      <c r="D2" s="49" t="s">
        <v>17</v>
      </c>
      <c r="E2" s="49" t="s">
        <v>7</v>
      </c>
      <c r="F2" s="49" t="s">
        <v>805</v>
      </c>
      <c r="G2" s="49" t="s">
        <v>788</v>
      </c>
      <c r="H2" s="49" t="s">
        <v>5</v>
      </c>
      <c r="I2" s="49" t="s">
        <v>806</v>
      </c>
      <c r="J2" s="49" t="s">
        <v>6</v>
      </c>
      <c r="K2" s="49" t="s">
        <v>807</v>
      </c>
    </row>
    <row r="3" spans="1:11" x14ac:dyDescent="0.25">
      <c r="A3" s="49">
        <v>2</v>
      </c>
      <c r="B3" s="49" t="s">
        <v>79</v>
      </c>
      <c r="C3" s="49" t="s">
        <v>808</v>
      </c>
      <c r="D3" s="49" t="s">
        <v>0</v>
      </c>
      <c r="E3" s="49" t="s">
        <v>1</v>
      </c>
      <c r="F3" s="49" t="s">
        <v>759</v>
      </c>
      <c r="G3" s="49" t="s">
        <v>760</v>
      </c>
      <c r="H3" s="49" t="s">
        <v>5</v>
      </c>
      <c r="I3" s="49" t="s">
        <v>761</v>
      </c>
      <c r="J3" s="49" t="s">
        <v>6</v>
      </c>
      <c r="K3" s="49" t="s">
        <v>809</v>
      </c>
    </row>
    <row r="4" spans="1:11" x14ac:dyDescent="0.25">
      <c r="A4" s="49">
        <v>3</v>
      </c>
      <c r="B4" s="49" t="s">
        <v>79</v>
      </c>
      <c r="C4" s="49" t="s">
        <v>808</v>
      </c>
      <c r="D4" s="49" t="s">
        <v>0</v>
      </c>
      <c r="E4" s="49" t="s">
        <v>1</v>
      </c>
      <c r="F4" s="49" t="s">
        <v>614</v>
      </c>
      <c r="G4" s="49" t="s">
        <v>516</v>
      </c>
      <c r="H4" s="49" t="s">
        <v>3</v>
      </c>
      <c r="I4" s="49" t="s">
        <v>615</v>
      </c>
      <c r="J4" s="49" t="s">
        <v>2</v>
      </c>
      <c r="K4" s="49" t="s">
        <v>810</v>
      </c>
    </row>
    <row r="5" spans="1:11" x14ac:dyDescent="0.25">
      <c r="A5" s="49">
        <v>4</v>
      </c>
      <c r="B5" s="49" t="s">
        <v>766</v>
      </c>
      <c r="C5" s="49" t="s">
        <v>767</v>
      </c>
      <c r="D5" s="49" t="s">
        <v>577</v>
      </c>
      <c r="E5" s="49" t="s">
        <v>7</v>
      </c>
      <c r="F5" s="49" t="s">
        <v>768</v>
      </c>
      <c r="G5" s="49" t="s">
        <v>760</v>
      </c>
      <c r="H5" s="49" t="s">
        <v>8</v>
      </c>
      <c r="I5" s="49" t="s">
        <v>769</v>
      </c>
      <c r="J5" s="49" t="s">
        <v>9</v>
      </c>
      <c r="K5" s="49" t="s">
        <v>770</v>
      </c>
    </row>
    <row r="6" spans="1:11" x14ac:dyDescent="0.25">
      <c r="A6" s="49">
        <v>5</v>
      </c>
      <c r="B6" s="49" t="s">
        <v>544</v>
      </c>
      <c r="C6" s="49" t="s">
        <v>545</v>
      </c>
      <c r="D6" s="49" t="s">
        <v>546</v>
      </c>
      <c r="E6" s="49" t="s">
        <v>1</v>
      </c>
      <c r="F6" s="49" t="s">
        <v>547</v>
      </c>
      <c r="G6" s="49" t="s">
        <v>760</v>
      </c>
      <c r="H6" s="49" t="s">
        <v>8</v>
      </c>
      <c r="I6" s="49" t="s">
        <v>548</v>
      </c>
      <c r="J6" s="49" t="s">
        <v>9</v>
      </c>
      <c r="K6" s="49" t="s">
        <v>783</v>
      </c>
    </row>
    <row r="7" spans="1:11" x14ac:dyDescent="0.25">
      <c r="A7" s="49">
        <v>6</v>
      </c>
      <c r="B7" s="49" t="s">
        <v>453</v>
      </c>
      <c r="C7" s="49" t="s">
        <v>454</v>
      </c>
      <c r="D7" s="49" t="s">
        <v>455</v>
      </c>
      <c r="E7" s="49" t="s">
        <v>456</v>
      </c>
      <c r="F7" s="49" t="s">
        <v>457</v>
      </c>
      <c r="G7" s="49" t="s">
        <v>516</v>
      </c>
      <c r="H7" s="49" t="s">
        <v>30</v>
      </c>
      <c r="I7" s="49" t="s">
        <v>458</v>
      </c>
      <c r="J7" s="49" t="s">
        <v>32</v>
      </c>
      <c r="K7" s="49" t="s">
        <v>763</v>
      </c>
    </row>
    <row r="8" spans="1:11" x14ac:dyDescent="0.25">
      <c r="A8" s="49">
        <v>7</v>
      </c>
      <c r="B8" s="49" t="s">
        <v>530</v>
      </c>
      <c r="C8" s="49" t="s">
        <v>531</v>
      </c>
      <c r="D8" s="49" t="s">
        <v>0</v>
      </c>
      <c r="E8" s="49" t="s">
        <v>1</v>
      </c>
      <c r="F8" s="49" t="s">
        <v>532</v>
      </c>
      <c r="G8" s="49" t="s">
        <v>516</v>
      </c>
      <c r="H8" s="49" t="s">
        <v>294</v>
      </c>
      <c r="I8" s="49" t="s">
        <v>533</v>
      </c>
      <c r="J8" s="49" t="s">
        <v>516</v>
      </c>
      <c r="K8" s="49" t="s">
        <v>764</v>
      </c>
    </row>
    <row r="9" spans="1:11" x14ac:dyDescent="0.25">
      <c r="A9" s="49">
        <v>8</v>
      </c>
      <c r="B9" s="49" t="s">
        <v>116</v>
      </c>
      <c r="C9" s="49" t="s">
        <v>117</v>
      </c>
      <c r="D9" s="49" t="s">
        <v>648</v>
      </c>
      <c r="E9" s="49" t="s">
        <v>1</v>
      </c>
      <c r="F9" s="49" t="s">
        <v>118</v>
      </c>
      <c r="G9" s="49" t="s">
        <v>666</v>
      </c>
      <c r="H9" s="49" t="s">
        <v>3</v>
      </c>
      <c r="I9" s="49" t="s">
        <v>119</v>
      </c>
      <c r="J9" s="49" t="s">
        <v>53</v>
      </c>
      <c r="K9" s="49" t="s">
        <v>649</v>
      </c>
    </row>
    <row r="10" spans="1:11" x14ac:dyDescent="0.25">
      <c r="A10" s="49">
        <v>9</v>
      </c>
      <c r="B10" s="49" t="s">
        <v>651</v>
      </c>
      <c r="C10" s="49" t="s">
        <v>652</v>
      </c>
      <c r="D10" s="49" t="s">
        <v>653</v>
      </c>
      <c r="E10" s="49" t="s">
        <v>1</v>
      </c>
      <c r="F10" s="49" t="s">
        <v>654</v>
      </c>
      <c r="G10" s="49" t="s">
        <v>666</v>
      </c>
      <c r="H10" s="49" t="s">
        <v>294</v>
      </c>
      <c r="I10" s="49" t="s">
        <v>655</v>
      </c>
      <c r="J10" s="49" t="s">
        <v>289</v>
      </c>
      <c r="K10" s="49" t="s">
        <v>656</v>
      </c>
    </row>
    <row r="11" spans="1:11" x14ac:dyDescent="0.25">
      <c r="A11" s="49">
        <v>10</v>
      </c>
      <c r="B11" s="49" t="s">
        <v>382</v>
      </c>
      <c r="C11" s="49" t="s">
        <v>383</v>
      </c>
      <c r="D11" s="49" t="s">
        <v>351</v>
      </c>
      <c r="E11" s="49" t="s">
        <v>48</v>
      </c>
      <c r="F11" s="49" t="s">
        <v>384</v>
      </c>
      <c r="G11" s="49" t="s">
        <v>666</v>
      </c>
      <c r="H11" s="49" t="s">
        <v>287</v>
      </c>
      <c r="I11" s="49" t="s">
        <v>385</v>
      </c>
      <c r="J11" s="49" t="s">
        <v>289</v>
      </c>
      <c r="K11" s="49" t="s">
        <v>657</v>
      </c>
    </row>
    <row r="12" spans="1:11" x14ac:dyDescent="0.25">
      <c r="A12" s="49">
        <v>11</v>
      </c>
      <c r="B12" s="49" t="s">
        <v>407</v>
      </c>
      <c r="C12" s="49" t="s">
        <v>408</v>
      </c>
      <c r="D12" s="49" t="s">
        <v>618</v>
      </c>
      <c r="E12" s="49" t="s">
        <v>619</v>
      </c>
      <c r="F12" s="49" t="s">
        <v>620</v>
      </c>
      <c r="G12" s="49" t="s">
        <v>666</v>
      </c>
      <c r="H12" s="49" t="s">
        <v>294</v>
      </c>
      <c r="I12" s="49" t="s">
        <v>621</v>
      </c>
      <c r="J12" s="49" t="s">
        <v>289</v>
      </c>
      <c r="K12" s="49" t="s">
        <v>658</v>
      </c>
    </row>
    <row r="13" spans="1:11" x14ac:dyDescent="0.25">
      <c r="A13" s="49">
        <v>12</v>
      </c>
      <c r="B13" s="49" t="s">
        <v>425</v>
      </c>
      <c r="C13" s="49" t="s">
        <v>426</v>
      </c>
      <c r="D13" s="49" t="s">
        <v>427</v>
      </c>
      <c r="E13" s="49" t="s">
        <v>28</v>
      </c>
      <c r="F13" s="49" t="s">
        <v>428</v>
      </c>
      <c r="G13" s="49" t="s">
        <v>666</v>
      </c>
      <c r="H13" s="49" t="s">
        <v>287</v>
      </c>
      <c r="I13" s="49" t="s">
        <v>429</v>
      </c>
      <c r="J13" s="49" t="s">
        <v>289</v>
      </c>
      <c r="K13" s="49" t="s">
        <v>659</v>
      </c>
    </row>
    <row r="14" spans="1:11" x14ac:dyDescent="0.25">
      <c r="A14" s="49">
        <v>13</v>
      </c>
      <c r="B14" s="49" t="s">
        <v>599</v>
      </c>
      <c r="C14" s="49" t="s">
        <v>599</v>
      </c>
      <c r="D14" s="49" t="s">
        <v>600</v>
      </c>
      <c r="E14" s="49" t="s">
        <v>601</v>
      </c>
      <c r="F14" s="49" t="s">
        <v>605</v>
      </c>
      <c r="G14" s="49" t="s">
        <v>543</v>
      </c>
      <c r="H14" s="49" t="s">
        <v>473</v>
      </c>
      <c r="I14" s="49" t="s">
        <v>606</v>
      </c>
      <c r="J14" s="49" t="s">
        <v>475</v>
      </c>
      <c r="K14" s="49" t="s">
        <v>661</v>
      </c>
    </row>
    <row r="15" spans="1:11" x14ac:dyDescent="0.25">
      <c r="A15" s="49">
        <v>14</v>
      </c>
      <c r="B15" s="49" t="s">
        <v>102</v>
      </c>
      <c r="C15" s="49" t="s">
        <v>141</v>
      </c>
      <c r="D15" s="49" t="s">
        <v>42</v>
      </c>
      <c r="E15" s="49" t="s">
        <v>43</v>
      </c>
      <c r="F15" s="49" t="s">
        <v>142</v>
      </c>
      <c r="G15" s="49" t="s">
        <v>666</v>
      </c>
      <c r="H15" s="49" t="s">
        <v>3</v>
      </c>
      <c r="I15" s="49" t="s">
        <v>143</v>
      </c>
      <c r="J15" s="49" t="s">
        <v>53</v>
      </c>
      <c r="K15" s="49" t="s">
        <v>662</v>
      </c>
    </row>
    <row r="16" spans="1:11" x14ac:dyDescent="0.25">
      <c r="A16" s="49">
        <v>15</v>
      </c>
      <c r="B16" s="49" t="s">
        <v>608</v>
      </c>
      <c r="C16" s="49" t="s">
        <v>378</v>
      </c>
      <c r="D16" s="49" t="s">
        <v>27</v>
      </c>
      <c r="E16" s="49" t="s">
        <v>28</v>
      </c>
      <c r="F16" s="49" t="s">
        <v>609</v>
      </c>
      <c r="G16" s="49" t="s">
        <v>666</v>
      </c>
      <c r="H16" s="49" t="s">
        <v>294</v>
      </c>
      <c r="I16" s="49" t="s">
        <v>610</v>
      </c>
      <c r="J16" s="49" t="s">
        <v>289</v>
      </c>
      <c r="K16" s="49" t="s">
        <v>663</v>
      </c>
    </row>
    <row r="17" spans="1:11" x14ac:dyDescent="0.25">
      <c r="A17" s="49">
        <v>16</v>
      </c>
      <c r="B17" s="49" t="s">
        <v>623</v>
      </c>
      <c r="C17" s="49" t="s">
        <v>624</v>
      </c>
      <c r="D17" s="49" t="s">
        <v>625</v>
      </c>
      <c r="E17" s="49" t="s">
        <v>48</v>
      </c>
      <c r="F17" s="49" t="s">
        <v>626</v>
      </c>
      <c r="G17" s="49" t="s">
        <v>666</v>
      </c>
      <c r="H17" s="49" t="s">
        <v>294</v>
      </c>
      <c r="I17" s="49" t="s">
        <v>627</v>
      </c>
      <c r="J17" s="49" t="s">
        <v>289</v>
      </c>
      <c r="K17" s="49" t="s">
        <v>664</v>
      </c>
    </row>
    <row r="18" spans="1:11" x14ac:dyDescent="0.25">
      <c r="A18" s="49">
        <v>17</v>
      </c>
      <c r="B18" s="49"/>
      <c r="C18" s="49"/>
      <c r="D18" s="49"/>
      <c r="E18" s="49"/>
      <c r="F18" s="49" t="s">
        <v>572</v>
      </c>
      <c r="G18" s="49" t="s">
        <v>666</v>
      </c>
      <c r="H18" s="49" t="s">
        <v>287</v>
      </c>
      <c r="I18" s="49" t="s">
        <v>573</v>
      </c>
      <c r="J18" s="49" t="s">
        <v>289</v>
      </c>
      <c r="K18" s="49" t="s">
        <v>665</v>
      </c>
    </row>
    <row r="19" spans="1:11" x14ac:dyDescent="0.25">
      <c r="A19" s="49">
        <v>18</v>
      </c>
      <c r="B19" s="49" t="s">
        <v>575</v>
      </c>
      <c r="C19" s="49" t="s">
        <v>576</v>
      </c>
      <c r="D19" s="49" t="s">
        <v>577</v>
      </c>
      <c r="E19" s="49" t="s">
        <v>7</v>
      </c>
      <c r="F19" s="49" t="s">
        <v>578</v>
      </c>
      <c r="G19" s="49" t="s">
        <v>666</v>
      </c>
      <c r="H19" s="49" t="s">
        <v>287</v>
      </c>
      <c r="I19" s="49" t="s">
        <v>579</v>
      </c>
      <c r="J19" s="49" t="s">
        <v>289</v>
      </c>
      <c r="K19" s="49" t="s">
        <v>667</v>
      </c>
    </row>
    <row r="20" spans="1:11" x14ac:dyDescent="0.25">
      <c r="A20" s="49">
        <v>19</v>
      </c>
      <c r="B20" s="49" t="s">
        <v>535</v>
      </c>
      <c r="C20" s="49" t="s">
        <v>536</v>
      </c>
      <c r="D20" s="49" t="s">
        <v>205</v>
      </c>
      <c r="E20" s="49" t="s">
        <v>1</v>
      </c>
      <c r="F20" s="49" t="s">
        <v>537</v>
      </c>
      <c r="G20" s="49" t="s">
        <v>666</v>
      </c>
      <c r="H20" s="49" t="s">
        <v>3</v>
      </c>
      <c r="I20" s="49" t="s">
        <v>538</v>
      </c>
      <c r="J20" s="49" t="s">
        <v>53</v>
      </c>
      <c r="K20" s="49" t="s">
        <v>668</v>
      </c>
    </row>
    <row r="21" spans="1:11" x14ac:dyDescent="0.25">
      <c r="A21" s="49">
        <v>20</v>
      </c>
      <c r="B21" s="49" t="s">
        <v>590</v>
      </c>
      <c r="C21" s="49" t="s">
        <v>591</v>
      </c>
      <c r="D21" s="49" t="s">
        <v>592</v>
      </c>
      <c r="E21" s="49" t="s">
        <v>43</v>
      </c>
      <c r="F21" s="49" t="s">
        <v>593</v>
      </c>
      <c r="G21" s="49" t="s">
        <v>666</v>
      </c>
      <c r="H21" s="49" t="s">
        <v>30</v>
      </c>
      <c r="I21" s="49" t="s">
        <v>594</v>
      </c>
      <c r="J21" s="49" t="s">
        <v>32</v>
      </c>
      <c r="K21" s="49" t="s">
        <v>669</v>
      </c>
    </row>
    <row r="22" spans="1:11" x14ac:dyDescent="0.25">
      <c r="A22" s="49">
        <v>21</v>
      </c>
      <c r="B22" s="49" t="s">
        <v>257</v>
      </c>
      <c r="C22" s="49" t="s">
        <v>258</v>
      </c>
      <c r="D22" s="49" t="s">
        <v>36</v>
      </c>
      <c r="E22" s="49" t="s">
        <v>1</v>
      </c>
      <c r="F22" s="49" t="s">
        <v>259</v>
      </c>
      <c r="G22" s="49" t="s">
        <v>666</v>
      </c>
      <c r="H22" s="49" t="s">
        <v>3</v>
      </c>
      <c r="I22" s="49" t="s">
        <v>260</v>
      </c>
      <c r="J22" s="49" t="s">
        <v>53</v>
      </c>
      <c r="K22" s="49" t="s">
        <v>670</v>
      </c>
    </row>
    <row r="23" spans="1:11" x14ac:dyDescent="0.25">
      <c r="A23" s="49">
        <v>22</v>
      </c>
      <c r="B23" s="49" t="s">
        <v>407</v>
      </c>
      <c r="C23" s="49" t="s">
        <v>408</v>
      </c>
      <c r="D23" s="49" t="s">
        <v>618</v>
      </c>
      <c r="E23" s="49" t="s">
        <v>619</v>
      </c>
      <c r="F23" s="49" t="s">
        <v>409</v>
      </c>
      <c r="G23" s="49" t="s">
        <v>666</v>
      </c>
      <c r="H23" s="49" t="s">
        <v>294</v>
      </c>
      <c r="I23" s="49" t="s">
        <v>410</v>
      </c>
      <c r="J23" s="49" t="s">
        <v>289</v>
      </c>
      <c r="K23" s="49" t="s">
        <v>671</v>
      </c>
    </row>
    <row r="24" spans="1:11" x14ac:dyDescent="0.25">
      <c r="A24" s="49">
        <v>23</v>
      </c>
      <c r="B24" s="49" t="s">
        <v>407</v>
      </c>
      <c r="C24" s="49" t="s">
        <v>408</v>
      </c>
      <c r="D24" s="49" t="s">
        <v>618</v>
      </c>
      <c r="E24" s="49" t="s">
        <v>619</v>
      </c>
      <c r="F24" s="49" t="s">
        <v>563</v>
      </c>
      <c r="G24" s="49" t="s">
        <v>666</v>
      </c>
      <c r="H24" s="49" t="s">
        <v>294</v>
      </c>
      <c r="I24" s="49" t="s">
        <v>564</v>
      </c>
      <c r="J24" s="49" t="s">
        <v>289</v>
      </c>
      <c r="K24" s="49" t="s">
        <v>672</v>
      </c>
    </row>
    <row r="25" spans="1:11" x14ac:dyDescent="0.25">
      <c r="A25" s="49">
        <v>24</v>
      </c>
      <c r="B25" s="49" t="s">
        <v>566</v>
      </c>
      <c r="C25" s="49" t="s">
        <v>556</v>
      </c>
      <c r="D25" s="49" t="s">
        <v>0</v>
      </c>
      <c r="E25" s="49" t="s">
        <v>1</v>
      </c>
      <c r="F25" s="49" t="s">
        <v>557</v>
      </c>
      <c r="G25" s="49" t="s">
        <v>666</v>
      </c>
      <c r="H25" s="49" t="s">
        <v>287</v>
      </c>
      <c r="I25" s="49" t="s">
        <v>558</v>
      </c>
      <c r="J25" s="49" t="s">
        <v>289</v>
      </c>
      <c r="K25" s="49" t="s">
        <v>673</v>
      </c>
    </row>
    <row r="26" spans="1:11" x14ac:dyDescent="0.25">
      <c r="A26" s="49">
        <v>25</v>
      </c>
      <c r="B26" s="49" t="s">
        <v>567</v>
      </c>
      <c r="C26" s="49" t="s">
        <v>561</v>
      </c>
      <c r="D26" s="49" t="s">
        <v>0</v>
      </c>
      <c r="E26" s="49" t="s">
        <v>1</v>
      </c>
      <c r="F26" s="49" t="s">
        <v>61</v>
      </c>
      <c r="G26" s="49" t="s">
        <v>666</v>
      </c>
      <c r="H26" s="49" t="s">
        <v>3</v>
      </c>
      <c r="I26" s="49" t="s">
        <v>62</v>
      </c>
      <c r="J26" s="49" t="s">
        <v>53</v>
      </c>
      <c r="K26" s="49" t="s">
        <v>674</v>
      </c>
    </row>
    <row r="27" spans="1:11" x14ac:dyDescent="0.25">
      <c r="A27" s="49">
        <v>26</v>
      </c>
      <c r="B27" s="49" t="s">
        <v>161</v>
      </c>
      <c r="C27" s="49" t="s">
        <v>162</v>
      </c>
      <c r="D27" s="49" t="s">
        <v>394</v>
      </c>
      <c r="E27" s="49" t="s">
        <v>1</v>
      </c>
      <c r="F27" s="49" t="s">
        <v>163</v>
      </c>
      <c r="G27" s="49" t="s">
        <v>666</v>
      </c>
      <c r="H27" s="49" t="s">
        <v>30</v>
      </c>
      <c r="I27" s="49" t="s">
        <v>164</v>
      </c>
      <c r="J27" s="49" t="s">
        <v>32</v>
      </c>
      <c r="K27" s="49" t="s">
        <v>675</v>
      </c>
    </row>
    <row r="28" spans="1:11" x14ac:dyDescent="0.25">
      <c r="A28" s="49">
        <v>27</v>
      </c>
      <c r="B28" s="49" t="s">
        <v>322</v>
      </c>
      <c r="C28" s="49" t="s">
        <v>323</v>
      </c>
      <c r="D28" s="49" t="s">
        <v>66</v>
      </c>
      <c r="E28" s="49" t="s">
        <v>1</v>
      </c>
      <c r="F28" s="49" t="s">
        <v>324</v>
      </c>
      <c r="G28" s="49" t="s">
        <v>666</v>
      </c>
      <c r="H28" s="49" t="s">
        <v>287</v>
      </c>
      <c r="I28" s="49" t="s">
        <v>325</v>
      </c>
      <c r="J28" s="49" t="s">
        <v>289</v>
      </c>
      <c r="K28" s="49" t="s">
        <v>676</v>
      </c>
    </row>
    <row r="29" spans="1:11" x14ac:dyDescent="0.25">
      <c r="A29" s="49">
        <v>28</v>
      </c>
      <c r="B29" s="49"/>
      <c r="C29" s="49"/>
      <c r="D29" s="49"/>
      <c r="E29" s="49"/>
      <c r="F29" s="49" t="s">
        <v>540</v>
      </c>
      <c r="G29" s="49" t="s">
        <v>666</v>
      </c>
      <c r="H29" s="49" t="s">
        <v>294</v>
      </c>
      <c r="I29" s="49" t="s">
        <v>541</v>
      </c>
      <c r="J29" s="49" t="s">
        <v>289</v>
      </c>
      <c r="K29" s="49" t="s">
        <v>677</v>
      </c>
    </row>
    <row r="30" spans="1:11" x14ac:dyDescent="0.25">
      <c r="A30" s="49">
        <v>29</v>
      </c>
      <c r="B30" s="49" t="s">
        <v>283</v>
      </c>
      <c r="C30" s="49" t="s">
        <v>284</v>
      </c>
      <c r="D30" s="49" t="s">
        <v>285</v>
      </c>
      <c r="E30" s="49" t="s">
        <v>7</v>
      </c>
      <c r="F30" s="49" t="s">
        <v>286</v>
      </c>
      <c r="G30" s="49" t="s">
        <v>666</v>
      </c>
      <c r="H30" s="49" t="s">
        <v>287</v>
      </c>
      <c r="I30" s="49" t="s">
        <v>288</v>
      </c>
      <c r="J30" s="49" t="s">
        <v>289</v>
      </c>
      <c r="K30" s="49" t="s">
        <v>678</v>
      </c>
    </row>
    <row r="31" spans="1:11" x14ac:dyDescent="0.25">
      <c r="A31" s="49">
        <v>30</v>
      </c>
      <c r="B31" s="49" t="s">
        <v>291</v>
      </c>
      <c r="C31" s="49" t="s">
        <v>292</v>
      </c>
      <c r="D31" s="49" t="s">
        <v>0</v>
      </c>
      <c r="E31" s="49" t="s">
        <v>1</v>
      </c>
      <c r="F31" s="49" t="s">
        <v>293</v>
      </c>
      <c r="G31" s="49" t="s">
        <v>666</v>
      </c>
      <c r="H31" s="49" t="s">
        <v>294</v>
      </c>
      <c r="I31" s="49" t="s">
        <v>295</v>
      </c>
      <c r="J31" s="49" t="s">
        <v>289</v>
      </c>
      <c r="K31" s="49" t="s">
        <v>679</v>
      </c>
    </row>
    <row r="32" spans="1:11" x14ac:dyDescent="0.25">
      <c r="A32" s="49">
        <v>31</v>
      </c>
      <c r="B32" s="49" t="s">
        <v>297</v>
      </c>
      <c r="C32" s="49" t="s">
        <v>255</v>
      </c>
      <c r="D32" s="49" t="s">
        <v>0</v>
      </c>
      <c r="E32" s="49" t="s">
        <v>1</v>
      </c>
      <c r="F32" s="49" t="s">
        <v>298</v>
      </c>
      <c r="G32" s="49" t="s">
        <v>666</v>
      </c>
      <c r="H32" s="49" t="s">
        <v>294</v>
      </c>
      <c r="I32" s="49" t="s">
        <v>299</v>
      </c>
      <c r="J32" s="49" t="s">
        <v>289</v>
      </c>
      <c r="K32" s="49" t="s">
        <v>680</v>
      </c>
    </row>
    <row r="33" spans="1:11" x14ac:dyDescent="0.25">
      <c r="A33" s="49">
        <v>32</v>
      </c>
      <c r="B33" s="49" t="s">
        <v>301</v>
      </c>
      <c r="C33" s="49" t="s">
        <v>302</v>
      </c>
      <c r="D33" s="49" t="s">
        <v>0</v>
      </c>
      <c r="E33" s="49" t="s">
        <v>1</v>
      </c>
      <c r="F33" s="49" t="s">
        <v>303</v>
      </c>
      <c r="G33" s="49" t="s">
        <v>666</v>
      </c>
      <c r="H33" s="49" t="s">
        <v>294</v>
      </c>
      <c r="I33" s="49" t="s">
        <v>304</v>
      </c>
      <c r="J33" s="49" t="s">
        <v>289</v>
      </c>
      <c r="K33" s="49" t="s">
        <v>681</v>
      </c>
    </row>
    <row r="34" spans="1:11" x14ac:dyDescent="0.25">
      <c r="A34" s="49">
        <v>33</v>
      </c>
      <c r="B34" s="49" t="s">
        <v>306</v>
      </c>
      <c r="C34" s="49" t="s">
        <v>307</v>
      </c>
      <c r="D34" s="49" t="s">
        <v>112</v>
      </c>
      <c r="E34" s="49" t="s">
        <v>43</v>
      </c>
      <c r="F34" s="49" t="s">
        <v>308</v>
      </c>
      <c r="G34" s="49" t="s">
        <v>666</v>
      </c>
      <c r="H34" s="49" t="s">
        <v>287</v>
      </c>
      <c r="I34" s="49" t="s">
        <v>309</v>
      </c>
      <c r="J34" s="49" t="s">
        <v>289</v>
      </c>
      <c r="K34" s="49" t="s">
        <v>682</v>
      </c>
    </row>
    <row r="35" spans="1:11" x14ac:dyDescent="0.25">
      <c r="A35" s="49">
        <v>34</v>
      </c>
      <c r="B35" s="49" t="s">
        <v>311</v>
      </c>
      <c r="C35" s="49" t="s">
        <v>312</v>
      </c>
      <c r="D35" s="49" t="s">
        <v>313</v>
      </c>
      <c r="E35" s="49" t="s">
        <v>43</v>
      </c>
      <c r="F35" s="49" t="s">
        <v>314</v>
      </c>
      <c r="G35" s="49" t="s">
        <v>666</v>
      </c>
      <c r="H35" s="49" t="s">
        <v>294</v>
      </c>
      <c r="I35" s="49" t="s">
        <v>315</v>
      </c>
      <c r="J35" s="49" t="s">
        <v>289</v>
      </c>
      <c r="K35" s="49" t="s">
        <v>683</v>
      </c>
    </row>
    <row r="36" spans="1:11" x14ac:dyDescent="0.25">
      <c r="A36" s="49">
        <v>35</v>
      </c>
      <c r="B36" s="49" t="s">
        <v>317</v>
      </c>
      <c r="C36" s="49" t="s">
        <v>279</v>
      </c>
      <c r="D36" s="49" t="s">
        <v>318</v>
      </c>
      <c r="E36" s="49" t="s">
        <v>28</v>
      </c>
      <c r="F36" s="49" t="s">
        <v>319</v>
      </c>
      <c r="G36" s="49" t="s">
        <v>666</v>
      </c>
      <c r="H36" s="49" t="s">
        <v>287</v>
      </c>
      <c r="I36" s="49" t="s">
        <v>320</v>
      </c>
      <c r="J36" s="49" t="s">
        <v>289</v>
      </c>
      <c r="K36" s="49" t="s">
        <v>758</v>
      </c>
    </row>
    <row r="37" spans="1:11" x14ac:dyDescent="0.25">
      <c r="A37" s="49">
        <v>36</v>
      </c>
      <c r="B37" s="49" t="s">
        <v>327</v>
      </c>
      <c r="C37" s="49" t="s">
        <v>328</v>
      </c>
      <c r="D37" s="49" t="s">
        <v>112</v>
      </c>
      <c r="E37" s="49" t="s">
        <v>43</v>
      </c>
      <c r="F37" s="49" t="s">
        <v>329</v>
      </c>
      <c r="G37" s="49" t="s">
        <v>666</v>
      </c>
      <c r="H37" s="49" t="s">
        <v>287</v>
      </c>
      <c r="I37" s="49" t="s">
        <v>330</v>
      </c>
      <c r="J37" s="49" t="s">
        <v>289</v>
      </c>
      <c r="K37" s="49" t="s">
        <v>684</v>
      </c>
    </row>
    <row r="38" spans="1:11" x14ac:dyDescent="0.25">
      <c r="A38" s="49">
        <v>37</v>
      </c>
      <c r="B38" s="49" t="s">
        <v>15</v>
      </c>
      <c r="C38" s="49" t="s">
        <v>16</v>
      </c>
      <c r="D38" s="49" t="s">
        <v>17</v>
      </c>
      <c r="E38" s="49" t="s">
        <v>7</v>
      </c>
      <c r="F38" s="49" t="s">
        <v>18</v>
      </c>
      <c r="G38" s="49" t="s">
        <v>527</v>
      </c>
      <c r="H38" s="49" t="s">
        <v>5</v>
      </c>
      <c r="I38" s="49" t="s">
        <v>19</v>
      </c>
      <c r="J38" s="49" t="s">
        <v>6</v>
      </c>
      <c r="K38" s="49" t="s">
        <v>685</v>
      </c>
    </row>
    <row r="39" spans="1:11" x14ac:dyDescent="0.25">
      <c r="A39" s="49">
        <v>38</v>
      </c>
      <c r="B39" s="49" t="s">
        <v>333</v>
      </c>
      <c r="C39" s="49" t="s">
        <v>334</v>
      </c>
      <c r="D39" s="49" t="s">
        <v>335</v>
      </c>
      <c r="E39" s="49" t="s">
        <v>48</v>
      </c>
      <c r="F39" s="49" t="s">
        <v>336</v>
      </c>
      <c r="G39" s="49" t="s">
        <v>666</v>
      </c>
      <c r="H39" s="49" t="s">
        <v>287</v>
      </c>
      <c r="I39" s="49" t="s">
        <v>337</v>
      </c>
      <c r="J39" s="49" t="s">
        <v>289</v>
      </c>
      <c r="K39" s="49" t="s">
        <v>686</v>
      </c>
    </row>
    <row r="40" spans="1:11" x14ac:dyDescent="0.25">
      <c r="A40" s="49">
        <v>39</v>
      </c>
      <c r="B40" s="49" t="s">
        <v>345</v>
      </c>
      <c r="C40" s="49" t="s">
        <v>346</v>
      </c>
      <c r="D40" s="49" t="s">
        <v>17</v>
      </c>
      <c r="E40" s="49" t="s">
        <v>7</v>
      </c>
      <c r="F40" s="49" t="s">
        <v>347</v>
      </c>
      <c r="G40" s="49" t="s">
        <v>666</v>
      </c>
      <c r="H40" s="49" t="s">
        <v>287</v>
      </c>
      <c r="I40" s="49" t="s">
        <v>348</v>
      </c>
      <c r="J40" s="49" t="s">
        <v>289</v>
      </c>
      <c r="K40" s="49" t="s">
        <v>688</v>
      </c>
    </row>
    <row r="41" spans="1:11" x14ac:dyDescent="0.25">
      <c r="A41" s="49">
        <v>40</v>
      </c>
      <c r="B41" s="49" t="s">
        <v>350</v>
      </c>
      <c r="C41" s="49" t="s">
        <v>340</v>
      </c>
      <c r="D41" s="49" t="s">
        <v>351</v>
      </c>
      <c r="E41" s="49" t="s">
        <v>48</v>
      </c>
      <c r="F41" s="49" t="s">
        <v>352</v>
      </c>
      <c r="G41" s="49" t="s">
        <v>666</v>
      </c>
      <c r="H41" s="49" t="s">
        <v>287</v>
      </c>
      <c r="I41" s="49" t="s">
        <v>353</v>
      </c>
      <c r="J41" s="49" t="s">
        <v>289</v>
      </c>
      <c r="K41" s="49" t="s">
        <v>689</v>
      </c>
    </row>
    <row r="42" spans="1:11" x14ac:dyDescent="0.25">
      <c r="A42" s="49">
        <v>41</v>
      </c>
      <c r="B42" s="49" t="s">
        <v>355</v>
      </c>
      <c r="C42" s="49" t="s">
        <v>356</v>
      </c>
      <c r="D42" s="49" t="s">
        <v>0</v>
      </c>
      <c r="E42" s="49" t="s">
        <v>1</v>
      </c>
      <c r="F42" s="49" t="s">
        <v>357</v>
      </c>
      <c r="G42" s="49" t="s">
        <v>666</v>
      </c>
      <c r="H42" s="49" t="s">
        <v>294</v>
      </c>
      <c r="I42" s="49" t="s">
        <v>358</v>
      </c>
      <c r="J42" s="49" t="s">
        <v>289</v>
      </c>
      <c r="K42" s="49" t="s">
        <v>690</v>
      </c>
    </row>
    <row r="43" spans="1:11" x14ac:dyDescent="0.25">
      <c r="A43" s="49">
        <v>42</v>
      </c>
      <c r="B43" s="49" t="s">
        <v>238</v>
      </c>
      <c r="C43" s="49" t="s">
        <v>239</v>
      </c>
      <c r="D43" s="49" t="s">
        <v>0</v>
      </c>
      <c r="E43" s="49" t="s">
        <v>1</v>
      </c>
      <c r="F43" s="49" t="s">
        <v>240</v>
      </c>
      <c r="G43" s="49" t="s">
        <v>666</v>
      </c>
      <c r="H43" s="49" t="s">
        <v>3</v>
      </c>
      <c r="I43" s="49" t="s">
        <v>241</v>
      </c>
      <c r="J43" s="49" t="s">
        <v>53</v>
      </c>
      <c r="K43" s="49" t="s">
        <v>691</v>
      </c>
    </row>
    <row r="44" spans="1:11" x14ac:dyDescent="0.25">
      <c r="A44" s="49">
        <v>43</v>
      </c>
      <c r="B44" s="49" t="s">
        <v>361</v>
      </c>
      <c r="C44" s="49" t="s">
        <v>362</v>
      </c>
      <c r="D44" s="49" t="s">
        <v>0</v>
      </c>
      <c r="E44" s="49" t="s">
        <v>1</v>
      </c>
      <c r="F44" s="49" t="s">
        <v>363</v>
      </c>
      <c r="G44" s="49" t="s">
        <v>666</v>
      </c>
      <c r="H44" s="49" t="s">
        <v>287</v>
      </c>
      <c r="I44" s="49" t="s">
        <v>364</v>
      </c>
      <c r="J44" s="49" t="s">
        <v>289</v>
      </c>
      <c r="K44" s="49" t="s">
        <v>692</v>
      </c>
    </row>
    <row r="45" spans="1:11" x14ac:dyDescent="0.25">
      <c r="A45" s="49">
        <v>44</v>
      </c>
      <c r="B45" s="49" t="s">
        <v>366</v>
      </c>
      <c r="C45" s="49" t="s">
        <v>367</v>
      </c>
      <c r="D45" s="49" t="s">
        <v>368</v>
      </c>
      <c r="E45" s="49" t="s">
        <v>43</v>
      </c>
      <c r="F45" s="49" t="s">
        <v>369</v>
      </c>
      <c r="G45" s="49" t="s">
        <v>666</v>
      </c>
      <c r="H45" s="49" t="s">
        <v>294</v>
      </c>
      <c r="I45" s="49" t="s">
        <v>370</v>
      </c>
      <c r="J45" s="49" t="s">
        <v>289</v>
      </c>
      <c r="K45" s="49" t="s">
        <v>693</v>
      </c>
    </row>
    <row r="46" spans="1:11" x14ac:dyDescent="0.25">
      <c r="A46" s="49">
        <v>45</v>
      </c>
      <c r="B46" s="49" t="s">
        <v>372</v>
      </c>
      <c r="C46" s="49" t="s">
        <v>373</v>
      </c>
      <c r="D46" s="49" t="s">
        <v>42</v>
      </c>
      <c r="E46" s="49" t="s">
        <v>43</v>
      </c>
      <c r="F46" s="49" t="s">
        <v>374</v>
      </c>
      <c r="G46" s="49" t="s">
        <v>666</v>
      </c>
      <c r="H46" s="49" t="s">
        <v>294</v>
      </c>
      <c r="I46" s="49" t="s">
        <v>375</v>
      </c>
      <c r="J46" s="49" t="s">
        <v>289</v>
      </c>
      <c r="K46" s="49" t="s">
        <v>694</v>
      </c>
    </row>
    <row r="47" spans="1:11" x14ac:dyDescent="0.25">
      <c r="A47" s="49">
        <v>46</v>
      </c>
      <c r="B47" s="49" t="s">
        <v>377</v>
      </c>
      <c r="C47" s="49" t="s">
        <v>378</v>
      </c>
      <c r="D47" s="49" t="s">
        <v>256</v>
      </c>
      <c r="E47" s="49" t="s">
        <v>1</v>
      </c>
      <c r="F47" s="49" t="s">
        <v>379</v>
      </c>
      <c r="G47" s="49" t="s">
        <v>666</v>
      </c>
      <c r="H47" s="49" t="s">
        <v>294</v>
      </c>
      <c r="I47" s="49" t="s">
        <v>380</v>
      </c>
      <c r="J47" s="49" t="s">
        <v>289</v>
      </c>
      <c r="K47" s="49" t="s">
        <v>695</v>
      </c>
    </row>
    <row r="48" spans="1:11" x14ac:dyDescent="0.25">
      <c r="A48" s="49">
        <v>47</v>
      </c>
      <c r="B48" s="49" t="s">
        <v>387</v>
      </c>
      <c r="C48" s="49" t="s">
        <v>279</v>
      </c>
      <c r="D48" s="49" t="s">
        <v>351</v>
      </c>
      <c r="E48" s="49" t="s">
        <v>48</v>
      </c>
      <c r="F48" s="49" t="s">
        <v>388</v>
      </c>
      <c r="G48" s="49" t="s">
        <v>666</v>
      </c>
      <c r="H48" s="49" t="s">
        <v>287</v>
      </c>
      <c r="I48" s="49" t="s">
        <v>389</v>
      </c>
      <c r="J48" s="49" t="s">
        <v>289</v>
      </c>
      <c r="K48" s="49" t="s">
        <v>696</v>
      </c>
    </row>
    <row r="49" spans="1:11" x14ac:dyDescent="0.25">
      <c r="A49" s="49">
        <v>48</v>
      </c>
      <c r="B49" s="49" t="s">
        <v>49</v>
      </c>
      <c r="C49" s="49" t="s">
        <v>97</v>
      </c>
      <c r="D49" s="49" t="s">
        <v>66</v>
      </c>
      <c r="E49" s="49" t="s">
        <v>1</v>
      </c>
      <c r="F49" s="49" t="s">
        <v>391</v>
      </c>
      <c r="G49" s="49" t="s">
        <v>666</v>
      </c>
      <c r="H49" s="49" t="s">
        <v>294</v>
      </c>
      <c r="I49" s="49" t="s">
        <v>392</v>
      </c>
      <c r="J49" s="49" t="s">
        <v>289</v>
      </c>
      <c r="K49" s="49" t="s">
        <v>697</v>
      </c>
    </row>
    <row r="50" spans="1:11" x14ac:dyDescent="0.25">
      <c r="A50" s="49">
        <v>49</v>
      </c>
      <c r="B50" s="49" t="s">
        <v>366</v>
      </c>
      <c r="C50" s="49" t="s">
        <v>367</v>
      </c>
      <c r="D50" s="49" t="s">
        <v>368</v>
      </c>
      <c r="E50" s="49" t="s">
        <v>43</v>
      </c>
      <c r="F50" s="49" t="s">
        <v>395</v>
      </c>
      <c r="G50" s="49" t="s">
        <v>527</v>
      </c>
      <c r="H50" s="49" t="s">
        <v>5</v>
      </c>
      <c r="I50" s="49" t="s">
        <v>396</v>
      </c>
      <c r="J50" s="49" t="s">
        <v>6</v>
      </c>
      <c r="K50" s="49" t="s">
        <v>698</v>
      </c>
    </row>
    <row r="51" spans="1:11" x14ac:dyDescent="0.25">
      <c r="A51" s="49">
        <v>50</v>
      </c>
      <c r="B51" s="49" t="s">
        <v>137</v>
      </c>
      <c r="C51" s="49" t="s">
        <v>138</v>
      </c>
      <c r="D51" s="49" t="s">
        <v>0</v>
      </c>
      <c r="E51" s="49" t="s">
        <v>1</v>
      </c>
      <c r="F51" s="49" t="s">
        <v>139</v>
      </c>
      <c r="G51" s="49" t="s">
        <v>666</v>
      </c>
      <c r="H51" s="49" t="s">
        <v>3</v>
      </c>
      <c r="I51" s="49" t="s">
        <v>140</v>
      </c>
      <c r="J51" s="49" t="s">
        <v>53</v>
      </c>
      <c r="K51" s="49" t="s">
        <v>699</v>
      </c>
    </row>
    <row r="52" spans="1:11" x14ac:dyDescent="0.25">
      <c r="A52" s="49">
        <v>51</v>
      </c>
      <c r="B52" s="49" t="s">
        <v>262</v>
      </c>
      <c r="C52" s="49" t="s">
        <v>399</v>
      </c>
      <c r="D52" s="49" t="s">
        <v>0</v>
      </c>
      <c r="E52" s="49" t="s">
        <v>1</v>
      </c>
      <c r="F52" s="49" t="s">
        <v>400</v>
      </c>
      <c r="G52" s="49" t="s">
        <v>666</v>
      </c>
      <c r="H52" s="49" t="s">
        <v>294</v>
      </c>
      <c r="I52" s="49" t="s">
        <v>401</v>
      </c>
      <c r="J52" s="49" t="s">
        <v>289</v>
      </c>
      <c r="K52" s="49" t="s">
        <v>700</v>
      </c>
    </row>
    <row r="53" spans="1:11" x14ac:dyDescent="0.25">
      <c r="A53" s="49">
        <v>52</v>
      </c>
      <c r="B53" s="49" t="s">
        <v>403</v>
      </c>
      <c r="C53" s="49" t="s">
        <v>60</v>
      </c>
      <c r="D53" s="49" t="s">
        <v>27</v>
      </c>
      <c r="E53" s="49" t="s">
        <v>28</v>
      </c>
      <c r="F53" s="49" t="s">
        <v>404</v>
      </c>
      <c r="G53" s="49" t="s">
        <v>666</v>
      </c>
      <c r="H53" s="49" t="s">
        <v>287</v>
      </c>
      <c r="I53" s="49" t="s">
        <v>405</v>
      </c>
      <c r="J53" s="49" t="s">
        <v>289</v>
      </c>
      <c r="K53" s="49" t="s">
        <v>701</v>
      </c>
    </row>
    <row r="54" spans="1:11" x14ac:dyDescent="0.25">
      <c r="A54" s="49">
        <v>53</v>
      </c>
      <c r="B54" s="49" t="s">
        <v>407</v>
      </c>
      <c r="C54" s="49" t="s">
        <v>408</v>
      </c>
      <c r="D54" s="49" t="s">
        <v>618</v>
      </c>
      <c r="E54" s="49" t="s">
        <v>619</v>
      </c>
      <c r="F54" s="49" t="s">
        <v>412</v>
      </c>
      <c r="G54" s="49" t="s">
        <v>666</v>
      </c>
      <c r="H54" s="49" t="s">
        <v>294</v>
      </c>
      <c r="I54" s="49" t="s">
        <v>413</v>
      </c>
      <c r="J54" s="49" t="s">
        <v>289</v>
      </c>
      <c r="K54" s="49" t="s">
        <v>702</v>
      </c>
    </row>
    <row r="55" spans="1:11" x14ac:dyDescent="0.25">
      <c r="A55" s="49">
        <v>54</v>
      </c>
      <c r="B55" s="49" t="s">
        <v>415</v>
      </c>
      <c r="C55" s="49" t="s">
        <v>416</v>
      </c>
      <c r="D55" s="49" t="s">
        <v>417</v>
      </c>
      <c r="E55" s="49" t="s">
        <v>28</v>
      </c>
      <c r="F55" s="49" t="s">
        <v>418</v>
      </c>
      <c r="G55" s="49" t="s">
        <v>666</v>
      </c>
      <c r="H55" s="49" t="s">
        <v>287</v>
      </c>
      <c r="I55" s="49" t="s">
        <v>419</v>
      </c>
      <c r="J55" s="49" t="s">
        <v>289</v>
      </c>
      <c r="K55" s="49" t="s">
        <v>703</v>
      </c>
    </row>
    <row r="56" spans="1:11" x14ac:dyDescent="0.25">
      <c r="A56" s="49">
        <v>55</v>
      </c>
      <c r="B56" s="49" t="s">
        <v>431</v>
      </c>
      <c r="C56" s="49" t="s">
        <v>172</v>
      </c>
      <c r="D56" s="49" t="s">
        <v>432</v>
      </c>
      <c r="E56" s="49" t="s">
        <v>28</v>
      </c>
      <c r="F56" s="49" t="s">
        <v>433</v>
      </c>
      <c r="G56" s="49" t="s">
        <v>666</v>
      </c>
      <c r="H56" s="49" t="s">
        <v>294</v>
      </c>
      <c r="I56" s="49" t="s">
        <v>434</v>
      </c>
      <c r="J56" s="49" t="s">
        <v>289</v>
      </c>
      <c r="K56" s="49" t="s">
        <v>704</v>
      </c>
    </row>
    <row r="57" spans="1:11" x14ac:dyDescent="0.25">
      <c r="A57" s="49">
        <v>56</v>
      </c>
      <c r="B57" s="49" t="s">
        <v>15</v>
      </c>
      <c r="C57" s="49" t="s">
        <v>16</v>
      </c>
      <c r="D57" s="49" t="s">
        <v>17</v>
      </c>
      <c r="E57" s="49" t="s">
        <v>7</v>
      </c>
      <c r="F57" s="49" t="s">
        <v>77</v>
      </c>
      <c r="G57" s="49" t="s">
        <v>666</v>
      </c>
      <c r="H57" s="49" t="s">
        <v>30</v>
      </c>
      <c r="I57" s="49" t="s">
        <v>78</v>
      </c>
      <c r="J57" s="49" t="s">
        <v>32</v>
      </c>
      <c r="K57" s="49" t="s">
        <v>705</v>
      </c>
    </row>
    <row r="58" spans="1:11" x14ac:dyDescent="0.25">
      <c r="A58" s="49">
        <v>57</v>
      </c>
      <c r="B58" s="49" t="s">
        <v>407</v>
      </c>
      <c r="C58" s="49" t="s">
        <v>408</v>
      </c>
      <c r="D58" s="49" t="s">
        <v>618</v>
      </c>
      <c r="E58" s="49" t="s">
        <v>619</v>
      </c>
      <c r="F58" s="49" t="s">
        <v>437</v>
      </c>
      <c r="G58" s="49" t="s">
        <v>666</v>
      </c>
      <c r="H58" s="49" t="s">
        <v>30</v>
      </c>
      <c r="I58" s="49" t="s">
        <v>438</v>
      </c>
      <c r="J58" s="49" t="s">
        <v>32</v>
      </c>
      <c r="K58" s="49" t="s">
        <v>706</v>
      </c>
    </row>
    <row r="59" spans="1:11" x14ac:dyDescent="0.25">
      <c r="A59" s="49">
        <v>58</v>
      </c>
      <c r="B59" s="49" t="s">
        <v>407</v>
      </c>
      <c r="C59" s="49" t="s">
        <v>408</v>
      </c>
      <c r="D59" s="49" t="s">
        <v>618</v>
      </c>
      <c r="E59" s="49" t="s">
        <v>619</v>
      </c>
      <c r="F59" s="49" t="s">
        <v>440</v>
      </c>
      <c r="G59" s="49" t="s">
        <v>666</v>
      </c>
      <c r="H59" s="49" t="s">
        <v>30</v>
      </c>
      <c r="I59" s="49" t="s">
        <v>441</v>
      </c>
      <c r="J59" s="49" t="s">
        <v>32</v>
      </c>
      <c r="K59" s="49" t="s">
        <v>707</v>
      </c>
    </row>
    <row r="60" spans="1:11" x14ac:dyDescent="0.25">
      <c r="A60" s="49">
        <v>59</v>
      </c>
      <c r="B60" s="49" t="s">
        <v>443</v>
      </c>
      <c r="C60" s="49" t="s">
        <v>444</v>
      </c>
      <c r="D60" s="49" t="s">
        <v>0</v>
      </c>
      <c r="E60" s="49" t="s">
        <v>1</v>
      </c>
      <c r="F60" s="49" t="s">
        <v>445</v>
      </c>
      <c r="G60" s="49" t="s">
        <v>527</v>
      </c>
      <c r="H60" s="49" t="s">
        <v>5</v>
      </c>
      <c r="I60" s="49" t="s">
        <v>446</v>
      </c>
      <c r="J60" s="49" t="s">
        <v>6</v>
      </c>
      <c r="K60" s="49" t="s">
        <v>708</v>
      </c>
    </row>
    <row r="61" spans="1:11" x14ac:dyDescent="0.25">
      <c r="A61" s="49">
        <v>60</v>
      </c>
      <c r="B61" s="49" t="s">
        <v>448</v>
      </c>
      <c r="C61" s="49" t="s">
        <v>449</v>
      </c>
      <c r="D61" s="49" t="s">
        <v>205</v>
      </c>
      <c r="E61" s="49" t="s">
        <v>1</v>
      </c>
      <c r="F61" s="49" t="s">
        <v>450</v>
      </c>
      <c r="G61" s="49" t="s">
        <v>527</v>
      </c>
      <c r="H61" s="49" t="s">
        <v>5</v>
      </c>
      <c r="I61" s="49" t="s">
        <v>451</v>
      </c>
      <c r="J61" s="49" t="s">
        <v>6</v>
      </c>
      <c r="K61" s="49" t="s">
        <v>709</v>
      </c>
    </row>
    <row r="62" spans="1:11" x14ac:dyDescent="0.25">
      <c r="A62" s="49">
        <v>61</v>
      </c>
      <c r="B62" s="49" t="s">
        <v>460</v>
      </c>
      <c r="C62" s="49" t="s">
        <v>461</v>
      </c>
      <c r="D62" s="49" t="s">
        <v>462</v>
      </c>
      <c r="E62" s="49" t="s">
        <v>1</v>
      </c>
      <c r="F62" s="49" t="s">
        <v>463</v>
      </c>
      <c r="G62" s="49" t="s">
        <v>666</v>
      </c>
      <c r="H62" s="49" t="s">
        <v>30</v>
      </c>
      <c r="I62" s="49" t="s">
        <v>464</v>
      </c>
      <c r="J62" s="49" t="s">
        <v>32</v>
      </c>
      <c r="K62" s="49" t="s">
        <v>711</v>
      </c>
    </row>
    <row r="63" spans="1:11" x14ac:dyDescent="0.25">
      <c r="A63" s="49">
        <v>62</v>
      </c>
      <c r="B63" s="49" t="s">
        <v>165</v>
      </c>
      <c r="C63" s="49" t="s">
        <v>166</v>
      </c>
      <c r="D63" s="49" t="s">
        <v>27</v>
      </c>
      <c r="E63" s="49" t="s">
        <v>28</v>
      </c>
      <c r="F63" s="49" t="s">
        <v>167</v>
      </c>
      <c r="G63" s="49" t="s">
        <v>666</v>
      </c>
      <c r="H63" s="49" t="s">
        <v>30</v>
      </c>
      <c r="I63" s="49" t="s">
        <v>168</v>
      </c>
      <c r="J63" s="49" t="s">
        <v>32</v>
      </c>
      <c r="K63" s="49" t="s">
        <v>712</v>
      </c>
    </row>
    <row r="64" spans="1:11" x14ac:dyDescent="0.25">
      <c r="A64" s="49">
        <v>63</v>
      </c>
      <c r="B64" s="49" t="s">
        <v>20</v>
      </c>
      <c r="C64" s="49" t="s">
        <v>21</v>
      </c>
      <c r="D64" s="49" t="s">
        <v>0</v>
      </c>
      <c r="E64" s="49" t="s">
        <v>1</v>
      </c>
      <c r="F64" s="49" t="s">
        <v>22</v>
      </c>
      <c r="G64" s="49" t="s">
        <v>527</v>
      </c>
      <c r="H64" s="49" t="s">
        <v>5</v>
      </c>
      <c r="I64" s="49" t="s">
        <v>23</v>
      </c>
      <c r="J64" s="49" t="s">
        <v>6</v>
      </c>
      <c r="K64" s="49" t="s">
        <v>713</v>
      </c>
    </row>
    <row r="65" spans="1:11" x14ac:dyDescent="0.25">
      <c r="A65" s="49">
        <v>64</v>
      </c>
      <c r="B65" s="49" t="s">
        <v>25</v>
      </c>
      <c r="C65" s="49" t="s">
        <v>26</v>
      </c>
      <c r="D65" s="49" t="s">
        <v>27</v>
      </c>
      <c r="E65" s="49" t="s">
        <v>28</v>
      </c>
      <c r="F65" s="49" t="s">
        <v>29</v>
      </c>
      <c r="G65" s="49" t="s">
        <v>666</v>
      </c>
      <c r="H65" s="49" t="s">
        <v>30</v>
      </c>
      <c r="I65" s="49" t="s">
        <v>31</v>
      </c>
      <c r="J65" s="49" t="s">
        <v>32</v>
      </c>
      <c r="K65" s="49" t="s">
        <v>714</v>
      </c>
    </row>
    <row r="66" spans="1:11" x14ac:dyDescent="0.25">
      <c r="A66" s="49">
        <v>65</v>
      </c>
      <c r="B66" s="49" t="s">
        <v>34</v>
      </c>
      <c r="C66" s="49" t="s">
        <v>35</v>
      </c>
      <c r="D66" s="49" t="s">
        <v>36</v>
      </c>
      <c r="E66" s="49" t="s">
        <v>1</v>
      </c>
      <c r="F66" s="49" t="s">
        <v>37</v>
      </c>
      <c r="G66" s="49" t="s">
        <v>527</v>
      </c>
      <c r="H66" s="49" t="s">
        <v>5</v>
      </c>
      <c r="I66" s="49" t="s">
        <v>38</v>
      </c>
      <c r="J66" s="49" t="s">
        <v>6</v>
      </c>
      <c r="K66" s="49" t="s">
        <v>715</v>
      </c>
    </row>
    <row r="67" spans="1:11" x14ac:dyDescent="0.25">
      <c r="A67" s="49">
        <v>66</v>
      </c>
      <c r="B67" s="49" t="s">
        <v>40</v>
      </c>
      <c r="C67" s="49" t="s">
        <v>41</v>
      </c>
      <c r="D67" s="49" t="s">
        <v>42</v>
      </c>
      <c r="E67" s="49" t="s">
        <v>43</v>
      </c>
      <c r="F67" s="49" t="s">
        <v>44</v>
      </c>
      <c r="G67" s="49" t="s">
        <v>527</v>
      </c>
      <c r="H67" s="49" t="s">
        <v>5</v>
      </c>
      <c r="I67" s="49" t="s">
        <v>45</v>
      </c>
      <c r="J67" s="49" t="s">
        <v>6</v>
      </c>
      <c r="K67" s="49" t="s">
        <v>716</v>
      </c>
    </row>
    <row r="68" spans="1:11" x14ac:dyDescent="0.25">
      <c r="A68" s="49">
        <v>67</v>
      </c>
      <c r="B68" s="49" t="s">
        <v>791</v>
      </c>
      <c r="C68" s="49" t="s">
        <v>792</v>
      </c>
      <c r="D68" s="49" t="s">
        <v>793</v>
      </c>
      <c r="E68" s="49" t="s">
        <v>601</v>
      </c>
      <c r="F68" s="49" t="s">
        <v>794</v>
      </c>
      <c r="G68" s="49" t="s">
        <v>788</v>
      </c>
      <c r="H68" s="49" t="s">
        <v>8</v>
      </c>
      <c r="I68" s="49" t="s">
        <v>795</v>
      </c>
      <c r="J68" s="49" t="s">
        <v>778</v>
      </c>
      <c r="K68" s="49" t="s">
        <v>796</v>
      </c>
    </row>
    <row r="69" spans="1:11" x14ac:dyDescent="0.25">
      <c r="A69" s="49">
        <v>68</v>
      </c>
      <c r="B69" s="49" t="s">
        <v>54</v>
      </c>
      <c r="C69" s="49" t="s">
        <v>55</v>
      </c>
      <c r="D69" s="49" t="s">
        <v>0</v>
      </c>
      <c r="E69" s="49" t="s">
        <v>1</v>
      </c>
      <c r="F69" s="49" t="s">
        <v>56</v>
      </c>
      <c r="G69" s="49" t="s">
        <v>527</v>
      </c>
      <c r="H69" s="49" t="s">
        <v>5</v>
      </c>
      <c r="I69" s="49" t="s">
        <v>57</v>
      </c>
      <c r="J69" s="49" t="s">
        <v>6</v>
      </c>
      <c r="K69" s="49" t="s">
        <v>717</v>
      </c>
    </row>
    <row r="70" spans="1:11" x14ac:dyDescent="0.25">
      <c r="A70" s="49">
        <v>69</v>
      </c>
      <c r="B70" s="49" t="s">
        <v>64</v>
      </c>
      <c r="C70" s="49" t="s">
        <v>65</v>
      </c>
      <c r="D70" s="49" t="s">
        <v>66</v>
      </c>
      <c r="E70" s="49" t="s">
        <v>1</v>
      </c>
      <c r="F70" s="49" t="s">
        <v>67</v>
      </c>
      <c r="G70" s="49" t="s">
        <v>666</v>
      </c>
      <c r="H70" s="49" t="s">
        <v>30</v>
      </c>
      <c r="I70" s="49" t="s">
        <v>68</v>
      </c>
      <c r="J70" s="49" t="s">
        <v>32</v>
      </c>
      <c r="K70" s="49" t="s">
        <v>718</v>
      </c>
    </row>
    <row r="71" spans="1:11" x14ac:dyDescent="0.25">
      <c r="A71" s="49">
        <v>70</v>
      </c>
      <c r="B71" s="49" t="s">
        <v>71</v>
      </c>
      <c r="C71" s="49" t="s">
        <v>72</v>
      </c>
      <c r="D71" s="49" t="s">
        <v>73</v>
      </c>
      <c r="E71" s="49" t="s">
        <v>28</v>
      </c>
      <c r="F71" s="49" t="s">
        <v>74</v>
      </c>
      <c r="G71" s="49" t="s">
        <v>666</v>
      </c>
      <c r="H71" s="49" t="s">
        <v>30</v>
      </c>
      <c r="I71" s="49" t="s">
        <v>75</v>
      </c>
      <c r="J71" s="49" t="s">
        <v>32</v>
      </c>
      <c r="K71" s="49" t="s">
        <v>719</v>
      </c>
    </row>
    <row r="72" spans="1:11" x14ac:dyDescent="0.25">
      <c r="A72" s="49">
        <v>71</v>
      </c>
      <c r="B72" s="49" t="s">
        <v>467</v>
      </c>
      <c r="C72" s="49" t="s">
        <v>468</v>
      </c>
      <c r="D72" s="49" t="s">
        <v>0</v>
      </c>
      <c r="E72" s="49" t="s">
        <v>1</v>
      </c>
      <c r="F72" s="49" t="s">
        <v>469</v>
      </c>
      <c r="G72" s="49" t="s">
        <v>527</v>
      </c>
      <c r="H72" s="49" t="s">
        <v>5</v>
      </c>
      <c r="I72" s="49" t="s">
        <v>470</v>
      </c>
      <c r="J72" s="49" t="s">
        <v>6</v>
      </c>
      <c r="K72" s="49" t="s">
        <v>720</v>
      </c>
    </row>
    <row r="73" spans="1:11" x14ac:dyDescent="0.25">
      <c r="A73" s="49">
        <v>72</v>
      </c>
      <c r="B73" s="49" t="s">
        <v>79</v>
      </c>
      <c r="C73" s="49" t="s">
        <v>11</v>
      </c>
      <c r="D73" s="49" t="s">
        <v>80</v>
      </c>
      <c r="E73" s="49" t="s">
        <v>81</v>
      </c>
      <c r="F73" s="49" t="s">
        <v>82</v>
      </c>
      <c r="G73" s="49" t="s">
        <v>527</v>
      </c>
      <c r="H73" s="49" t="s">
        <v>5</v>
      </c>
      <c r="I73" s="49" t="s">
        <v>83</v>
      </c>
      <c r="J73" s="49" t="s">
        <v>6</v>
      </c>
      <c r="K73" s="49" t="s">
        <v>721</v>
      </c>
    </row>
    <row r="74" spans="1:11" x14ac:dyDescent="0.25">
      <c r="A74" s="49">
        <v>73</v>
      </c>
      <c r="B74" s="49" t="s">
        <v>64</v>
      </c>
      <c r="C74" s="49" t="s">
        <v>65</v>
      </c>
      <c r="D74" s="49" t="s">
        <v>66</v>
      </c>
      <c r="E74" s="49" t="s">
        <v>1</v>
      </c>
      <c r="F74" s="49" t="s">
        <v>85</v>
      </c>
      <c r="G74" s="49" t="s">
        <v>527</v>
      </c>
      <c r="H74" s="49" t="s">
        <v>5</v>
      </c>
      <c r="I74" s="49" t="s">
        <v>86</v>
      </c>
      <c r="J74" s="49" t="s">
        <v>6</v>
      </c>
      <c r="K74" s="49" t="s">
        <v>722</v>
      </c>
    </row>
    <row r="75" spans="1:11" x14ac:dyDescent="0.25">
      <c r="A75" s="49">
        <v>74</v>
      </c>
      <c r="B75" s="49" t="s">
        <v>88</v>
      </c>
      <c r="C75" s="49" t="s">
        <v>89</v>
      </c>
      <c r="D75" s="49" t="s">
        <v>90</v>
      </c>
      <c r="E75" s="49" t="s">
        <v>70</v>
      </c>
      <c r="F75" s="49" t="s">
        <v>91</v>
      </c>
      <c r="G75" s="49" t="s">
        <v>527</v>
      </c>
      <c r="H75" s="49" t="s">
        <v>5</v>
      </c>
      <c r="I75" s="49" t="s">
        <v>92</v>
      </c>
      <c r="J75" s="49" t="s">
        <v>6</v>
      </c>
      <c r="K75" s="49" t="s">
        <v>723</v>
      </c>
    </row>
    <row r="76" spans="1:11" x14ac:dyDescent="0.25">
      <c r="A76" s="49">
        <v>75</v>
      </c>
      <c r="B76" s="49" t="s">
        <v>50</v>
      </c>
      <c r="C76" s="49" t="s">
        <v>51</v>
      </c>
      <c r="D76" s="49" t="s">
        <v>52</v>
      </c>
      <c r="E76" s="49" t="s">
        <v>43</v>
      </c>
      <c r="F76" s="49" t="s">
        <v>94</v>
      </c>
      <c r="G76" s="49" t="s">
        <v>527</v>
      </c>
      <c r="H76" s="49" t="s">
        <v>5</v>
      </c>
      <c r="I76" s="49" t="s">
        <v>95</v>
      </c>
      <c r="J76" s="49" t="s">
        <v>6</v>
      </c>
      <c r="K76" s="49" t="s">
        <v>724</v>
      </c>
    </row>
    <row r="77" spans="1:11" x14ac:dyDescent="0.25">
      <c r="A77" s="49">
        <v>76</v>
      </c>
      <c r="B77" s="49" t="s">
        <v>49</v>
      </c>
      <c r="C77" s="49" t="s">
        <v>97</v>
      </c>
      <c r="D77" s="49" t="s">
        <v>66</v>
      </c>
      <c r="E77" s="49" t="s">
        <v>1</v>
      </c>
      <c r="F77" s="49" t="s">
        <v>98</v>
      </c>
      <c r="G77" s="49" t="s">
        <v>527</v>
      </c>
      <c r="H77" s="49" t="s">
        <v>5</v>
      </c>
      <c r="I77" s="49" t="s">
        <v>99</v>
      </c>
      <c r="J77" s="49" t="s">
        <v>6</v>
      </c>
      <c r="K77" s="49" t="s">
        <v>725</v>
      </c>
    </row>
    <row r="78" spans="1:11" x14ac:dyDescent="0.25">
      <c r="A78" s="49">
        <v>77</v>
      </c>
      <c r="B78" s="49" t="s">
        <v>104</v>
      </c>
      <c r="C78" s="49" t="s">
        <v>105</v>
      </c>
      <c r="D78" s="49" t="s">
        <v>106</v>
      </c>
      <c r="E78" s="49" t="s">
        <v>7</v>
      </c>
      <c r="F78" s="49" t="s">
        <v>107</v>
      </c>
      <c r="G78" s="49" t="s">
        <v>527</v>
      </c>
      <c r="H78" s="49" t="s">
        <v>5</v>
      </c>
      <c r="I78" s="49" t="s">
        <v>108</v>
      </c>
      <c r="J78" s="49" t="s">
        <v>6</v>
      </c>
      <c r="K78" s="49" t="s">
        <v>726</v>
      </c>
    </row>
    <row r="79" spans="1:11" x14ac:dyDescent="0.25">
      <c r="A79" s="49">
        <v>78</v>
      </c>
      <c r="B79" s="49" t="s">
        <v>110</v>
      </c>
      <c r="C79" s="49" t="s">
        <v>111</v>
      </c>
      <c r="D79" s="49" t="s">
        <v>112</v>
      </c>
      <c r="E79" s="49" t="s">
        <v>43</v>
      </c>
      <c r="F79" s="49" t="s">
        <v>113</v>
      </c>
      <c r="G79" s="49" t="s">
        <v>666</v>
      </c>
      <c r="H79" s="49" t="s">
        <v>3</v>
      </c>
      <c r="I79" s="49" t="s">
        <v>114</v>
      </c>
      <c r="J79" s="49" t="s">
        <v>53</v>
      </c>
      <c r="K79" s="49" t="s">
        <v>727</v>
      </c>
    </row>
    <row r="80" spans="1:11" x14ac:dyDescent="0.25">
      <c r="A80" s="49">
        <v>79</v>
      </c>
      <c r="B80" s="49" t="s">
        <v>120</v>
      </c>
      <c r="C80" s="49" t="s">
        <v>121</v>
      </c>
      <c r="D80" s="49" t="s">
        <v>122</v>
      </c>
      <c r="E80" s="49" t="s">
        <v>43</v>
      </c>
      <c r="F80" s="49" t="s">
        <v>123</v>
      </c>
      <c r="G80" s="49" t="s">
        <v>666</v>
      </c>
      <c r="H80" s="49" t="s">
        <v>3</v>
      </c>
      <c r="I80" s="49" t="s">
        <v>124</v>
      </c>
      <c r="J80" s="49" t="s">
        <v>125</v>
      </c>
      <c r="K80" s="49" t="s">
        <v>728</v>
      </c>
    </row>
    <row r="81" spans="1:11" x14ac:dyDescent="0.25">
      <c r="A81" s="49">
        <v>80</v>
      </c>
      <c r="B81" s="49" t="s">
        <v>127</v>
      </c>
      <c r="C81" s="49" t="s">
        <v>47</v>
      </c>
      <c r="D81" s="49" t="s">
        <v>0</v>
      </c>
      <c r="E81" s="49" t="s">
        <v>1</v>
      </c>
      <c r="F81" s="49" t="s">
        <v>128</v>
      </c>
      <c r="G81" s="49" t="s">
        <v>527</v>
      </c>
      <c r="H81" s="49" t="s">
        <v>8</v>
      </c>
      <c r="I81" s="49" t="s">
        <v>129</v>
      </c>
      <c r="J81" s="49" t="s">
        <v>9</v>
      </c>
      <c r="K81" s="49" t="s">
        <v>729</v>
      </c>
    </row>
    <row r="82" spans="1:11" x14ac:dyDescent="0.25">
      <c r="A82" s="49">
        <v>81</v>
      </c>
      <c r="B82" s="49" t="s">
        <v>641</v>
      </c>
      <c r="C82" s="49" t="s">
        <v>642</v>
      </c>
      <c r="D82" s="49" t="s">
        <v>106</v>
      </c>
      <c r="E82" s="49" t="s">
        <v>7</v>
      </c>
      <c r="F82" s="49" t="s">
        <v>643</v>
      </c>
      <c r="G82" s="49" t="s">
        <v>527</v>
      </c>
      <c r="H82" s="49" t="s">
        <v>8</v>
      </c>
      <c r="I82" s="49" t="s">
        <v>644</v>
      </c>
      <c r="J82" s="49" t="s">
        <v>9</v>
      </c>
      <c r="K82" s="49" t="s">
        <v>730</v>
      </c>
    </row>
    <row r="83" spans="1:11" x14ac:dyDescent="0.25">
      <c r="A83" s="49">
        <v>82</v>
      </c>
      <c r="B83" s="49" t="s">
        <v>131</v>
      </c>
      <c r="C83" s="49" t="s">
        <v>132</v>
      </c>
      <c r="D83" s="49" t="s">
        <v>133</v>
      </c>
      <c r="E83" s="49" t="s">
        <v>28</v>
      </c>
      <c r="F83" s="49" t="s">
        <v>134</v>
      </c>
      <c r="G83" s="49" t="s">
        <v>666</v>
      </c>
      <c r="H83" s="49" t="s">
        <v>30</v>
      </c>
      <c r="I83" s="49" t="s">
        <v>135</v>
      </c>
      <c r="J83" s="49" t="s">
        <v>32</v>
      </c>
      <c r="K83" s="49" t="s">
        <v>731</v>
      </c>
    </row>
    <row r="84" spans="1:11" x14ac:dyDescent="0.25">
      <c r="A84" s="49">
        <v>83</v>
      </c>
      <c r="B84" s="49" t="s">
        <v>811</v>
      </c>
      <c r="C84" s="49" t="s">
        <v>812</v>
      </c>
      <c r="D84" s="49" t="s">
        <v>813</v>
      </c>
      <c r="E84" s="49" t="s">
        <v>814</v>
      </c>
      <c r="F84" s="49" t="s">
        <v>815</v>
      </c>
      <c r="G84" s="49" t="s">
        <v>816</v>
      </c>
      <c r="H84" s="49" t="s">
        <v>8</v>
      </c>
      <c r="I84" s="49" t="s">
        <v>817</v>
      </c>
      <c r="J84" s="49" t="s">
        <v>9</v>
      </c>
      <c r="K84" s="49" t="s">
        <v>818</v>
      </c>
    </row>
    <row r="85" spans="1:11" x14ac:dyDescent="0.25">
      <c r="A85" s="49">
        <v>84</v>
      </c>
      <c r="B85" s="49" t="s">
        <v>145</v>
      </c>
      <c r="C85" s="49" t="s">
        <v>146</v>
      </c>
      <c r="D85" s="49" t="s">
        <v>0</v>
      </c>
      <c r="E85" s="49" t="s">
        <v>1</v>
      </c>
      <c r="F85" s="49" t="s">
        <v>147</v>
      </c>
      <c r="G85" s="49" t="s">
        <v>666</v>
      </c>
      <c r="H85" s="49" t="s">
        <v>3</v>
      </c>
      <c r="I85" s="49" t="s">
        <v>148</v>
      </c>
      <c r="J85" s="49" t="s">
        <v>53</v>
      </c>
      <c r="K85" s="49" t="s">
        <v>732</v>
      </c>
    </row>
    <row r="86" spans="1:11" x14ac:dyDescent="0.25">
      <c r="A86" s="49">
        <v>85</v>
      </c>
      <c r="B86" s="49" t="s">
        <v>150</v>
      </c>
      <c r="C86" s="49" t="s">
        <v>151</v>
      </c>
      <c r="D86" s="49" t="s">
        <v>152</v>
      </c>
      <c r="E86" s="49" t="s">
        <v>28</v>
      </c>
      <c r="F86" s="49" t="s">
        <v>153</v>
      </c>
      <c r="G86" s="49" t="s">
        <v>666</v>
      </c>
      <c r="H86" s="49" t="s">
        <v>30</v>
      </c>
      <c r="I86" s="49" t="s">
        <v>154</v>
      </c>
      <c r="J86" s="49" t="s">
        <v>32</v>
      </c>
      <c r="K86" s="49" t="s">
        <v>733</v>
      </c>
    </row>
    <row r="87" spans="1:11" x14ac:dyDescent="0.25">
      <c r="A87" s="49">
        <v>86</v>
      </c>
      <c r="B87" s="49" t="s">
        <v>54</v>
      </c>
      <c r="C87" s="49" t="s">
        <v>55</v>
      </c>
      <c r="D87" s="49" t="s">
        <v>0</v>
      </c>
      <c r="E87" s="49" t="s">
        <v>1</v>
      </c>
      <c r="F87" s="49" t="s">
        <v>156</v>
      </c>
      <c r="G87" s="49" t="s">
        <v>666</v>
      </c>
      <c r="H87" s="49" t="s">
        <v>157</v>
      </c>
      <c r="I87" s="49" t="s">
        <v>158</v>
      </c>
      <c r="J87" s="49" t="s">
        <v>159</v>
      </c>
      <c r="K87" s="49" t="s">
        <v>734</v>
      </c>
    </row>
    <row r="88" spans="1:11" x14ac:dyDescent="0.25">
      <c r="A88" s="49">
        <v>87</v>
      </c>
      <c r="B88" s="49" t="s">
        <v>819</v>
      </c>
      <c r="C88" s="49" t="s">
        <v>820</v>
      </c>
      <c r="D88" s="49" t="s">
        <v>821</v>
      </c>
      <c r="E88" s="49" t="s">
        <v>822</v>
      </c>
      <c r="F88" s="49" t="s">
        <v>823</v>
      </c>
      <c r="G88" s="49" t="s">
        <v>788</v>
      </c>
      <c r="H88" s="49" t="s">
        <v>8</v>
      </c>
      <c r="I88" s="49" t="s">
        <v>824</v>
      </c>
      <c r="J88" s="49" t="s">
        <v>9</v>
      </c>
      <c r="K88" s="49" t="s">
        <v>825</v>
      </c>
    </row>
    <row r="89" spans="1:11" x14ac:dyDescent="0.25">
      <c r="A89" s="49">
        <v>88</v>
      </c>
      <c r="B89" s="49" t="s">
        <v>797</v>
      </c>
      <c r="C89" s="49" t="s">
        <v>798</v>
      </c>
      <c r="D89" s="49" t="s">
        <v>799</v>
      </c>
      <c r="E89" s="49" t="s">
        <v>1</v>
      </c>
      <c r="F89" s="49" t="s">
        <v>800</v>
      </c>
      <c r="G89" s="49" t="s">
        <v>788</v>
      </c>
      <c r="H89" s="49" t="s">
        <v>8</v>
      </c>
      <c r="I89" s="49" t="s">
        <v>801</v>
      </c>
      <c r="J89" s="49" t="s">
        <v>9</v>
      </c>
      <c r="K89" s="49" t="s">
        <v>802</v>
      </c>
    </row>
    <row r="90" spans="1:11" x14ac:dyDescent="0.25">
      <c r="A90" s="49">
        <v>89</v>
      </c>
      <c r="B90" s="49" t="s">
        <v>174</v>
      </c>
      <c r="C90" s="49" t="s">
        <v>175</v>
      </c>
      <c r="D90" s="49" t="s">
        <v>0</v>
      </c>
      <c r="E90" s="49" t="s">
        <v>1</v>
      </c>
      <c r="F90" s="49" t="s">
        <v>176</v>
      </c>
      <c r="G90" s="49" t="s">
        <v>527</v>
      </c>
      <c r="H90" s="49" t="s">
        <v>8</v>
      </c>
      <c r="I90" s="49" t="s">
        <v>177</v>
      </c>
      <c r="J90" s="49" t="s">
        <v>9</v>
      </c>
      <c r="K90" s="49" t="s">
        <v>736</v>
      </c>
    </row>
    <row r="91" spans="1:11" x14ac:dyDescent="0.25">
      <c r="A91" s="49">
        <v>90</v>
      </c>
      <c r="B91" s="49" t="s">
        <v>174</v>
      </c>
      <c r="C91" s="49" t="s">
        <v>175</v>
      </c>
      <c r="D91" s="49" t="s">
        <v>0</v>
      </c>
      <c r="E91" s="49" t="s">
        <v>1</v>
      </c>
      <c r="F91" s="49" t="s">
        <v>472</v>
      </c>
      <c r="G91" s="49" t="s">
        <v>543</v>
      </c>
      <c r="H91" s="49" t="s">
        <v>473</v>
      </c>
      <c r="I91" s="49" t="s">
        <v>474</v>
      </c>
      <c r="J91" s="49" t="s">
        <v>475</v>
      </c>
      <c r="K91" s="49" t="s">
        <v>737</v>
      </c>
    </row>
    <row r="92" spans="1:11" x14ac:dyDescent="0.25">
      <c r="A92" s="49">
        <v>91</v>
      </c>
      <c r="B92" s="49" t="s">
        <v>179</v>
      </c>
      <c r="C92" s="49" t="s">
        <v>180</v>
      </c>
      <c r="D92" s="49" t="s">
        <v>181</v>
      </c>
      <c r="E92" s="49" t="s">
        <v>43</v>
      </c>
      <c r="F92" s="49" t="s">
        <v>182</v>
      </c>
      <c r="G92" s="49" t="s">
        <v>527</v>
      </c>
      <c r="H92" s="49" t="s">
        <v>8</v>
      </c>
      <c r="I92" s="49" t="s">
        <v>183</v>
      </c>
      <c r="J92" s="49" t="s">
        <v>9</v>
      </c>
      <c r="K92" s="49" t="s">
        <v>738</v>
      </c>
    </row>
    <row r="93" spans="1:11" x14ac:dyDescent="0.25">
      <c r="A93" s="49">
        <v>92</v>
      </c>
      <c r="B93" s="49" t="s">
        <v>185</v>
      </c>
      <c r="C93" s="49" t="s">
        <v>186</v>
      </c>
      <c r="D93" s="49" t="s">
        <v>17</v>
      </c>
      <c r="E93" s="49" t="s">
        <v>7</v>
      </c>
      <c r="F93" s="49" t="s">
        <v>187</v>
      </c>
      <c r="G93" s="49" t="s">
        <v>527</v>
      </c>
      <c r="H93" s="49" t="s">
        <v>8</v>
      </c>
      <c r="I93" s="49" t="s">
        <v>188</v>
      </c>
      <c r="J93" s="49" t="s">
        <v>9</v>
      </c>
      <c r="K93" s="49" t="s">
        <v>739</v>
      </c>
    </row>
    <row r="94" spans="1:11" x14ac:dyDescent="0.25">
      <c r="A94" s="49">
        <v>93</v>
      </c>
      <c r="B94" s="49" t="s">
        <v>467</v>
      </c>
      <c r="C94" s="49" t="s">
        <v>468</v>
      </c>
      <c r="D94" s="49" t="s">
        <v>0</v>
      </c>
      <c r="E94" s="49" t="s">
        <v>1</v>
      </c>
      <c r="F94" s="49" t="s">
        <v>477</v>
      </c>
      <c r="G94" s="49" t="s">
        <v>666</v>
      </c>
      <c r="H94" s="49" t="s">
        <v>30</v>
      </c>
      <c r="I94" s="49" t="s">
        <v>478</v>
      </c>
      <c r="J94" s="49" t="s">
        <v>32</v>
      </c>
      <c r="K94" s="49" t="s">
        <v>740</v>
      </c>
    </row>
    <row r="95" spans="1:11" x14ac:dyDescent="0.25">
      <c r="A95" s="49">
        <v>94</v>
      </c>
      <c r="B95" s="49" t="s">
        <v>190</v>
      </c>
      <c r="C95" s="49" t="s">
        <v>191</v>
      </c>
      <c r="D95" s="49" t="s">
        <v>192</v>
      </c>
      <c r="E95" s="49" t="s">
        <v>28</v>
      </c>
      <c r="F95" s="49" t="s">
        <v>193</v>
      </c>
      <c r="G95" s="49" t="s">
        <v>666</v>
      </c>
      <c r="H95" s="49" t="s">
        <v>30</v>
      </c>
      <c r="I95" s="49" t="s">
        <v>194</v>
      </c>
      <c r="J95" s="49" t="s">
        <v>32</v>
      </c>
      <c r="K95" s="49" t="s">
        <v>741</v>
      </c>
    </row>
    <row r="96" spans="1:11" x14ac:dyDescent="0.25">
      <c r="A96" s="49">
        <v>95</v>
      </c>
      <c r="B96" s="49" t="s">
        <v>196</v>
      </c>
      <c r="C96" s="49" t="s">
        <v>104</v>
      </c>
      <c r="D96" s="49" t="s">
        <v>197</v>
      </c>
      <c r="E96" s="49" t="s">
        <v>198</v>
      </c>
      <c r="F96" s="49" t="s">
        <v>199</v>
      </c>
      <c r="G96" s="49" t="s">
        <v>527</v>
      </c>
      <c r="H96" s="49" t="s">
        <v>8</v>
      </c>
      <c r="I96" s="49" t="s">
        <v>200</v>
      </c>
      <c r="J96" s="49" t="s">
        <v>9</v>
      </c>
      <c r="K96" s="49" t="s">
        <v>742</v>
      </c>
    </row>
    <row r="97" spans="1:11" x14ac:dyDescent="0.25">
      <c r="A97" s="49">
        <v>96</v>
      </c>
      <c r="B97" s="49" t="s">
        <v>101</v>
      </c>
      <c r="C97" s="49" t="s">
        <v>102</v>
      </c>
      <c r="D97" s="49" t="s">
        <v>103</v>
      </c>
      <c r="E97" s="49" t="s">
        <v>43</v>
      </c>
      <c r="F97" s="49" t="s">
        <v>202</v>
      </c>
      <c r="G97" s="49" t="s">
        <v>666</v>
      </c>
      <c r="H97" s="49" t="s">
        <v>30</v>
      </c>
      <c r="I97" s="49" t="s">
        <v>203</v>
      </c>
      <c r="J97" s="49" t="s">
        <v>32</v>
      </c>
      <c r="K97" s="49" t="s">
        <v>743</v>
      </c>
    </row>
    <row r="98" spans="1:11" x14ac:dyDescent="0.25">
      <c r="A98" s="49">
        <v>97</v>
      </c>
      <c r="B98" s="49" t="s">
        <v>54</v>
      </c>
      <c r="C98" s="49" t="s">
        <v>55</v>
      </c>
      <c r="D98" s="49" t="s">
        <v>0</v>
      </c>
      <c r="E98" s="49" t="s">
        <v>1</v>
      </c>
      <c r="F98" s="49" t="s">
        <v>480</v>
      </c>
      <c r="G98" s="49" t="s">
        <v>543</v>
      </c>
      <c r="H98" s="49" t="s">
        <v>473</v>
      </c>
      <c r="I98" s="49" t="s">
        <v>481</v>
      </c>
      <c r="J98" s="49" t="s">
        <v>475</v>
      </c>
      <c r="K98" s="49" t="s">
        <v>744</v>
      </c>
    </row>
    <row r="99" spans="1:11" x14ac:dyDescent="0.25">
      <c r="A99" s="49">
        <v>98</v>
      </c>
      <c r="B99" s="49" t="s">
        <v>206</v>
      </c>
      <c r="C99" s="49" t="s">
        <v>207</v>
      </c>
      <c r="D99" s="49" t="s">
        <v>173</v>
      </c>
      <c r="E99" s="49" t="s">
        <v>43</v>
      </c>
      <c r="F99" s="49" t="s">
        <v>208</v>
      </c>
      <c r="G99" s="49" t="s">
        <v>666</v>
      </c>
      <c r="H99" s="49" t="s">
        <v>3</v>
      </c>
      <c r="I99" s="49" t="s">
        <v>209</v>
      </c>
      <c r="J99" s="49" t="s">
        <v>53</v>
      </c>
      <c r="K99" s="49" t="s">
        <v>745</v>
      </c>
    </row>
    <row r="100" spans="1:11" x14ac:dyDescent="0.25">
      <c r="A100" s="49">
        <v>99</v>
      </c>
      <c r="B100" s="49" t="s">
        <v>216</v>
      </c>
      <c r="C100" s="49" t="s">
        <v>217</v>
      </c>
      <c r="D100" s="49" t="s">
        <v>0</v>
      </c>
      <c r="E100" s="49" t="s">
        <v>1</v>
      </c>
      <c r="F100" s="49" t="s">
        <v>218</v>
      </c>
      <c r="G100" s="49" t="s">
        <v>666</v>
      </c>
      <c r="H100" s="49" t="s">
        <v>3</v>
      </c>
      <c r="I100" s="49" t="s">
        <v>219</v>
      </c>
      <c r="J100" s="49" t="s">
        <v>53</v>
      </c>
      <c r="K100" s="49" t="s">
        <v>746</v>
      </c>
    </row>
    <row r="101" spans="1:11" x14ac:dyDescent="0.25">
      <c r="A101" s="49">
        <v>100</v>
      </c>
      <c r="B101" s="49" t="s">
        <v>50</v>
      </c>
      <c r="C101" s="49" t="s">
        <v>51</v>
      </c>
      <c r="D101" s="49" t="s">
        <v>52</v>
      </c>
      <c r="E101" s="49" t="s">
        <v>43</v>
      </c>
      <c r="F101" s="49" t="s">
        <v>221</v>
      </c>
      <c r="G101" s="49" t="s">
        <v>666</v>
      </c>
      <c r="H101" s="49" t="s">
        <v>3</v>
      </c>
      <c r="I101" s="49" t="s">
        <v>222</v>
      </c>
      <c r="J101" s="49" t="s">
        <v>53</v>
      </c>
      <c r="K101" s="49" t="s">
        <v>747</v>
      </c>
    </row>
    <row r="102" spans="1:11" x14ac:dyDescent="0.25">
      <c r="A102" s="49">
        <v>101</v>
      </c>
      <c r="B102" s="49" t="s">
        <v>224</v>
      </c>
      <c r="C102" s="49" t="s">
        <v>225</v>
      </c>
      <c r="D102" s="49" t="s">
        <v>0</v>
      </c>
      <c r="E102" s="49" t="s">
        <v>1</v>
      </c>
      <c r="F102" s="49" t="s">
        <v>226</v>
      </c>
      <c r="G102" s="49" t="s">
        <v>666</v>
      </c>
      <c r="H102" s="49" t="s">
        <v>3</v>
      </c>
      <c r="I102" s="49" t="s">
        <v>227</v>
      </c>
      <c r="J102" s="49" t="s">
        <v>53</v>
      </c>
      <c r="K102" s="49" t="s">
        <v>748</v>
      </c>
    </row>
    <row r="103" spans="1:11" x14ac:dyDescent="0.25">
      <c r="A103" s="49">
        <v>102</v>
      </c>
      <c r="B103" s="49" t="s">
        <v>54</v>
      </c>
      <c r="C103" s="49" t="s">
        <v>55</v>
      </c>
      <c r="D103" s="49" t="s">
        <v>0</v>
      </c>
      <c r="E103" s="49" t="s">
        <v>1</v>
      </c>
      <c r="F103" s="49" t="s">
        <v>229</v>
      </c>
      <c r="G103" s="49" t="s">
        <v>666</v>
      </c>
      <c r="H103" s="49" t="s">
        <v>3</v>
      </c>
      <c r="I103" s="49" t="s">
        <v>230</v>
      </c>
      <c r="J103" s="49" t="s">
        <v>53</v>
      </c>
      <c r="K103" s="49" t="s">
        <v>749</v>
      </c>
    </row>
    <row r="104" spans="1:11" x14ac:dyDescent="0.25">
      <c r="A104" s="49">
        <v>103</v>
      </c>
      <c r="B104" s="49" t="s">
        <v>232</v>
      </c>
      <c r="C104" s="49" t="s">
        <v>233</v>
      </c>
      <c r="D104" s="49" t="s">
        <v>234</v>
      </c>
      <c r="E104" s="49" t="s">
        <v>1</v>
      </c>
      <c r="F104" s="49" t="s">
        <v>235</v>
      </c>
      <c r="G104" s="49" t="s">
        <v>666</v>
      </c>
      <c r="H104" s="49" t="s">
        <v>3</v>
      </c>
      <c r="I104" s="49" t="s">
        <v>236</v>
      </c>
      <c r="J104" s="49" t="s">
        <v>53</v>
      </c>
      <c r="K104" s="49" t="s">
        <v>750</v>
      </c>
    </row>
    <row r="105" spans="1:11" x14ac:dyDescent="0.25">
      <c r="A105" s="49">
        <v>104</v>
      </c>
      <c r="B105" s="49" t="s">
        <v>50</v>
      </c>
      <c r="C105" s="49" t="s">
        <v>51</v>
      </c>
      <c r="D105" s="49" t="s">
        <v>52</v>
      </c>
      <c r="E105" s="49" t="s">
        <v>43</v>
      </c>
      <c r="F105" s="49" t="s">
        <v>246</v>
      </c>
      <c r="G105" s="49" t="s">
        <v>666</v>
      </c>
      <c r="H105" s="49" t="s">
        <v>3</v>
      </c>
      <c r="I105" s="49" t="s">
        <v>247</v>
      </c>
      <c r="J105" s="49" t="s">
        <v>125</v>
      </c>
      <c r="K105" s="49" t="s">
        <v>751</v>
      </c>
    </row>
    <row r="106" spans="1:11" x14ac:dyDescent="0.25">
      <c r="A106" s="49">
        <v>105</v>
      </c>
      <c r="B106" s="49" t="s">
        <v>249</v>
      </c>
      <c r="C106" s="49" t="s">
        <v>250</v>
      </c>
      <c r="D106" s="49" t="s">
        <v>251</v>
      </c>
      <c r="E106" s="49" t="s">
        <v>43</v>
      </c>
      <c r="F106" s="49" t="s">
        <v>252</v>
      </c>
      <c r="G106" s="49" t="s">
        <v>666</v>
      </c>
      <c r="H106" s="49" t="s">
        <v>3</v>
      </c>
      <c r="I106" s="49" t="s">
        <v>253</v>
      </c>
      <c r="J106" s="49" t="s">
        <v>125</v>
      </c>
      <c r="K106" s="49" t="s">
        <v>752</v>
      </c>
    </row>
    <row r="107" spans="1:11" x14ac:dyDescent="0.25">
      <c r="A107" s="49">
        <v>106</v>
      </c>
      <c r="B107" s="49" t="s">
        <v>262</v>
      </c>
      <c r="C107" s="49" t="s">
        <v>263</v>
      </c>
      <c r="D107" s="49" t="s">
        <v>264</v>
      </c>
      <c r="E107" s="49" t="s">
        <v>1</v>
      </c>
      <c r="F107" s="49" t="s">
        <v>265</v>
      </c>
      <c r="G107" s="49" t="s">
        <v>666</v>
      </c>
      <c r="H107" s="49" t="s">
        <v>3</v>
      </c>
      <c r="I107" s="49" t="s">
        <v>266</v>
      </c>
      <c r="J107" s="49" t="s">
        <v>53</v>
      </c>
      <c r="K107" s="49" t="s">
        <v>753</v>
      </c>
    </row>
    <row r="108" spans="1:11" x14ac:dyDescent="0.25">
      <c r="A108" s="49">
        <v>107</v>
      </c>
      <c r="B108" s="49" t="s">
        <v>268</v>
      </c>
      <c r="C108" s="49" t="s">
        <v>269</v>
      </c>
      <c r="D108" s="49" t="s">
        <v>66</v>
      </c>
      <c r="E108" s="49" t="s">
        <v>1</v>
      </c>
      <c r="F108" s="49" t="s">
        <v>270</v>
      </c>
      <c r="G108" s="49" t="s">
        <v>666</v>
      </c>
      <c r="H108" s="49" t="s">
        <v>3</v>
      </c>
      <c r="I108" s="49" t="s">
        <v>271</v>
      </c>
      <c r="J108" s="49" t="s">
        <v>53</v>
      </c>
      <c r="K108" s="49" t="s">
        <v>754</v>
      </c>
    </row>
    <row r="109" spans="1:11" x14ac:dyDescent="0.25">
      <c r="A109" s="49">
        <v>108</v>
      </c>
      <c r="B109" s="49" t="s">
        <v>273</v>
      </c>
      <c r="C109" s="49" t="s">
        <v>274</v>
      </c>
      <c r="D109" s="49" t="s">
        <v>0</v>
      </c>
      <c r="E109" s="49" t="s">
        <v>1</v>
      </c>
      <c r="F109" s="49" t="s">
        <v>275</v>
      </c>
      <c r="G109" s="49" t="s">
        <v>666</v>
      </c>
      <c r="H109" s="49" t="s">
        <v>3</v>
      </c>
      <c r="I109" s="49" t="s">
        <v>276</v>
      </c>
      <c r="J109" s="49" t="s">
        <v>53</v>
      </c>
      <c r="K109" s="49" t="s">
        <v>755</v>
      </c>
    </row>
    <row r="110" spans="1:11" x14ac:dyDescent="0.25">
      <c r="A110" s="49">
        <v>109</v>
      </c>
      <c r="B110" s="49" t="s">
        <v>278</v>
      </c>
      <c r="C110" s="49" t="s">
        <v>279</v>
      </c>
      <c r="D110" s="49" t="s">
        <v>66</v>
      </c>
      <c r="E110" s="49" t="s">
        <v>1</v>
      </c>
      <c r="F110" s="49" t="s">
        <v>280</v>
      </c>
      <c r="G110" s="49" t="s">
        <v>666</v>
      </c>
      <c r="H110" s="49" t="s">
        <v>3</v>
      </c>
      <c r="I110" s="49" t="s">
        <v>281</v>
      </c>
      <c r="J110" s="49" t="s">
        <v>53</v>
      </c>
      <c r="K110" s="49" t="s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8" t="s">
        <v>766</v>
      </c>
      <c r="C2" s="48" t="s">
        <v>767</v>
      </c>
      <c r="D2" s="48" t="s">
        <v>577</v>
      </c>
      <c r="E2" s="48" t="s">
        <v>7</v>
      </c>
      <c r="F2" s="48" t="s">
        <v>768</v>
      </c>
      <c r="G2" s="48" t="s">
        <v>760</v>
      </c>
      <c r="H2" s="48" t="s">
        <v>8</v>
      </c>
      <c r="I2" s="48" t="s">
        <v>769</v>
      </c>
      <c r="J2" s="48" t="s">
        <v>9</v>
      </c>
      <c r="K2" s="48" t="s">
        <v>770</v>
      </c>
    </row>
    <row r="3" spans="1:11" x14ac:dyDescent="0.25">
      <c r="A3">
        <v>2</v>
      </c>
      <c r="B3" s="48" t="s">
        <v>262</v>
      </c>
      <c r="C3" s="48" t="s">
        <v>421</v>
      </c>
      <c r="D3" s="48" t="s">
        <v>0</v>
      </c>
      <c r="E3" s="48" t="s">
        <v>1</v>
      </c>
      <c r="F3" s="48" t="s">
        <v>776</v>
      </c>
      <c r="G3" s="48" t="s">
        <v>760</v>
      </c>
      <c r="H3" s="48" t="s">
        <v>552</v>
      </c>
      <c r="I3" s="48" t="s">
        <v>777</v>
      </c>
      <c r="J3" s="48" t="s">
        <v>778</v>
      </c>
      <c r="K3" s="48" t="s">
        <v>779</v>
      </c>
    </row>
    <row r="4" spans="1:11" x14ac:dyDescent="0.25">
      <c r="A4">
        <v>3</v>
      </c>
      <c r="B4" s="48" t="s">
        <v>544</v>
      </c>
      <c r="C4" s="48" t="s">
        <v>545</v>
      </c>
      <c r="D4" s="48" t="s">
        <v>546</v>
      </c>
      <c r="E4" s="48" t="s">
        <v>1</v>
      </c>
      <c r="F4" s="48" t="s">
        <v>547</v>
      </c>
      <c r="G4" s="48" t="s">
        <v>760</v>
      </c>
      <c r="H4" s="48" t="s">
        <v>8</v>
      </c>
      <c r="I4" s="48" t="s">
        <v>548</v>
      </c>
      <c r="J4" s="48" t="s">
        <v>9</v>
      </c>
      <c r="K4" s="48" t="s">
        <v>783</v>
      </c>
    </row>
    <row r="5" spans="1:11" x14ac:dyDescent="0.25">
      <c r="A5" s="48">
        <v>4</v>
      </c>
      <c r="B5" s="48" t="s">
        <v>612</v>
      </c>
      <c r="C5" s="48" t="s">
        <v>613</v>
      </c>
      <c r="D5" s="48" t="s">
        <v>0</v>
      </c>
      <c r="E5" s="48" t="s">
        <v>1</v>
      </c>
      <c r="F5" s="48" t="s">
        <v>568</v>
      </c>
      <c r="G5" s="48" t="s">
        <v>543</v>
      </c>
      <c r="H5" s="48" t="s">
        <v>473</v>
      </c>
      <c r="I5" s="48" t="s">
        <v>570</v>
      </c>
      <c r="J5" s="48" t="s">
        <v>569</v>
      </c>
      <c r="K5" s="48" t="s">
        <v>784</v>
      </c>
    </row>
    <row r="6" spans="1:11" x14ac:dyDescent="0.25">
      <c r="A6" s="48">
        <v>5</v>
      </c>
      <c r="B6" s="48" t="s">
        <v>612</v>
      </c>
      <c r="C6" s="48" t="s">
        <v>613</v>
      </c>
      <c r="D6" s="48" t="s">
        <v>0</v>
      </c>
      <c r="E6" s="48" t="s">
        <v>1</v>
      </c>
      <c r="F6" s="48" t="s">
        <v>614</v>
      </c>
      <c r="G6" s="48" t="s">
        <v>516</v>
      </c>
      <c r="H6" s="48" t="s">
        <v>3</v>
      </c>
      <c r="I6" s="48" t="s">
        <v>615</v>
      </c>
      <c r="J6" s="48" t="s">
        <v>2</v>
      </c>
      <c r="K6" s="48" t="s">
        <v>785</v>
      </c>
    </row>
    <row r="7" spans="1:11" x14ac:dyDescent="0.25">
      <c r="A7" s="48">
        <v>6</v>
      </c>
      <c r="B7" s="48" t="s">
        <v>453</v>
      </c>
      <c r="C7" s="48" t="s">
        <v>454</v>
      </c>
      <c r="D7" s="48" t="s">
        <v>455</v>
      </c>
      <c r="E7" s="48" t="s">
        <v>456</v>
      </c>
      <c r="F7" s="48" t="s">
        <v>457</v>
      </c>
      <c r="G7" s="48" t="s">
        <v>516</v>
      </c>
      <c r="H7" s="48" t="s">
        <v>30</v>
      </c>
      <c r="I7" s="48" t="s">
        <v>458</v>
      </c>
      <c r="J7" s="48" t="s">
        <v>32</v>
      </c>
      <c r="K7" s="48" t="s">
        <v>763</v>
      </c>
    </row>
    <row r="8" spans="1:11" x14ac:dyDescent="0.25">
      <c r="A8" s="48">
        <v>7</v>
      </c>
      <c r="B8" s="48" t="s">
        <v>530</v>
      </c>
      <c r="C8" s="48" t="s">
        <v>531</v>
      </c>
      <c r="D8" s="48" t="s">
        <v>0</v>
      </c>
      <c r="E8" s="48" t="s">
        <v>1</v>
      </c>
      <c r="F8" s="48" t="s">
        <v>532</v>
      </c>
      <c r="G8" s="48" t="s">
        <v>516</v>
      </c>
      <c r="H8" s="48" t="s">
        <v>294</v>
      </c>
      <c r="I8" s="48" t="s">
        <v>533</v>
      </c>
      <c r="J8" s="48" t="s">
        <v>516</v>
      </c>
      <c r="K8" s="48" t="s">
        <v>764</v>
      </c>
    </row>
    <row r="9" spans="1:11" x14ac:dyDescent="0.25">
      <c r="A9" s="48">
        <v>8</v>
      </c>
      <c r="B9" s="48" t="s">
        <v>116</v>
      </c>
      <c r="C9" s="48" t="s">
        <v>117</v>
      </c>
      <c r="D9" s="48" t="s">
        <v>648</v>
      </c>
      <c r="E9" s="48" t="s">
        <v>1</v>
      </c>
      <c r="F9" s="48" t="s">
        <v>118</v>
      </c>
      <c r="G9" s="48" t="s">
        <v>666</v>
      </c>
      <c r="H9" s="48" t="s">
        <v>3</v>
      </c>
      <c r="I9" s="48" t="s">
        <v>119</v>
      </c>
      <c r="J9" s="48" t="s">
        <v>53</v>
      </c>
      <c r="K9" s="48" t="s">
        <v>649</v>
      </c>
    </row>
    <row r="10" spans="1:11" x14ac:dyDescent="0.25">
      <c r="A10" s="48">
        <v>9</v>
      </c>
      <c r="B10" s="48" t="s">
        <v>651</v>
      </c>
      <c r="C10" s="48" t="s">
        <v>652</v>
      </c>
      <c r="D10" s="48" t="s">
        <v>653</v>
      </c>
      <c r="E10" s="48" t="s">
        <v>1</v>
      </c>
      <c r="F10" s="48" t="s">
        <v>654</v>
      </c>
      <c r="G10" s="48" t="s">
        <v>666</v>
      </c>
      <c r="H10" s="48" t="s">
        <v>294</v>
      </c>
      <c r="I10" s="48" t="s">
        <v>655</v>
      </c>
      <c r="J10" s="48" t="s">
        <v>289</v>
      </c>
      <c r="K10" s="48" t="s">
        <v>656</v>
      </c>
    </row>
    <row r="11" spans="1:11" x14ac:dyDescent="0.25">
      <c r="A11" s="48">
        <v>10</v>
      </c>
      <c r="B11" s="48" t="s">
        <v>382</v>
      </c>
      <c r="C11" s="48" t="s">
        <v>383</v>
      </c>
      <c r="D11" s="48" t="s">
        <v>351</v>
      </c>
      <c r="E11" s="48" t="s">
        <v>48</v>
      </c>
      <c r="F11" s="48" t="s">
        <v>384</v>
      </c>
      <c r="G11" s="48" t="s">
        <v>666</v>
      </c>
      <c r="H11" s="48" t="s">
        <v>287</v>
      </c>
      <c r="I11" s="48" t="s">
        <v>385</v>
      </c>
      <c r="J11" s="48" t="s">
        <v>289</v>
      </c>
      <c r="K11" s="48" t="s">
        <v>657</v>
      </c>
    </row>
    <row r="12" spans="1:11" x14ac:dyDescent="0.25">
      <c r="A12" s="48">
        <v>11</v>
      </c>
      <c r="B12" s="48" t="s">
        <v>407</v>
      </c>
      <c r="C12" s="48" t="s">
        <v>408</v>
      </c>
      <c r="D12" s="48" t="s">
        <v>618</v>
      </c>
      <c r="E12" s="48" t="s">
        <v>619</v>
      </c>
      <c r="F12" s="48" t="s">
        <v>620</v>
      </c>
      <c r="G12" s="48" t="s">
        <v>666</v>
      </c>
      <c r="H12" s="48" t="s">
        <v>294</v>
      </c>
      <c r="I12" s="48" t="s">
        <v>621</v>
      </c>
      <c r="J12" s="48" t="s">
        <v>289</v>
      </c>
      <c r="K12" s="48" t="s">
        <v>658</v>
      </c>
    </row>
    <row r="13" spans="1:11" x14ac:dyDescent="0.25">
      <c r="A13" s="48">
        <v>12</v>
      </c>
      <c r="B13" s="48" t="s">
        <v>425</v>
      </c>
      <c r="C13" s="48" t="s">
        <v>426</v>
      </c>
      <c r="D13" s="48" t="s">
        <v>427</v>
      </c>
      <c r="E13" s="48" t="s">
        <v>28</v>
      </c>
      <c r="F13" s="48" t="s">
        <v>428</v>
      </c>
      <c r="G13" s="48" t="s">
        <v>666</v>
      </c>
      <c r="H13" s="48" t="s">
        <v>287</v>
      </c>
      <c r="I13" s="48" t="s">
        <v>429</v>
      </c>
      <c r="J13" s="48" t="s">
        <v>289</v>
      </c>
      <c r="K13" s="48" t="s">
        <v>659</v>
      </c>
    </row>
    <row r="14" spans="1:11" x14ac:dyDescent="0.25">
      <c r="A14" s="48">
        <v>13</v>
      </c>
      <c r="B14" s="48" t="s">
        <v>599</v>
      </c>
      <c r="C14" s="48" t="s">
        <v>599</v>
      </c>
      <c r="D14" s="48" t="s">
        <v>600</v>
      </c>
      <c r="E14" s="48" t="s">
        <v>601</v>
      </c>
      <c r="F14" s="48" t="s">
        <v>605</v>
      </c>
      <c r="G14" s="48" t="s">
        <v>543</v>
      </c>
      <c r="H14" s="48" t="s">
        <v>473</v>
      </c>
      <c r="I14" s="48" t="s">
        <v>606</v>
      </c>
      <c r="J14" s="48" t="s">
        <v>475</v>
      </c>
      <c r="K14" s="48" t="s">
        <v>661</v>
      </c>
    </row>
    <row r="15" spans="1:11" x14ac:dyDescent="0.25">
      <c r="A15" s="48">
        <v>14</v>
      </c>
      <c r="B15" s="48" t="s">
        <v>102</v>
      </c>
      <c r="C15" s="48" t="s">
        <v>141</v>
      </c>
      <c r="D15" s="48" t="s">
        <v>42</v>
      </c>
      <c r="E15" s="48" t="s">
        <v>43</v>
      </c>
      <c r="F15" s="48" t="s">
        <v>142</v>
      </c>
      <c r="G15" s="48" t="s">
        <v>666</v>
      </c>
      <c r="H15" s="48" t="s">
        <v>3</v>
      </c>
      <c r="I15" s="48" t="s">
        <v>143</v>
      </c>
      <c r="J15" s="48" t="s">
        <v>53</v>
      </c>
      <c r="K15" s="48" t="s">
        <v>662</v>
      </c>
    </row>
    <row r="16" spans="1:11" x14ac:dyDescent="0.25">
      <c r="A16" s="48">
        <v>15</v>
      </c>
      <c r="B16" s="48" t="s">
        <v>608</v>
      </c>
      <c r="C16" s="48" t="s">
        <v>378</v>
      </c>
      <c r="D16" s="48" t="s">
        <v>27</v>
      </c>
      <c r="E16" s="48" t="s">
        <v>28</v>
      </c>
      <c r="F16" s="48" t="s">
        <v>609</v>
      </c>
      <c r="G16" s="48" t="s">
        <v>666</v>
      </c>
      <c r="H16" s="48" t="s">
        <v>294</v>
      </c>
      <c r="I16" s="48" t="s">
        <v>610</v>
      </c>
      <c r="J16" s="48" t="s">
        <v>289</v>
      </c>
      <c r="K16" s="48" t="s">
        <v>663</v>
      </c>
    </row>
    <row r="17" spans="1:11" x14ac:dyDescent="0.25">
      <c r="A17" s="48">
        <v>16</v>
      </c>
      <c r="B17" s="48" t="s">
        <v>623</v>
      </c>
      <c r="C17" s="48" t="s">
        <v>624</v>
      </c>
      <c r="D17" s="48" t="s">
        <v>625</v>
      </c>
      <c r="E17" s="48" t="s">
        <v>48</v>
      </c>
      <c r="F17" s="48" t="s">
        <v>626</v>
      </c>
      <c r="G17" s="48" t="s">
        <v>666</v>
      </c>
      <c r="H17" s="48" t="s">
        <v>294</v>
      </c>
      <c r="I17" s="48" t="s">
        <v>627</v>
      </c>
      <c r="J17" s="48" t="s">
        <v>289</v>
      </c>
      <c r="K17" s="48" t="s">
        <v>664</v>
      </c>
    </row>
    <row r="18" spans="1:11" x14ac:dyDescent="0.25">
      <c r="A18" s="48">
        <v>17</v>
      </c>
      <c r="B18" s="48"/>
      <c r="C18" s="48"/>
      <c r="D18" s="48"/>
      <c r="E18" s="48"/>
      <c r="F18" s="48" t="s">
        <v>572</v>
      </c>
      <c r="G18" s="48" t="s">
        <v>666</v>
      </c>
      <c r="H18" s="48" t="s">
        <v>287</v>
      </c>
      <c r="I18" s="48" t="s">
        <v>573</v>
      </c>
      <c r="J18" s="48" t="s">
        <v>289</v>
      </c>
      <c r="K18" s="48" t="s">
        <v>665</v>
      </c>
    </row>
    <row r="19" spans="1:11" x14ac:dyDescent="0.25">
      <c r="A19" s="48">
        <v>18</v>
      </c>
      <c r="B19" s="48" t="s">
        <v>575</v>
      </c>
      <c r="C19" s="48" t="s">
        <v>576</v>
      </c>
      <c r="D19" s="48" t="s">
        <v>577</v>
      </c>
      <c r="E19" s="48" t="s">
        <v>7</v>
      </c>
      <c r="F19" s="48" t="s">
        <v>578</v>
      </c>
      <c r="G19" s="48" t="s">
        <v>666</v>
      </c>
      <c r="H19" s="48" t="s">
        <v>287</v>
      </c>
      <c r="I19" s="48" t="s">
        <v>579</v>
      </c>
      <c r="J19" s="48" t="s">
        <v>289</v>
      </c>
      <c r="K19" s="48" t="s">
        <v>667</v>
      </c>
    </row>
    <row r="20" spans="1:11" x14ac:dyDescent="0.25">
      <c r="A20" s="48">
        <v>19</v>
      </c>
      <c r="B20" s="48" t="s">
        <v>535</v>
      </c>
      <c r="C20" s="48" t="s">
        <v>536</v>
      </c>
      <c r="D20" s="48" t="s">
        <v>205</v>
      </c>
      <c r="E20" s="48" t="s">
        <v>1</v>
      </c>
      <c r="F20" s="48" t="s">
        <v>537</v>
      </c>
      <c r="G20" s="48" t="s">
        <v>666</v>
      </c>
      <c r="H20" s="48" t="s">
        <v>3</v>
      </c>
      <c r="I20" s="48" t="s">
        <v>538</v>
      </c>
      <c r="J20" s="48" t="s">
        <v>53</v>
      </c>
      <c r="K20" s="48" t="s">
        <v>668</v>
      </c>
    </row>
    <row r="21" spans="1:11" x14ac:dyDescent="0.25">
      <c r="A21" s="48">
        <v>20</v>
      </c>
      <c r="B21" s="48" t="s">
        <v>590</v>
      </c>
      <c r="C21" s="48" t="s">
        <v>591</v>
      </c>
      <c r="D21" s="48" t="s">
        <v>592</v>
      </c>
      <c r="E21" s="48" t="s">
        <v>43</v>
      </c>
      <c r="F21" s="48" t="s">
        <v>593</v>
      </c>
      <c r="G21" s="48" t="s">
        <v>666</v>
      </c>
      <c r="H21" s="48" t="s">
        <v>30</v>
      </c>
      <c r="I21" s="48" t="s">
        <v>594</v>
      </c>
      <c r="J21" s="48" t="s">
        <v>32</v>
      </c>
      <c r="K21" s="48" t="s">
        <v>669</v>
      </c>
    </row>
    <row r="22" spans="1:11" x14ac:dyDescent="0.25">
      <c r="A22" s="48">
        <v>21</v>
      </c>
      <c r="B22" s="48" t="s">
        <v>257</v>
      </c>
      <c r="C22" s="48" t="s">
        <v>258</v>
      </c>
      <c r="D22" s="48" t="s">
        <v>36</v>
      </c>
      <c r="E22" s="48" t="s">
        <v>1</v>
      </c>
      <c r="F22" s="48" t="s">
        <v>259</v>
      </c>
      <c r="G22" s="48" t="s">
        <v>666</v>
      </c>
      <c r="H22" s="48" t="s">
        <v>3</v>
      </c>
      <c r="I22" s="48" t="s">
        <v>260</v>
      </c>
      <c r="J22" s="48" t="s">
        <v>53</v>
      </c>
      <c r="K22" s="48" t="s">
        <v>670</v>
      </c>
    </row>
    <row r="23" spans="1:11" x14ac:dyDescent="0.25">
      <c r="A23" s="48">
        <v>22</v>
      </c>
      <c r="B23" s="48" t="s">
        <v>407</v>
      </c>
      <c r="C23" s="48" t="s">
        <v>408</v>
      </c>
      <c r="D23" s="48" t="s">
        <v>618</v>
      </c>
      <c r="E23" s="48" t="s">
        <v>619</v>
      </c>
      <c r="F23" s="48" t="s">
        <v>409</v>
      </c>
      <c r="G23" s="48" t="s">
        <v>666</v>
      </c>
      <c r="H23" s="48" t="s">
        <v>294</v>
      </c>
      <c r="I23" s="48" t="s">
        <v>410</v>
      </c>
      <c r="J23" s="48" t="s">
        <v>289</v>
      </c>
      <c r="K23" s="48" t="s">
        <v>671</v>
      </c>
    </row>
    <row r="24" spans="1:11" x14ac:dyDescent="0.25">
      <c r="A24" s="48">
        <v>23</v>
      </c>
      <c r="B24" s="48" t="s">
        <v>407</v>
      </c>
      <c r="C24" s="48" t="s">
        <v>408</v>
      </c>
      <c r="D24" s="48" t="s">
        <v>618</v>
      </c>
      <c r="E24" s="48" t="s">
        <v>619</v>
      </c>
      <c r="F24" s="48" t="s">
        <v>563</v>
      </c>
      <c r="G24" s="48" t="s">
        <v>666</v>
      </c>
      <c r="H24" s="48" t="s">
        <v>294</v>
      </c>
      <c r="I24" s="48" t="s">
        <v>564</v>
      </c>
      <c r="J24" s="48" t="s">
        <v>289</v>
      </c>
      <c r="K24" s="48" t="s">
        <v>672</v>
      </c>
    </row>
    <row r="25" spans="1:11" x14ac:dyDescent="0.25">
      <c r="A25" s="48">
        <v>24</v>
      </c>
      <c r="B25" s="48" t="s">
        <v>566</v>
      </c>
      <c r="C25" s="48" t="s">
        <v>556</v>
      </c>
      <c r="D25" s="48" t="s">
        <v>0</v>
      </c>
      <c r="E25" s="48" t="s">
        <v>1</v>
      </c>
      <c r="F25" s="48" t="s">
        <v>557</v>
      </c>
      <c r="G25" s="48" t="s">
        <v>666</v>
      </c>
      <c r="H25" s="48" t="s">
        <v>287</v>
      </c>
      <c r="I25" s="48" t="s">
        <v>558</v>
      </c>
      <c r="J25" s="48" t="s">
        <v>289</v>
      </c>
      <c r="K25" s="48" t="s">
        <v>673</v>
      </c>
    </row>
    <row r="26" spans="1:11" x14ac:dyDescent="0.25">
      <c r="A26" s="48">
        <v>25</v>
      </c>
      <c r="B26" s="48" t="s">
        <v>567</v>
      </c>
      <c r="C26" s="48" t="s">
        <v>561</v>
      </c>
      <c r="D26" s="48" t="s">
        <v>0</v>
      </c>
      <c r="E26" s="48" t="s">
        <v>1</v>
      </c>
      <c r="F26" s="48" t="s">
        <v>61</v>
      </c>
      <c r="G26" s="48" t="s">
        <v>666</v>
      </c>
      <c r="H26" s="48" t="s">
        <v>3</v>
      </c>
      <c r="I26" s="48" t="s">
        <v>62</v>
      </c>
      <c r="J26" s="48" t="s">
        <v>53</v>
      </c>
      <c r="K26" s="48" t="s">
        <v>674</v>
      </c>
    </row>
    <row r="27" spans="1:11" x14ac:dyDescent="0.25">
      <c r="A27" s="48">
        <v>26</v>
      </c>
      <c r="B27" s="48" t="s">
        <v>161</v>
      </c>
      <c r="C27" s="48" t="s">
        <v>162</v>
      </c>
      <c r="D27" s="48" t="s">
        <v>394</v>
      </c>
      <c r="E27" s="48" t="s">
        <v>1</v>
      </c>
      <c r="F27" s="48" t="s">
        <v>163</v>
      </c>
      <c r="G27" s="48" t="s">
        <v>666</v>
      </c>
      <c r="H27" s="48" t="s">
        <v>30</v>
      </c>
      <c r="I27" s="48" t="s">
        <v>164</v>
      </c>
      <c r="J27" s="48" t="s">
        <v>32</v>
      </c>
      <c r="K27" s="48" t="s">
        <v>675</v>
      </c>
    </row>
    <row r="28" spans="1:11" x14ac:dyDescent="0.25">
      <c r="A28" s="48">
        <v>27</v>
      </c>
      <c r="B28" s="48" t="s">
        <v>322</v>
      </c>
      <c r="C28" s="48" t="s">
        <v>323</v>
      </c>
      <c r="D28" s="48" t="s">
        <v>66</v>
      </c>
      <c r="E28" s="48" t="s">
        <v>1</v>
      </c>
      <c r="F28" s="48" t="s">
        <v>324</v>
      </c>
      <c r="G28" s="48" t="s">
        <v>666</v>
      </c>
      <c r="H28" s="48" t="s">
        <v>287</v>
      </c>
      <c r="I28" s="48" t="s">
        <v>325</v>
      </c>
      <c r="J28" s="48" t="s">
        <v>289</v>
      </c>
      <c r="K28" s="48" t="s">
        <v>676</v>
      </c>
    </row>
    <row r="29" spans="1:11" x14ac:dyDescent="0.25">
      <c r="A29" s="48">
        <v>28</v>
      </c>
      <c r="B29" s="48"/>
      <c r="C29" s="48"/>
      <c r="D29" s="48"/>
      <c r="E29" s="48"/>
      <c r="F29" s="48" t="s">
        <v>540</v>
      </c>
      <c r="G29" s="48" t="s">
        <v>666</v>
      </c>
      <c r="H29" s="48" t="s">
        <v>294</v>
      </c>
      <c r="I29" s="48" t="s">
        <v>541</v>
      </c>
      <c r="J29" s="48" t="s">
        <v>289</v>
      </c>
      <c r="K29" s="48" t="s">
        <v>677</v>
      </c>
    </row>
    <row r="30" spans="1:11" x14ac:dyDescent="0.25">
      <c r="A30" s="48">
        <v>29</v>
      </c>
      <c r="B30" s="48" t="s">
        <v>283</v>
      </c>
      <c r="C30" s="48" t="s">
        <v>284</v>
      </c>
      <c r="D30" s="48" t="s">
        <v>285</v>
      </c>
      <c r="E30" s="48" t="s">
        <v>7</v>
      </c>
      <c r="F30" s="48" t="s">
        <v>286</v>
      </c>
      <c r="G30" s="48" t="s">
        <v>666</v>
      </c>
      <c r="H30" s="48" t="s">
        <v>287</v>
      </c>
      <c r="I30" s="48" t="s">
        <v>288</v>
      </c>
      <c r="J30" s="48" t="s">
        <v>289</v>
      </c>
      <c r="K30" s="48" t="s">
        <v>678</v>
      </c>
    </row>
    <row r="31" spans="1:11" x14ac:dyDescent="0.25">
      <c r="A31" s="48">
        <v>30</v>
      </c>
      <c r="B31" s="48" t="s">
        <v>291</v>
      </c>
      <c r="C31" s="48" t="s">
        <v>292</v>
      </c>
      <c r="D31" s="48" t="s">
        <v>0</v>
      </c>
      <c r="E31" s="48" t="s">
        <v>1</v>
      </c>
      <c r="F31" s="48" t="s">
        <v>293</v>
      </c>
      <c r="G31" s="48" t="s">
        <v>666</v>
      </c>
      <c r="H31" s="48" t="s">
        <v>294</v>
      </c>
      <c r="I31" s="48" t="s">
        <v>295</v>
      </c>
      <c r="J31" s="48" t="s">
        <v>289</v>
      </c>
      <c r="K31" s="48" t="s">
        <v>679</v>
      </c>
    </row>
    <row r="32" spans="1:11" x14ac:dyDescent="0.25">
      <c r="A32" s="48">
        <v>31</v>
      </c>
      <c r="B32" s="48" t="s">
        <v>297</v>
      </c>
      <c r="C32" s="48" t="s">
        <v>255</v>
      </c>
      <c r="D32" s="48" t="s">
        <v>0</v>
      </c>
      <c r="E32" s="48" t="s">
        <v>1</v>
      </c>
      <c r="F32" s="48" t="s">
        <v>298</v>
      </c>
      <c r="G32" s="48" t="s">
        <v>666</v>
      </c>
      <c r="H32" s="48" t="s">
        <v>294</v>
      </c>
      <c r="I32" s="48" t="s">
        <v>299</v>
      </c>
      <c r="J32" s="48" t="s">
        <v>289</v>
      </c>
      <c r="K32" s="48" t="s">
        <v>680</v>
      </c>
    </row>
    <row r="33" spans="1:11" x14ac:dyDescent="0.25">
      <c r="A33" s="48">
        <v>32</v>
      </c>
      <c r="B33" s="48" t="s">
        <v>301</v>
      </c>
      <c r="C33" s="48" t="s">
        <v>302</v>
      </c>
      <c r="D33" s="48" t="s">
        <v>0</v>
      </c>
      <c r="E33" s="48" t="s">
        <v>1</v>
      </c>
      <c r="F33" s="48" t="s">
        <v>303</v>
      </c>
      <c r="G33" s="48" t="s">
        <v>666</v>
      </c>
      <c r="H33" s="48" t="s">
        <v>294</v>
      </c>
      <c r="I33" s="48" t="s">
        <v>304</v>
      </c>
      <c r="J33" s="48" t="s">
        <v>289</v>
      </c>
      <c r="K33" s="48" t="s">
        <v>681</v>
      </c>
    </row>
    <row r="34" spans="1:11" x14ac:dyDescent="0.25">
      <c r="A34" s="48">
        <v>33</v>
      </c>
      <c r="B34" s="48" t="s">
        <v>306</v>
      </c>
      <c r="C34" s="48" t="s">
        <v>307</v>
      </c>
      <c r="D34" s="48" t="s">
        <v>112</v>
      </c>
      <c r="E34" s="48" t="s">
        <v>43</v>
      </c>
      <c r="F34" s="48" t="s">
        <v>308</v>
      </c>
      <c r="G34" s="48" t="s">
        <v>666</v>
      </c>
      <c r="H34" s="48" t="s">
        <v>287</v>
      </c>
      <c r="I34" s="48" t="s">
        <v>309</v>
      </c>
      <c r="J34" s="48" t="s">
        <v>289</v>
      </c>
      <c r="K34" s="48" t="s">
        <v>682</v>
      </c>
    </row>
    <row r="35" spans="1:11" x14ac:dyDescent="0.25">
      <c r="A35" s="48">
        <v>34</v>
      </c>
      <c r="B35" s="48" t="s">
        <v>311</v>
      </c>
      <c r="C35" s="48" t="s">
        <v>312</v>
      </c>
      <c r="D35" s="48" t="s">
        <v>313</v>
      </c>
      <c r="E35" s="48" t="s">
        <v>43</v>
      </c>
      <c r="F35" s="48" t="s">
        <v>314</v>
      </c>
      <c r="G35" s="48" t="s">
        <v>666</v>
      </c>
      <c r="H35" s="48" t="s">
        <v>294</v>
      </c>
      <c r="I35" s="48" t="s">
        <v>315</v>
      </c>
      <c r="J35" s="48" t="s">
        <v>289</v>
      </c>
      <c r="K35" s="48" t="s">
        <v>683</v>
      </c>
    </row>
    <row r="36" spans="1:11" x14ac:dyDescent="0.25">
      <c r="A36" s="48">
        <v>35</v>
      </c>
      <c r="B36" s="48" t="s">
        <v>317</v>
      </c>
      <c r="C36" s="48" t="s">
        <v>279</v>
      </c>
      <c r="D36" s="48" t="s">
        <v>318</v>
      </c>
      <c r="E36" s="48" t="s">
        <v>28</v>
      </c>
      <c r="F36" s="48" t="s">
        <v>319</v>
      </c>
      <c r="G36" s="48" t="s">
        <v>666</v>
      </c>
      <c r="H36" s="48" t="s">
        <v>287</v>
      </c>
      <c r="I36" s="48" t="s">
        <v>320</v>
      </c>
      <c r="J36" s="48" t="s">
        <v>289</v>
      </c>
      <c r="K36" s="48" t="s">
        <v>758</v>
      </c>
    </row>
    <row r="37" spans="1:11" x14ac:dyDescent="0.25">
      <c r="A37" s="48">
        <v>36</v>
      </c>
      <c r="B37" s="48" t="s">
        <v>327</v>
      </c>
      <c r="C37" s="48" t="s">
        <v>328</v>
      </c>
      <c r="D37" s="48" t="s">
        <v>112</v>
      </c>
      <c r="E37" s="48" t="s">
        <v>43</v>
      </c>
      <c r="F37" s="48" t="s">
        <v>329</v>
      </c>
      <c r="G37" s="48" t="s">
        <v>666</v>
      </c>
      <c r="H37" s="48" t="s">
        <v>287</v>
      </c>
      <c r="I37" s="48" t="s">
        <v>330</v>
      </c>
      <c r="J37" s="48" t="s">
        <v>289</v>
      </c>
      <c r="K37" s="48" t="s">
        <v>684</v>
      </c>
    </row>
    <row r="38" spans="1:11" x14ac:dyDescent="0.25">
      <c r="A38" s="48">
        <v>37</v>
      </c>
      <c r="B38" s="48" t="s">
        <v>15</v>
      </c>
      <c r="C38" s="48" t="s">
        <v>16</v>
      </c>
      <c r="D38" s="48" t="s">
        <v>17</v>
      </c>
      <c r="E38" s="48" t="s">
        <v>7</v>
      </c>
      <c r="F38" s="48" t="s">
        <v>18</v>
      </c>
      <c r="G38" s="48" t="s">
        <v>527</v>
      </c>
      <c r="H38" s="48" t="s">
        <v>5</v>
      </c>
      <c r="I38" s="48" t="s">
        <v>19</v>
      </c>
      <c r="J38" s="48" t="s">
        <v>6</v>
      </c>
      <c r="K38" s="48" t="s">
        <v>685</v>
      </c>
    </row>
    <row r="39" spans="1:11" x14ac:dyDescent="0.25">
      <c r="A39" s="48">
        <v>38</v>
      </c>
      <c r="B39" s="48" t="s">
        <v>333</v>
      </c>
      <c r="C39" s="48" t="s">
        <v>334</v>
      </c>
      <c r="D39" s="48" t="s">
        <v>335</v>
      </c>
      <c r="E39" s="48" t="s">
        <v>48</v>
      </c>
      <c r="F39" s="48" t="s">
        <v>336</v>
      </c>
      <c r="G39" s="48" t="s">
        <v>666</v>
      </c>
      <c r="H39" s="48" t="s">
        <v>287</v>
      </c>
      <c r="I39" s="48" t="s">
        <v>337</v>
      </c>
      <c r="J39" s="48" t="s">
        <v>289</v>
      </c>
      <c r="K39" s="48" t="s">
        <v>686</v>
      </c>
    </row>
    <row r="40" spans="1:11" x14ac:dyDescent="0.25">
      <c r="A40" s="48">
        <v>39</v>
      </c>
      <c r="B40" s="48" t="s">
        <v>345</v>
      </c>
      <c r="C40" s="48" t="s">
        <v>346</v>
      </c>
      <c r="D40" s="48" t="s">
        <v>17</v>
      </c>
      <c r="E40" s="48" t="s">
        <v>7</v>
      </c>
      <c r="F40" s="48" t="s">
        <v>347</v>
      </c>
      <c r="G40" s="48" t="s">
        <v>666</v>
      </c>
      <c r="H40" s="48" t="s">
        <v>287</v>
      </c>
      <c r="I40" s="48" t="s">
        <v>348</v>
      </c>
      <c r="J40" s="48" t="s">
        <v>289</v>
      </c>
      <c r="K40" s="48" t="s">
        <v>688</v>
      </c>
    </row>
    <row r="41" spans="1:11" x14ac:dyDescent="0.25">
      <c r="A41" s="48">
        <v>40</v>
      </c>
      <c r="B41" s="48" t="s">
        <v>350</v>
      </c>
      <c r="C41" s="48" t="s">
        <v>340</v>
      </c>
      <c r="D41" s="48" t="s">
        <v>351</v>
      </c>
      <c r="E41" s="48" t="s">
        <v>48</v>
      </c>
      <c r="F41" s="48" t="s">
        <v>352</v>
      </c>
      <c r="G41" s="48" t="s">
        <v>666</v>
      </c>
      <c r="H41" s="48" t="s">
        <v>287</v>
      </c>
      <c r="I41" s="48" t="s">
        <v>353</v>
      </c>
      <c r="J41" s="48" t="s">
        <v>289</v>
      </c>
      <c r="K41" s="48" t="s">
        <v>689</v>
      </c>
    </row>
    <row r="42" spans="1:11" x14ac:dyDescent="0.25">
      <c r="A42" s="48">
        <v>41</v>
      </c>
      <c r="B42" s="48" t="s">
        <v>355</v>
      </c>
      <c r="C42" s="48" t="s">
        <v>356</v>
      </c>
      <c r="D42" s="48" t="s">
        <v>0</v>
      </c>
      <c r="E42" s="48" t="s">
        <v>1</v>
      </c>
      <c r="F42" s="48" t="s">
        <v>357</v>
      </c>
      <c r="G42" s="48" t="s">
        <v>666</v>
      </c>
      <c r="H42" s="48" t="s">
        <v>294</v>
      </c>
      <c r="I42" s="48" t="s">
        <v>358</v>
      </c>
      <c r="J42" s="48" t="s">
        <v>289</v>
      </c>
      <c r="K42" s="48" t="s">
        <v>690</v>
      </c>
    </row>
    <row r="43" spans="1:11" x14ac:dyDescent="0.25">
      <c r="A43" s="48">
        <v>42</v>
      </c>
      <c r="B43" s="48" t="s">
        <v>238</v>
      </c>
      <c r="C43" s="48" t="s">
        <v>239</v>
      </c>
      <c r="D43" s="48" t="s">
        <v>0</v>
      </c>
      <c r="E43" s="48" t="s">
        <v>1</v>
      </c>
      <c r="F43" s="48" t="s">
        <v>240</v>
      </c>
      <c r="G43" s="48" t="s">
        <v>666</v>
      </c>
      <c r="H43" s="48" t="s">
        <v>3</v>
      </c>
      <c r="I43" s="48" t="s">
        <v>241</v>
      </c>
      <c r="J43" s="48" t="s">
        <v>53</v>
      </c>
      <c r="K43" s="48" t="s">
        <v>691</v>
      </c>
    </row>
    <row r="44" spans="1:11" x14ac:dyDescent="0.25">
      <c r="A44" s="48">
        <v>43</v>
      </c>
      <c r="B44" s="48" t="s">
        <v>361</v>
      </c>
      <c r="C44" s="48" t="s">
        <v>362</v>
      </c>
      <c r="D44" s="48" t="s">
        <v>0</v>
      </c>
      <c r="E44" s="48" t="s">
        <v>1</v>
      </c>
      <c r="F44" s="48" t="s">
        <v>363</v>
      </c>
      <c r="G44" s="48" t="s">
        <v>666</v>
      </c>
      <c r="H44" s="48" t="s">
        <v>287</v>
      </c>
      <c r="I44" s="48" t="s">
        <v>364</v>
      </c>
      <c r="J44" s="48" t="s">
        <v>289</v>
      </c>
      <c r="K44" s="48" t="s">
        <v>692</v>
      </c>
    </row>
    <row r="45" spans="1:11" x14ac:dyDescent="0.25">
      <c r="A45" s="48">
        <v>44</v>
      </c>
      <c r="B45" s="48" t="s">
        <v>366</v>
      </c>
      <c r="C45" s="48" t="s">
        <v>367</v>
      </c>
      <c r="D45" s="48" t="s">
        <v>368</v>
      </c>
      <c r="E45" s="48" t="s">
        <v>43</v>
      </c>
      <c r="F45" s="48" t="s">
        <v>369</v>
      </c>
      <c r="G45" s="48" t="s">
        <v>666</v>
      </c>
      <c r="H45" s="48" t="s">
        <v>294</v>
      </c>
      <c r="I45" s="48" t="s">
        <v>370</v>
      </c>
      <c r="J45" s="48" t="s">
        <v>289</v>
      </c>
      <c r="K45" s="48" t="s">
        <v>693</v>
      </c>
    </row>
    <row r="46" spans="1:11" x14ac:dyDescent="0.25">
      <c r="A46" s="48">
        <v>45</v>
      </c>
      <c r="B46" s="48" t="s">
        <v>372</v>
      </c>
      <c r="C46" s="48" t="s">
        <v>373</v>
      </c>
      <c r="D46" s="48" t="s">
        <v>42</v>
      </c>
      <c r="E46" s="48" t="s">
        <v>43</v>
      </c>
      <c r="F46" s="48" t="s">
        <v>374</v>
      </c>
      <c r="G46" s="48" t="s">
        <v>666</v>
      </c>
      <c r="H46" s="48" t="s">
        <v>294</v>
      </c>
      <c r="I46" s="48" t="s">
        <v>375</v>
      </c>
      <c r="J46" s="48" t="s">
        <v>289</v>
      </c>
      <c r="K46" s="48" t="s">
        <v>694</v>
      </c>
    </row>
    <row r="47" spans="1:11" x14ac:dyDescent="0.25">
      <c r="A47" s="48">
        <v>46</v>
      </c>
      <c r="B47" s="48" t="s">
        <v>377</v>
      </c>
      <c r="C47" s="48" t="s">
        <v>378</v>
      </c>
      <c r="D47" s="48" t="s">
        <v>256</v>
      </c>
      <c r="E47" s="48" t="s">
        <v>1</v>
      </c>
      <c r="F47" s="48" t="s">
        <v>379</v>
      </c>
      <c r="G47" s="48" t="s">
        <v>666</v>
      </c>
      <c r="H47" s="48" t="s">
        <v>294</v>
      </c>
      <c r="I47" s="48" t="s">
        <v>380</v>
      </c>
      <c r="J47" s="48" t="s">
        <v>289</v>
      </c>
      <c r="K47" s="48" t="s">
        <v>695</v>
      </c>
    </row>
    <row r="48" spans="1:11" x14ac:dyDescent="0.25">
      <c r="A48" s="48">
        <v>47</v>
      </c>
      <c r="B48" s="48" t="s">
        <v>387</v>
      </c>
      <c r="C48" s="48" t="s">
        <v>279</v>
      </c>
      <c r="D48" s="48" t="s">
        <v>351</v>
      </c>
      <c r="E48" s="48" t="s">
        <v>48</v>
      </c>
      <c r="F48" s="48" t="s">
        <v>388</v>
      </c>
      <c r="G48" s="48" t="s">
        <v>666</v>
      </c>
      <c r="H48" s="48" t="s">
        <v>287</v>
      </c>
      <c r="I48" s="48" t="s">
        <v>389</v>
      </c>
      <c r="J48" s="48" t="s">
        <v>289</v>
      </c>
      <c r="K48" s="48" t="s">
        <v>696</v>
      </c>
    </row>
    <row r="49" spans="1:11" x14ac:dyDescent="0.25">
      <c r="A49" s="48">
        <v>48</v>
      </c>
      <c r="B49" s="48" t="s">
        <v>49</v>
      </c>
      <c r="C49" s="48" t="s">
        <v>97</v>
      </c>
      <c r="D49" s="48" t="s">
        <v>66</v>
      </c>
      <c r="E49" s="48" t="s">
        <v>1</v>
      </c>
      <c r="F49" s="48" t="s">
        <v>391</v>
      </c>
      <c r="G49" s="48" t="s">
        <v>666</v>
      </c>
      <c r="H49" s="48" t="s">
        <v>294</v>
      </c>
      <c r="I49" s="48" t="s">
        <v>392</v>
      </c>
      <c r="J49" s="48" t="s">
        <v>289</v>
      </c>
      <c r="K49" s="48" t="s">
        <v>697</v>
      </c>
    </row>
    <row r="50" spans="1:11" x14ac:dyDescent="0.25">
      <c r="A50" s="48">
        <v>49</v>
      </c>
      <c r="B50" s="48" t="s">
        <v>366</v>
      </c>
      <c r="C50" s="48" t="s">
        <v>367</v>
      </c>
      <c r="D50" s="48" t="s">
        <v>368</v>
      </c>
      <c r="E50" s="48" t="s">
        <v>43</v>
      </c>
      <c r="F50" s="48" t="s">
        <v>395</v>
      </c>
      <c r="G50" s="48" t="s">
        <v>527</v>
      </c>
      <c r="H50" s="48" t="s">
        <v>5</v>
      </c>
      <c r="I50" s="48" t="s">
        <v>396</v>
      </c>
      <c r="J50" s="48" t="s">
        <v>6</v>
      </c>
      <c r="K50" s="48" t="s">
        <v>698</v>
      </c>
    </row>
    <row r="51" spans="1:11" x14ac:dyDescent="0.25">
      <c r="A51" s="48">
        <v>50</v>
      </c>
      <c r="B51" s="48" t="s">
        <v>137</v>
      </c>
      <c r="C51" s="48" t="s">
        <v>138</v>
      </c>
      <c r="D51" s="48" t="s">
        <v>0</v>
      </c>
      <c r="E51" s="48" t="s">
        <v>1</v>
      </c>
      <c r="F51" s="48" t="s">
        <v>139</v>
      </c>
      <c r="G51" s="48" t="s">
        <v>666</v>
      </c>
      <c r="H51" s="48" t="s">
        <v>3</v>
      </c>
      <c r="I51" s="48" t="s">
        <v>140</v>
      </c>
      <c r="J51" s="48" t="s">
        <v>53</v>
      </c>
      <c r="K51" s="48" t="s">
        <v>699</v>
      </c>
    </row>
    <row r="52" spans="1:11" x14ac:dyDescent="0.25">
      <c r="A52" s="48">
        <v>51</v>
      </c>
      <c r="B52" s="48" t="s">
        <v>262</v>
      </c>
      <c r="C52" s="48" t="s">
        <v>399</v>
      </c>
      <c r="D52" s="48" t="s">
        <v>0</v>
      </c>
      <c r="E52" s="48" t="s">
        <v>1</v>
      </c>
      <c r="F52" s="48" t="s">
        <v>400</v>
      </c>
      <c r="G52" s="48" t="s">
        <v>666</v>
      </c>
      <c r="H52" s="48" t="s">
        <v>294</v>
      </c>
      <c r="I52" s="48" t="s">
        <v>401</v>
      </c>
      <c r="J52" s="48" t="s">
        <v>289</v>
      </c>
      <c r="K52" s="48" t="s">
        <v>700</v>
      </c>
    </row>
    <row r="53" spans="1:11" x14ac:dyDescent="0.25">
      <c r="A53" s="48">
        <v>52</v>
      </c>
      <c r="B53" s="48" t="s">
        <v>403</v>
      </c>
      <c r="C53" s="48" t="s">
        <v>60</v>
      </c>
      <c r="D53" s="48" t="s">
        <v>27</v>
      </c>
      <c r="E53" s="48" t="s">
        <v>28</v>
      </c>
      <c r="F53" s="48" t="s">
        <v>404</v>
      </c>
      <c r="G53" s="48" t="s">
        <v>666</v>
      </c>
      <c r="H53" s="48" t="s">
        <v>287</v>
      </c>
      <c r="I53" s="48" t="s">
        <v>405</v>
      </c>
      <c r="J53" s="48" t="s">
        <v>289</v>
      </c>
      <c r="K53" s="48" t="s">
        <v>701</v>
      </c>
    </row>
    <row r="54" spans="1:11" x14ac:dyDescent="0.25">
      <c r="A54" s="48">
        <v>53</v>
      </c>
      <c r="B54" s="48" t="s">
        <v>407</v>
      </c>
      <c r="C54" s="48" t="s">
        <v>408</v>
      </c>
      <c r="D54" s="48" t="s">
        <v>618</v>
      </c>
      <c r="E54" s="48" t="s">
        <v>619</v>
      </c>
      <c r="F54" s="48" t="s">
        <v>412</v>
      </c>
      <c r="G54" s="48" t="s">
        <v>666</v>
      </c>
      <c r="H54" s="48" t="s">
        <v>294</v>
      </c>
      <c r="I54" s="48" t="s">
        <v>413</v>
      </c>
      <c r="J54" s="48" t="s">
        <v>289</v>
      </c>
      <c r="K54" s="48" t="s">
        <v>702</v>
      </c>
    </row>
    <row r="55" spans="1:11" x14ac:dyDescent="0.25">
      <c r="A55" s="48">
        <v>54</v>
      </c>
      <c r="B55" s="48" t="s">
        <v>415</v>
      </c>
      <c r="C55" s="48" t="s">
        <v>416</v>
      </c>
      <c r="D55" s="48" t="s">
        <v>417</v>
      </c>
      <c r="E55" s="48" t="s">
        <v>28</v>
      </c>
      <c r="F55" s="48" t="s">
        <v>418</v>
      </c>
      <c r="G55" s="48" t="s">
        <v>666</v>
      </c>
      <c r="H55" s="48" t="s">
        <v>287</v>
      </c>
      <c r="I55" s="48" t="s">
        <v>419</v>
      </c>
      <c r="J55" s="48" t="s">
        <v>289</v>
      </c>
      <c r="K55" s="48" t="s">
        <v>703</v>
      </c>
    </row>
    <row r="56" spans="1:11" x14ac:dyDescent="0.25">
      <c r="A56" s="48">
        <v>55</v>
      </c>
      <c r="B56" s="48" t="s">
        <v>431</v>
      </c>
      <c r="C56" s="48" t="s">
        <v>172</v>
      </c>
      <c r="D56" s="48" t="s">
        <v>432</v>
      </c>
      <c r="E56" s="48" t="s">
        <v>28</v>
      </c>
      <c r="F56" s="48" t="s">
        <v>433</v>
      </c>
      <c r="G56" s="48" t="s">
        <v>666</v>
      </c>
      <c r="H56" s="48" t="s">
        <v>294</v>
      </c>
      <c r="I56" s="48" t="s">
        <v>434</v>
      </c>
      <c r="J56" s="48" t="s">
        <v>289</v>
      </c>
      <c r="K56" s="48" t="s">
        <v>704</v>
      </c>
    </row>
    <row r="57" spans="1:11" x14ac:dyDescent="0.25">
      <c r="A57" s="48">
        <v>56</v>
      </c>
      <c r="B57" s="48" t="s">
        <v>15</v>
      </c>
      <c r="C57" s="48" t="s">
        <v>16</v>
      </c>
      <c r="D57" s="48" t="s">
        <v>17</v>
      </c>
      <c r="E57" s="48" t="s">
        <v>7</v>
      </c>
      <c r="F57" s="48" t="s">
        <v>77</v>
      </c>
      <c r="G57" s="48" t="s">
        <v>666</v>
      </c>
      <c r="H57" s="48" t="s">
        <v>30</v>
      </c>
      <c r="I57" s="48" t="s">
        <v>78</v>
      </c>
      <c r="J57" s="48" t="s">
        <v>32</v>
      </c>
      <c r="K57" s="48" t="s">
        <v>705</v>
      </c>
    </row>
    <row r="58" spans="1:11" x14ac:dyDescent="0.25">
      <c r="A58" s="48">
        <v>57</v>
      </c>
      <c r="B58" s="48" t="s">
        <v>407</v>
      </c>
      <c r="C58" s="48" t="s">
        <v>408</v>
      </c>
      <c r="D58" s="48" t="s">
        <v>618</v>
      </c>
      <c r="E58" s="48" t="s">
        <v>619</v>
      </c>
      <c r="F58" s="48" t="s">
        <v>437</v>
      </c>
      <c r="G58" s="48" t="s">
        <v>666</v>
      </c>
      <c r="H58" s="48" t="s">
        <v>30</v>
      </c>
      <c r="I58" s="48" t="s">
        <v>438</v>
      </c>
      <c r="J58" s="48" t="s">
        <v>32</v>
      </c>
      <c r="K58" s="48" t="s">
        <v>706</v>
      </c>
    </row>
    <row r="59" spans="1:11" x14ac:dyDescent="0.25">
      <c r="A59" s="48">
        <v>58</v>
      </c>
      <c r="B59" s="48" t="s">
        <v>407</v>
      </c>
      <c r="C59" s="48" t="s">
        <v>408</v>
      </c>
      <c r="D59" s="48" t="s">
        <v>618</v>
      </c>
      <c r="E59" s="48" t="s">
        <v>619</v>
      </c>
      <c r="F59" s="48" t="s">
        <v>440</v>
      </c>
      <c r="G59" s="48" t="s">
        <v>666</v>
      </c>
      <c r="H59" s="48" t="s">
        <v>30</v>
      </c>
      <c r="I59" s="48" t="s">
        <v>441</v>
      </c>
      <c r="J59" s="48" t="s">
        <v>32</v>
      </c>
      <c r="K59" s="48" t="s">
        <v>707</v>
      </c>
    </row>
    <row r="60" spans="1:11" x14ac:dyDescent="0.25">
      <c r="A60" s="48">
        <v>59</v>
      </c>
      <c r="B60" s="48" t="s">
        <v>443</v>
      </c>
      <c r="C60" s="48" t="s">
        <v>444</v>
      </c>
      <c r="D60" s="48" t="s">
        <v>0</v>
      </c>
      <c r="E60" s="48" t="s">
        <v>1</v>
      </c>
      <c r="F60" s="48" t="s">
        <v>445</v>
      </c>
      <c r="G60" s="48" t="s">
        <v>527</v>
      </c>
      <c r="H60" s="48" t="s">
        <v>5</v>
      </c>
      <c r="I60" s="48" t="s">
        <v>446</v>
      </c>
      <c r="J60" s="48" t="s">
        <v>6</v>
      </c>
      <c r="K60" s="48" t="s">
        <v>708</v>
      </c>
    </row>
    <row r="61" spans="1:11" x14ac:dyDescent="0.25">
      <c r="A61" s="48">
        <v>60</v>
      </c>
      <c r="B61" s="48" t="s">
        <v>448</v>
      </c>
      <c r="C61" s="48" t="s">
        <v>449</v>
      </c>
      <c r="D61" s="48" t="s">
        <v>205</v>
      </c>
      <c r="E61" s="48" t="s">
        <v>1</v>
      </c>
      <c r="F61" s="48" t="s">
        <v>450</v>
      </c>
      <c r="G61" s="48" t="s">
        <v>527</v>
      </c>
      <c r="H61" s="48" t="s">
        <v>5</v>
      </c>
      <c r="I61" s="48" t="s">
        <v>451</v>
      </c>
      <c r="J61" s="48" t="s">
        <v>6</v>
      </c>
      <c r="K61" s="48" t="s">
        <v>709</v>
      </c>
    </row>
    <row r="62" spans="1:11" x14ac:dyDescent="0.25">
      <c r="A62" s="48">
        <v>61</v>
      </c>
      <c r="B62" s="48" t="s">
        <v>460</v>
      </c>
      <c r="C62" s="48" t="s">
        <v>461</v>
      </c>
      <c r="D62" s="48" t="s">
        <v>462</v>
      </c>
      <c r="E62" s="48" t="s">
        <v>1</v>
      </c>
      <c r="F62" s="48" t="s">
        <v>463</v>
      </c>
      <c r="G62" s="48" t="s">
        <v>666</v>
      </c>
      <c r="H62" s="48" t="s">
        <v>30</v>
      </c>
      <c r="I62" s="48" t="s">
        <v>464</v>
      </c>
      <c r="J62" s="48" t="s">
        <v>32</v>
      </c>
      <c r="K62" s="48" t="s">
        <v>711</v>
      </c>
    </row>
    <row r="63" spans="1:11" x14ac:dyDescent="0.25">
      <c r="A63" s="48">
        <v>62</v>
      </c>
      <c r="B63" s="48" t="s">
        <v>165</v>
      </c>
      <c r="C63" s="48" t="s">
        <v>166</v>
      </c>
      <c r="D63" s="48" t="s">
        <v>27</v>
      </c>
      <c r="E63" s="48" t="s">
        <v>28</v>
      </c>
      <c r="F63" s="48" t="s">
        <v>167</v>
      </c>
      <c r="G63" s="48" t="s">
        <v>666</v>
      </c>
      <c r="H63" s="48" t="s">
        <v>30</v>
      </c>
      <c r="I63" s="48" t="s">
        <v>168</v>
      </c>
      <c r="J63" s="48" t="s">
        <v>32</v>
      </c>
      <c r="K63" s="48" t="s">
        <v>712</v>
      </c>
    </row>
    <row r="64" spans="1:11" x14ac:dyDescent="0.25">
      <c r="A64" s="48">
        <v>63</v>
      </c>
      <c r="B64" s="48" t="s">
        <v>20</v>
      </c>
      <c r="C64" s="48" t="s">
        <v>21</v>
      </c>
      <c r="D64" s="48" t="s">
        <v>0</v>
      </c>
      <c r="E64" s="48" t="s">
        <v>1</v>
      </c>
      <c r="F64" s="48" t="s">
        <v>22</v>
      </c>
      <c r="G64" s="48" t="s">
        <v>527</v>
      </c>
      <c r="H64" s="48" t="s">
        <v>5</v>
      </c>
      <c r="I64" s="48" t="s">
        <v>23</v>
      </c>
      <c r="J64" s="48" t="s">
        <v>6</v>
      </c>
      <c r="K64" s="48" t="s">
        <v>713</v>
      </c>
    </row>
    <row r="65" spans="1:11" x14ac:dyDescent="0.25">
      <c r="A65" s="48">
        <v>64</v>
      </c>
      <c r="B65" s="48" t="s">
        <v>25</v>
      </c>
      <c r="C65" s="48" t="s">
        <v>26</v>
      </c>
      <c r="D65" s="48" t="s">
        <v>27</v>
      </c>
      <c r="E65" s="48" t="s">
        <v>28</v>
      </c>
      <c r="F65" s="48" t="s">
        <v>29</v>
      </c>
      <c r="G65" s="48" t="s">
        <v>666</v>
      </c>
      <c r="H65" s="48" t="s">
        <v>30</v>
      </c>
      <c r="I65" s="48" t="s">
        <v>31</v>
      </c>
      <c r="J65" s="48" t="s">
        <v>32</v>
      </c>
      <c r="K65" s="48" t="s">
        <v>714</v>
      </c>
    </row>
    <row r="66" spans="1:11" x14ac:dyDescent="0.25">
      <c r="A66" s="48">
        <v>65</v>
      </c>
      <c r="B66" s="48" t="s">
        <v>34</v>
      </c>
      <c r="C66" s="48" t="s">
        <v>35</v>
      </c>
      <c r="D66" s="48" t="s">
        <v>36</v>
      </c>
      <c r="E66" s="48" t="s">
        <v>1</v>
      </c>
      <c r="F66" s="48" t="s">
        <v>37</v>
      </c>
      <c r="G66" s="48" t="s">
        <v>527</v>
      </c>
      <c r="H66" s="48" t="s">
        <v>5</v>
      </c>
      <c r="I66" s="48" t="s">
        <v>38</v>
      </c>
      <c r="J66" s="48" t="s">
        <v>6</v>
      </c>
      <c r="K66" s="48" t="s">
        <v>715</v>
      </c>
    </row>
    <row r="67" spans="1:11" x14ac:dyDescent="0.25">
      <c r="A67" s="48">
        <v>66</v>
      </c>
      <c r="B67" s="48" t="s">
        <v>40</v>
      </c>
      <c r="C67" s="48" t="s">
        <v>41</v>
      </c>
      <c r="D67" s="48" t="s">
        <v>42</v>
      </c>
      <c r="E67" s="48" t="s">
        <v>43</v>
      </c>
      <c r="F67" s="48" t="s">
        <v>44</v>
      </c>
      <c r="G67" s="48" t="s">
        <v>527</v>
      </c>
      <c r="H67" s="48" t="s">
        <v>5</v>
      </c>
      <c r="I67" s="48" t="s">
        <v>45</v>
      </c>
      <c r="J67" s="48" t="s">
        <v>6</v>
      </c>
      <c r="K67" s="48" t="s">
        <v>716</v>
      </c>
    </row>
    <row r="68" spans="1:11" x14ac:dyDescent="0.25">
      <c r="A68" s="48">
        <v>67</v>
      </c>
      <c r="B68" s="48" t="s">
        <v>791</v>
      </c>
      <c r="C68" s="48" t="s">
        <v>792</v>
      </c>
      <c r="D68" s="48" t="s">
        <v>793</v>
      </c>
      <c r="E68" s="48" t="s">
        <v>601</v>
      </c>
      <c r="F68" s="48" t="s">
        <v>794</v>
      </c>
      <c r="G68" s="48" t="s">
        <v>788</v>
      </c>
      <c r="H68" s="48" t="s">
        <v>8</v>
      </c>
      <c r="I68" s="48" t="s">
        <v>795</v>
      </c>
      <c r="J68" s="48" t="s">
        <v>778</v>
      </c>
      <c r="K68" s="48" t="s">
        <v>796</v>
      </c>
    </row>
    <row r="69" spans="1:11" x14ac:dyDescent="0.25">
      <c r="A69" s="48">
        <v>68</v>
      </c>
      <c r="B69" s="48" t="s">
        <v>54</v>
      </c>
      <c r="C69" s="48" t="s">
        <v>55</v>
      </c>
      <c r="D69" s="48" t="s">
        <v>0</v>
      </c>
      <c r="E69" s="48" t="s">
        <v>1</v>
      </c>
      <c r="F69" s="48" t="s">
        <v>56</v>
      </c>
      <c r="G69" s="48" t="s">
        <v>527</v>
      </c>
      <c r="H69" s="48" t="s">
        <v>5</v>
      </c>
      <c r="I69" s="48" t="s">
        <v>57</v>
      </c>
      <c r="J69" s="48" t="s">
        <v>6</v>
      </c>
      <c r="K69" s="48" t="s">
        <v>717</v>
      </c>
    </row>
    <row r="70" spans="1:11" x14ac:dyDescent="0.25">
      <c r="A70" s="48">
        <v>69</v>
      </c>
      <c r="B70" s="48" t="s">
        <v>64</v>
      </c>
      <c r="C70" s="48" t="s">
        <v>65</v>
      </c>
      <c r="D70" s="48" t="s">
        <v>66</v>
      </c>
      <c r="E70" s="48" t="s">
        <v>1</v>
      </c>
      <c r="F70" s="48" t="s">
        <v>67</v>
      </c>
      <c r="G70" s="48" t="s">
        <v>666</v>
      </c>
      <c r="H70" s="48" t="s">
        <v>30</v>
      </c>
      <c r="I70" s="48" t="s">
        <v>68</v>
      </c>
      <c r="J70" s="48" t="s">
        <v>32</v>
      </c>
      <c r="K70" s="48" t="s">
        <v>718</v>
      </c>
    </row>
    <row r="71" spans="1:11" x14ac:dyDescent="0.25">
      <c r="A71" s="48">
        <v>70</v>
      </c>
      <c r="B71" s="48" t="s">
        <v>71</v>
      </c>
      <c r="C71" s="48" t="s">
        <v>72</v>
      </c>
      <c r="D71" s="48" t="s">
        <v>73</v>
      </c>
      <c r="E71" s="48" t="s">
        <v>28</v>
      </c>
      <c r="F71" s="48" t="s">
        <v>74</v>
      </c>
      <c r="G71" s="48" t="s">
        <v>666</v>
      </c>
      <c r="H71" s="48" t="s">
        <v>30</v>
      </c>
      <c r="I71" s="48" t="s">
        <v>75</v>
      </c>
      <c r="J71" s="48" t="s">
        <v>32</v>
      </c>
      <c r="K71" s="48" t="s">
        <v>719</v>
      </c>
    </row>
    <row r="72" spans="1:11" x14ac:dyDescent="0.25">
      <c r="A72" s="48">
        <v>71</v>
      </c>
      <c r="B72" s="48" t="s">
        <v>467</v>
      </c>
      <c r="C72" s="48" t="s">
        <v>468</v>
      </c>
      <c r="D72" s="48" t="s">
        <v>0</v>
      </c>
      <c r="E72" s="48" t="s">
        <v>1</v>
      </c>
      <c r="F72" s="48" t="s">
        <v>469</v>
      </c>
      <c r="G72" s="48" t="s">
        <v>527</v>
      </c>
      <c r="H72" s="48" t="s">
        <v>5</v>
      </c>
      <c r="I72" s="48" t="s">
        <v>470</v>
      </c>
      <c r="J72" s="48" t="s">
        <v>6</v>
      </c>
      <c r="K72" s="48" t="s">
        <v>720</v>
      </c>
    </row>
    <row r="73" spans="1:11" x14ac:dyDescent="0.25">
      <c r="A73" s="48">
        <v>72</v>
      </c>
      <c r="B73" s="48" t="s">
        <v>79</v>
      </c>
      <c r="C73" s="48" t="s">
        <v>11</v>
      </c>
      <c r="D73" s="48" t="s">
        <v>80</v>
      </c>
      <c r="E73" s="48" t="s">
        <v>81</v>
      </c>
      <c r="F73" s="48" t="s">
        <v>82</v>
      </c>
      <c r="G73" s="48" t="s">
        <v>527</v>
      </c>
      <c r="H73" s="48" t="s">
        <v>5</v>
      </c>
      <c r="I73" s="48" t="s">
        <v>83</v>
      </c>
      <c r="J73" s="48" t="s">
        <v>6</v>
      </c>
      <c r="K73" s="48" t="s">
        <v>721</v>
      </c>
    </row>
    <row r="74" spans="1:11" x14ac:dyDescent="0.25">
      <c r="A74" s="48">
        <v>73</v>
      </c>
      <c r="B74" s="48" t="s">
        <v>64</v>
      </c>
      <c r="C74" s="48" t="s">
        <v>65</v>
      </c>
      <c r="D74" s="48" t="s">
        <v>66</v>
      </c>
      <c r="E74" s="48" t="s">
        <v>1</v>
      </c>
      <c r="F74" s="48" t="s">
        <v>85</v>
      </c>
      <c r="G74" s="48" t="s">
        <v>527</v>
      </c>
      <c r="H74" s="48" t="s">
        <v>5</v>
      </c>
      <c r="I74" s="48" t="s">
        <v>86</v>
      </c>
      <c r="J74" s="48" t="s">
        <v>6</v>
      </c>
      <c r="K74" s="48" t="s">
        <v>722</v>
      </c>
    </row>
    <row r="75" spans="1:11" x14ac:dyDescent="0.25">
      <c r="A75" s="48">
        <v>74</v>
      </c>
      <c r="B75" s="48" t="s">
        <v>88</v>
      </c>
      <c r="C75" s="48" t="s">
        <v>89</v>
      </c>
      <c r="D75" s="48" t="s">
        <v>90</v>
      </c>
      <c r="E75" s="48" t="s">
        <v>70</v>
      </c>
      <c r="F75" s="48" t="s">
        <v>91</v>
      </c>
      <c r="G75" s="48" t="s">
        <v>527</v>
      </c>
      <c r="H75" s="48" t="s">
        <v>5</v>
      </c>
      <c r="I75" s="48" t="s">
        <v>92</v>
      </c>
      <c r="J75" s="48" t="s">
        <v>6</v>
      </c>
      <c r="K75" s="48" t="s">
        <v>723</v>
      </c>
    </row>
    <row r="76" spans="1:11" x14ac:dyDescent="0.25">
      <c r="A76" s="48">
        <v>75</v>
      </c>
      <c r="B76" s="48" t="s">
        <v>50</v>
      </c>
      <c r="C76" s="48" t="s">
        <v>51</v>
      </c>
      <c r="D76" s="48" t="s">
        <v>52</v>
      </c>
      <c r="E76" s="48" t="s">
        <v>43</v>
      </c>
      <c r="F76" s="48" t="s">
        <v>94</v>
      </c>
      <c r="G76" s="48" t="s">
        <v>527</v>
      </c>
      <c r="H76" s="48" t="s">
        <v>5</v>
      </c>
      <c r="I76" s="48" t="s">
        <v>95</v>
      </c>
      <c r="J76" s="48" t="s">
        <v>6</v>
      </c>
      <c r="K76" s="48" t="s">
        <v>724</v>
      </c>
    </row>
    <row r="77" spans="1:11" x14ac:dyDescent="0.25">
      <c r="A77" s="48">
        <v>76</v>
      </c>
      <c r="B77" s="48" t="s">
        <v>49</v>
      </c>
      <c r="C77" s="48" t="s">
        <v>97</v>
      </c>
      <c r="D77" s="48" t="s">
        <v>66</v>
      </c>
      <c r="E77" s="48" t="s">
        <v>1</v>
      </c>
      <c r="F77" s="48" t="s">
        <v>98</v>
      </c>
      <c r="G77" s="48" t="s">
        <v>527</v>
      </c>
      <c r="H77" s="48" t="s">
        <v>5</v>
      </c>
      <c r="I77" s="48" t="s">
        <v>99</v>
      </c>
      <c r="J77" s="48" t="s">
        <v>6</v>
      </c>
      <c r="K77" s="48" t="s">
        <v>725</v>
      </c>
    </row>
    <row r="78" spans="1:11" x14ac:dyDescent="0.25">
      <c r="A78" s="48">
        <v>77</v>
      </c>
      <c r="B78" s="48" t="s">
        <v>104</v>
      </c>
      <c r="C78" s="48" t="s">
        <v>105</v>
      </c>
      <c r="D78" s="48" t="s">
        <v>106</v>
      </c>
      <c r="E78" s="48" t="s">
        <v>7</v>
      </c>
      <c r="F78" s="48" t="s">
        <v>107</v>
      </c>
      <c r="G78" s="48" t="s">
        <v>527</v>
      </c>
      <c r="H78" s="48" t="s">
        <v>5</v>
      </c>
      <c r="I78" s="48" t="s">
        <v>108</v>
      </c>
      <c r="J78" s="48" t="s">
        <v>6</v>
      </c>
      <c r="K78" s="48" t="s">
        <v>726</v>
      </c>
    </row>
    <row r="79" spans="1:11" x14ac:dyDescent="0.25">
      <c r="A79" s="48">
        <v>78</v>
      </c>
      <c r="B79" s="48" t="s">
        <v>110</v>
      </c>
      <c r="C79" s="48" t="s">
        <v>111</v>
      </c>
      <c r="D79" s="48" t="s">
        <v>112</v>
      </c>
      <c r="E79" s="48" t="s">
        <v>43</v>
      </c>
      <c r="F79" s="48" t="s">
        <v>113</v>
      </c>
      <c r="G79" s="48" t="s">
        <v>666</v>
      </c>
      <c r="H79" s="48" t="s">
        <v>3</v>
      </c>
      <c r="I79" s="48" t="s">
        <v>114</v>
      </c>
      <c r="J79" s="48" t="s">
        <v>53</v>
      </c>
      <c r="K79" s="48" t="s">
        <v>727</v>
      </c>
    </row>
    <row r="80" spans="1:11" x14ac:dyDescent="0.25">
      <c r="A80" s="48">
        <v>79</v>
      </c>
      <c r="B80" s="48" t="s">
        <v>120</v>
      </c>
      <c r="C80" s="48" t="s">
        <v>121</v>
      </c>
      <c r="D80" s="48" t="s">
        <v>122</v>
      </c>
      <c r="E80" s="48" t="s">
        <v>43</v>
      </c>
      <c r="F80" s="48" t="s">
        <v>123</v>
      </c>
      <c r="G80" s="48" t="s">
        <v>666</v>
      </c>
      <c r="H80" s="48" t="s">
        <v>3</v>
      </c>
      <c r="I80" s="48" t="s">
        <v>124</v>
      </c>
      <c r="J80" s="48" t="s">
        <v>125</v>
      </c>
      <c r="K80" s="48" t="s">
        <v>728</v>
      </c>
    </row>
    <row r="81" spans="1:11" x14ac:dyDescent="0.25">
      <c r="A81" s="48">
        <v>80</v>
      </c>
      <c r="B81" s="48" t="s">
        <v>127</v>
      </c>
      <c r="C81" s="48" t="s">
        <v>47</v>
      </c>
      <c r="D81" s="48" t="s">
        <v>0</v>
      </c>
      <c r="E81" s="48" t="s">
        <v>1</v>
      </c>
      <c r="F81" s="48" t="s">
        <v>128</v>
      </c>
      <c r="G81" s="48" t="s">
        <v>527</v>
      </c>
      <c r="H81" s="48" t="s">
        <v>8</v>
      </c>
      <c r="I81" s="48" t="s">
        <v>129</v>
      </c>
      <c r="J81" s="48" t="s">
        <v>9</v>
      </c>
      <c r="K81" s="48" t="s">
        <v>729</v>
      </c>
    </row>
    <row r="82" spans="1:11" x14ac:dyDescent="0.25">
      <c r="A82" s="48">
        <v>81</v>
      </c>
      <c r="B82" s="48" t="s">
        <v>131</v>
      </c>
      <c r="C82" s="48" t="s">
        <v>132</v>
      </c>
      <c r="D82" s="48" t="s">
        <v>133</v>
      </c>
      <c r="E82" s="48" t="s">
        <v>28</v>
      </c>
      <c r="F82" s="48" t="s">
        <v>134</v>
      </c>
      <c r="G82" s="48" t="s">
        <v>666</v>
      </c>
      <c r="H82" s="48" t="s">
        <v>30</v>
      </c>
      <c r="I82" s="48" t="s">
        <v>135</v>
      </c>
      <c r="J82" s="48" t="s">
        <v>32</v>
      </c>
      <c r="K82" s="48" t="s">
        <v>731</v>
      </c>
    </row>
    <row r="83" spans="1:11" x14ac:dyDescent="0.25">
      <c r="A83" s="48">
        <v>82</v>
      </c>
      <c r="B83" s="48" t="s">
        <v>145</v>
      </c>
      <c r="C83" s="48" t="s">
        <v>146</v>
      </c>
      <c r="D83" s="48" t="s">
        <v>0</v>
      </c>
      <c r="E83" s="48" t="s">
        <v>1</v>
      </c>
      <c r="F83" s="48" t="s">
        <v>147</v>
      </c>
      <c r="G83" s="48" t="s">
        <v>666</v>
      </c>
      <c r="H83" s="48" t="s">
        <v>3</v>
      </c>
      <c r="I83" s="48" t="s">
        <v>148</v>
      </c>
      <c r="J83" s="48" t="s">
        <v>53</v>
      </c>
      <c r="K83" s="48" t="s">
        <v>732</v>
      </c>
    </row>
    <row r="84" spans="1:11" x14ac:dyDescent="0.25">
      <c r="A84" s="48">
        <v>83</v>
      </c>
      <c r="B84" s="48" t="s">
        <v>150</v>
      </c>
      <c r="C84" s="48" t="s">
        <v>151</v>
      </c>
      <c r="D84" s="48" t="s">
        <v>152</v>
      </c>
      <c r="E84" s="48" t="s">
        <v>28</v>
      </c>
      <c r="F84" s="48" t="s">
        <v>153</v>
      </c>
      <c r="G84" s="48" t="s">
        <v>666</v>
      </c>
      <c r="H84" s="48" t="s">
        <v>30</v>
      </c>
      <c r="I84" s="48" t="s">
        <v>154</v>
      </c>
      <c r="J84" s="48" t="s">
        <v>32</v>
      </c>
      <c r="K84" s="48" t="s">
        <v>733</v>
      </c>
    </row>
    <row r="85" spans="1:11" x14ac:dyDescent="0.25">
      <c r="A85" s="48">
        <v>84</v>
      </c>
      <c r="B85" s="48" t="s">
        <v>54</v>
      </c>
      <c r="C85" s="48" t="s">
        <v>55</v>
      </c>
      <c r="D85" s="48" t="s">
        <v>0</v>
      </c>
      <c r="E85" s="48" t="s">
        <v>1</v>
      </c>
      <c r="F85" s="48" t="s">
        <v>156</v>
      </c>
      <c r="G85" s="48" t="s">
        <v>666</v>
      </c>
      <c r="H85" s="48" t="s">
        <v>157</v>
      </c>
      <c r="I85" s="48" t="s">
        <v>158</v>
      </c>
      <c r="J85" s="48" t="s">
        <v>159</v>
      </c>
      <c r="K85" s="48" t="s">
        <v>734</v>
      </c>
    </row>
    <row r="86" spans="1:11" x14ac:dyDescent="0.25">
      <c r="A86" s="48">
        <v>85</v>
      </c>
      <c r="B86" s="48" t="s">
        <v>797</v>
      </c>
      <c r="C86" s="48" t="s">
        <v>798</v>
      </c>
      <c r="D86" s="48" t="s">
        <v>799</v>
      </c>
      <c r="E86" s="48" t="s">
        <v>1</v>
      </c>
      <c r="F86" s="48" t="s">
        <v>800</v>
      </c>
      <c r="G86" s="48" t="s">
        <v>788</v>
      </c>
      <c r="H86" s="48" t="s">
        <v>8</v>
      </c>
      <c r="I86" s="48" t="s">
        <v>801</v>
      </c>
      <c r="J86" s="48" t="s">
        <v>9</v>
      </c>
      <c r="K86" s="48" t="s">
        <v>802</v>
      </c>
    </row>
    <row r="87" spans="1:11" x14ac:dyDescent="0.25">
      <c r="A87" s="48">
        <v>86</v>
      </c>
      <c r="B87" s="48" t="s">
        <v>174</v>
      </c>
      <c r="C87" s="48" t="s">
        <v>175</v>
      </c>
      <c r="D87" s="48" t="s">
        <v>0</v>
      </c>
      <c r="E87" s="48" t="s">
        <v>1</v>
      </c>
      <c r="F87" s="48" t="s">
        <v>176</v>
      </c>
      <c r="G87" s="48" t="s">
        <v>527</v>
      </c>
      <c r="H87" s="48" t="s">
        <v>8</v>
      </c>
      <c r="I87" s="48" t="s">
        <v>177</v>
      </c>
      <c r="J87" s="48" t="s">
        <v>9</v>
      </c>
      <c r="K87" s="48" t="s">
        <v>736</v>
      </c>
    </row>
    <row r="88" spans="1:11" x14ac:dyDescent="0.25">
      <c r="A88" s="48">
        <v>87</v>
      </c>
      <c r="B88" s="48" t="s">
        <v>174</v>
      </c>
      <c r="C88" s="48" t="s">
        <v>175</v>
      </c>
      <c r="D88" s="48" t="s">
        <v>0</v>
      </c>
      <c r="E88" s="48" t="s">
        <v>1</v>
      </c>
      <c r="F88" s="48" t="s">
        <v>472</v>
      </c>
      <c r="G88" s="48" t="s">
        <v>543</v>
      </c>
      <c r="H88" s="48" t="s">
        <v>473</v>
      </c>
      <c r="I88" s="48" t="s">
        <v>474</v>
      </c>
      <c r="J88" s="48" t="s">
        <v>475</v>
      </c>
      <c r="K88" s="48" t="s">
        <v>737</v>
      </c>
    </row>
    <row r="89" spans="1:11" x14ac:dyDescent="0.25">
      <c r="A89" s="48">
        <v>88</v>
      </c>
      <c r="B89" s="48" t="s">
        <v>179</v>
      </c>
      <c r="C89" s="48" t="s">
        <v>180</v>
      </c>
      <c r="D89" s="48" t="s">
        <v>181</v>
      </c>
      <c r="E89" s="48" t="s">
        <v>43</v>
      </c>
      <c r="F89" s="48" t="s">
        <v>182</v>
      </c>
      <c r="G89" s="48" t="s">
        <v>527</v>
      </c>
      <c r="H89" s="48" t="s">
        <v>8</v>
      </c>
      <c r="I89" s="48" t="s">
        <v>183</v>
      </c>
      <c r="J89" s="48" t="s">
        <v>9</v>
      </c>
      <c r="K89" s="48" t="s">
        <v>738</v>
      </c>
    </row>
    <row r="90" spans="1:11" x14ac:dyDescent="0.25">
      <c r="A90" s="48">
        <v>89</v>
      </c>
      <c r="B90" s="48" t="s">
        <v>185</v>
      </c>
      <c r="C90" s="48" t="s">
        <v>186</v>
      </c>
      <c r="D90" s="48" t="s">
        <v>17</v>
      </c>
      <c r="E90" s="48" t="s">
        <v>7</v>
      </c>
      <c r="F90" s="48" t="s">
        <v>187</v>
      </c>
      <c r="G90" s="48" t="s">
        <v>527</v>
      </c>
      <c r="H90" s="48" t="s">
        <v>8</v>
      </c>
      <c r="I90" s="48" t="s">
        <v>188</v>
      </c>
      <c r="J90" s="48" t="s">
        <v>9</v>
      </c>
      <c r="K90" s="48" t="s">
        <v>739</v>
      </c>
    </row>
    <row r="91" spans="1:11" x14ac:dyDescent="0.25">
      <c r="A91" s="48">
        <v>90</v>
      </c>
      <c r="B91" s="48" t="s">
        <v>467</v>
      </c>
      <c r="C91" s="48" t="s">
        <v>468</v>
      </c>
      <c r="D91" s="48" t="s">
        <v>0</v>
      </c>
      <c r="E91" s="48" t="s">
        <v>1</v>
      </c>
      <c r="F91" s="48" t="s">
        <v>477</v>
      </c>
      <c r="G91" s="48" t="s">
        <v>666</v>
      </c>
      <c r="H91" s="48" t="s">
        <v>30</v>
      </c>
      <c r="I91" s="48" t="s">
        <v>478</v>
      </c>
      <c r="J91" s="48" t="s">
        <v>32</v>
      </c>
      <c r="K91" s="48" t="s">
        <v>740</v>
      </c>
    </row>
    <row r="92" spans="1:11" x14ac:dyDescent="0.25">
      <c r="A92" s="48">
        <v>91</v>
      </c>
      <c r="B92" s="48" t="s">
        <v>190</v>
      </c>
      <c r="C92" s="48" t="s">
        <v>191</v>
      </c>
      <c r="D92" s="48" t="s">
        <v>192</v>
      </c>
      <c r="E92" s="48" t="s">
        <v>28</v>
      </c>
      <c r="F92" s="48" t="s">
        <v>193</v>
      </c>
      <c r="G92" s="48" t="s">
        <v>666</v>
      </c>
      <c r="H92" s="48" t="s">
        <v>30</v>
      </c>
      <c r="I92" s="48" t="s">
        <v>194</v>
      </c>
      <c r="J92" s="48" t="s">
        <v>32</v>
      </c>
      <c r="K92" s="48" t="s">
        <v>741</v>
      </c>
    </row>
    <row r="93" spans="1:11" x14ac:dyDescent="0.25">
      <c r="A93" s="48">
        <v>92</v>
      </c>
      <c r="B93" s="48" t="s">
        <v>196</v>
      </c>
      <c r="C93" s="48" t="s">
        <v>104</v>
      </c>
      <c r="D93" s="48" t="s">
        <v>197</v>
      </c>
      <c r="E93" s="48" t="s">
        <v>198</v>
      </c>
      <c r="F93" s="48" t="s">
        <v>199</v>
      </c>
      <c r="G93" s="48" t="s">
        <v>527</v>
      </c>
      <c r="H93" s="48" t="s">
        <v>8</v>
      </c>
      <c r="I93" s="48" t="s">
        <v>200</v>
      </c>
      <c r="J93" s="48" t="s">
        <v>9</v>
      </c>
      <c r="K93" s="48" t="s">
        <v>742</v>
      </c>
    </row>
    <row r="94" spans="1:11" x14ac:dyDescent="0.25">
      <c r="A94" s="48">
        <v>93</v>
      </c>
      <c r="B94" s="48" t="s">
        <v>101</v>
      </c>
      <c r="C94" s="48" t="s">
        <v>102</v>
      </c>
      <c r="D94" s="48" t="s">
        <v>103</v>
      </c>
      <c r="E94" s="48" t="s">
        <v>43</v>
      </c>
      <c r="F94" s="48" t="s">
        <v>202</v>
      </c>
      <c r="G94" s="48" t="s">
        <v>666</v>
      </c>
      <c r="H94" s="48" t="s">
        <v>30</v>
      </c>
      <c r="I94" s="48" t="s">
        <v>203</v>
      </c>
      <c r="J94" s="48" t="s">
        <v>32</v>
      </c>
      <c r="K94" s="48" t="s">
        <v>743</v>
      </c>
    </row>
    <row r="95" spans="1:11" x14ac:dyDescent="0.25">
      <c r="A95" s="48">
        <v>94</v>
      </c>
      <c r="B95" s="48" t="s">
        <v>54</v>
      </c>
      <c r="C95" s="48" t="s">
        <v>55</v>
      </c>
      <c r="D95" s="48" t="s">
        <v>0</v>
      </c>
      <c r="E95" s="48" t="s">
        <v>1</v>
      </c>
      <c r="F95" s="48" t="s">
        <v>480</v>
      </c>
      <c r="G95" s="48" t="s">
        <v>543</v>
      </c>
      <c r="H95" s="48" t="s">
        <v>473</v>
      </c>
      <c r="I95" s="48" t="s">
        <v>481</v>
      </c>
      <c r="J95" s="48" t="s">
        <v>475</v>
      </c>
      <c r="K95" s="48" t="s">
        <v>744</v>
      </c>
    </row>
    <row r="96" spans="1:11" x14ac:dyDescent="0.25">
      <c r="A96" s="48">
        <v>95</v>
      </c>
      <c r="B96" s="48" t="s">
        <v>206</v>
      </c>
      <c r="C96" s="48" t="s">
        <v>207</v>
      </c>
      <c r="D96" s="48" t="s">
        <v>173</v>
      </c>
      <c r="E96" s="48" t="s">
        <v>43</v>
      </c>
      <c r="F96" s="48" t="s">
        <v>208</v>
      </c>
      <c r="G96" s="48" t="s">
        <v>666</v>
      </c>
      <c r="H96" s="48" t="s">
        <v>3</v>
      </c>
      <c r="I96" s="48" t="s">
        <v>209</v>
      </c>
      <c r="J96" s="48" t="s">
        <v>53</v>
      </c>
      <c r="K96" s="48" t="s">
        <v>745</v>
      </c>
    </row>
    <row r="97" spans="1:11" x14ac:dyDescent="0.25">
      <c r="A97" s="48">
        <v>96</v>
      </c>
      <c r="B97" s="48" t="s">
        <v>216</v>
      </c>
      <c r="C97" s="48" t="s">
        <v>217</v>
      </c>
      <c r="D97" s="48" t="s">
        <v>0</v>
      </c>
      <c r="E97" s="48" t="s">
        <v>1</v>
      </c>
      <c r="F97" s="48" t="s">
        <v>218</v>
      </c>
      <c r="G97" s="48" t="s">
        <v>666</v>
      </c>
      <c r="H97" s="48" t="s">
        <v>3</v>
      </c>
      <c r="I97" s="48" t="s">
        <v>219</v>
      </c>
      <c r="J97" s="48" t="s">
        <v>53</v>
      </c>
      <c r="K97" s="48" t="s">
        <v>746</v>
      </c>
    </row>
    <row r="98" spans="1:11" x14ac:dyDescent="0.25">
      <c r="A98" s="48">
        <v>97</v>
      </c>
      <c r="B98" s="48" t="s">
        <v>50</v>
      </c>
      <c r="C98" s="48" t="s">
        <v>51</v>
      </c>
      <c r="D98" s="48" t="s">
        <v>52</v>
      </c>
      <c r="E98" s="48" t="s">
        <v>43</v>
      </c>
      <c r="F98" s="48" t="s">
        <v>221</v>
      </c>
      <c r="G98" s="48" t="s">
        <v>666</v>
      </c>
      <c r="H98" s="48" t="s">
        <v>3</v>
      </c>
      <c r="I98" s="48" t="s">
        <v>222</v>
      </c>
      <c r="J98" s="48" t="s">
        <v>53</v>
      </c>
      <c r="K98" s="48" t="s">
        <v>747</v>
      </c>
    </row>
    <row r="99" spans="1:11" x14ac:dyDescent="0.25">
      <c r="A99" s="48">
        <v>98</v>
      </c>
      <c r="B99" s="48" t="s">
        <v>224</v>
      </c>
      <c r="C99" s="48" t="s">
        <v>225</v>
      </c>
      <c r="D99" s="48" t="s">
        <v>0</v>
      </c>
      <c r="E99" s="48" t="s">
        <v>1</v>
      </c>
      <c r="F99" s="48" t="s">
        <v>226</v>
      </c>
      <c r="G99" s="48" t="s">
        <v>666</v>
      </c>
      <c r="H99" s="48" t="s">
        <v>3</v>
      </c>
      <c r="I99" s="48" t="s">
        <v>227</v>
      </c>
      <c r="J99" s="48" t="s">
        <v>53</v>
      </c>
      <c r="K99" s="48" t="s">
        <v>748</v>
      </c>
    </row>
    <row r="100" spans="1:11" x14ac:dyDescent="0.25">
      <c r="A100" s="48">
        <v>99</v>
      </c>
      <c r="B100" s="48" t="s">
        <v>54</v>
      </c>
      <c r="C100" s="48" t="s">
        <v>55</v>
      </c>
      <c r="D100" s="48" t="s">
        <v>0</v>
      </c>
      <c r="E100" s="48" t="s">
        <v>1</v>
      </c>
      <c r="F100" s="48" t="s">
        <v>229</v>
      </c>
      <c r="G100" s="48" t="s">
        <v>666</v>
      </c>
      <c r="H100" s="48" t="s">
        <v>3</v>
      </c>
      <c r="I100" s="48" t="s">
        <v>230</v>
      </c>
      <c r="J100" s="48" t="s">
        <v>53</v>
      </c>
      <c r="K100" s="48" t="s">
        <v>749</v>
      </c>
    </row>
    <row r="101" spans="1:11" x14ac:dyDescent="0.25">
      <c r="A101" s="48">
        <v>100</v>
      </c>
      <c r="B101" s="48" t="s">
        <v>232</v>
      </c>
      <c r="C101" s="48" t="s">
        <v>233</v>
      </c>
      <c r="D101" s="48" t="s">
        <v>234</v>
      </c>
      <c r="E101" s="48" t="s">
        <v>1</v>
      </c>
      <c r="F101" s="48" t="s">
        <v>235</v>
      </c>
      <c r="G101" s="48" t="s">
        <v>666</v>
      </c>
      <c r="H101" s="48" t="s">
        <v>3</v>
      </c>
      <c r="I101" s="48" t="s">
        <v>236</v>
      </c>
      <c r="J101" s="48" t="s">
        <v>53</v>
      </c>
      <c r="K101" s="48" t="s">
        <v>750</v>
      </c>
    </row>
    <row r="102" spans="1:11" x14ac:dyDescent="0.25">
      <c r="A102" s="48">
        <v>101</v>
      </c>
      <c r="B102" s="48" t="s">
        <v>50</v>
      </c>
      <c r="C102" s="48" t="s">
        <v>51</v>
      </c>
      <c r="D102" s="48" t="s">
        <v>52</v>
      </c>
      <c r="E102" s="48" t="s">
        <v>43</v>
      </c>
      <c r="F102" s="48" t="s">
        <v>246</v>
      </c>
      <c r="G102" s="48" t="s">
        <v>666</v>
      </c>
      <c r="H102" s="48" t="s">
        <v>3</v>
      </c>
      <c r="I102" s="48" t="s">
        <v>247</v>
      </c>
      <c r="J102" s="48" t="s">
        <v>125</v>
      </c>
      <c r="K102" s="48" t="s">
        <v>751</v>
      </c>
    </row>
    <row r="103" spans="1:11" x14ac:dyDescent="0.25">
      <c r="A103" s="48">
        <v>102</v>
      </c>
      <c r="B103" s="48" t="s">
        <v>249</v>
      </c>
      <c r="C103" s="48" t="s">
        <v>250</v>
      </c>
      <c r="D103" s="48" t="s">
        <v>251</v>
      </c>
      <c r="E103" s="48" t="s">
        <v>43</v>
      </c>
      <c r="F103" s="48" t="s">
        <v>252</v>
      </c>
      <c r="G103" s="48" t="s">
        <v>666</v>
      </c>
      <c r="H103" s="48" t="s">
        <v>3</v>
      </c>
      <c r="I103" s="48" t="s">
        <v>253</v>
      </c>
      <c r="J103" s="48" t="s">
        <v>125</v>
      </c>
      <c r="K103" s="48" t="s">
        <v>752</v>
      </c>
    </row>
    <row r="104" spans="1:11" x14ac:dyDescent="0.25">
      <c r="A104" s="48">
        <v>103</v>
      </c>
      <c r="B104" s="48" t="s">
        <v>262</v>
      </c>
      <c r="C104" s="48" t="s">
        <v>263</v>
      </c>
      <c r="D104" s="48" t="s">
        <v>264</v>
      </c>
      <c r="E104" s="48" t="s">
        <v>1</v>
      </c>
      <c r="F104" s="48" t="s">
        <v>265</v>
      </c>
      <c r="G104" s="48" t="s">
        <v>666</v>
      </c>
      <c r="H104" s="48" t="s">
        <v>3</v>
      </c>
      <c r="I104" s="48" t="s">
        <v>266</v>
      </c>
      <c r="J104" s="48" t="s">
        <v>53</v>
      </c>
      <c r="K104" s="48" t="s">
        <v>753</v>
      </c>
    </row>
    <row r="105" spans="1:11" x14ac:dyDescent="0.25">
      <c r="A105" s="48">
        <v>104</v>
      </c>
      <c r="B105" s="48" t="s">
        <v>268</v>
      </c>
      <c r="C105" s="48" t="s">
        <v>269</v>
      </c>
      <c r="D105" s="48" t="s">
        <v>66</v>
      </c>
      <c r="E105" s="48" t="s">
        <v>1</v>
      </c>
      <c r="F105" s="48" t="s">
        <v>270</v>
      </c>
      <c r="G105" s="48" t="s">
        <v>666</v>
      </c>
      <c r="H105" s="48" t="s">
        <v>3</v>
      </c>
      <c r="I105" s="48" t="s">
        <v>271</v>
      </c>
      <c r="J105" s="48" t="s">
        <v>53</v>
      </c>
      <c r="K105" s="48" t="s">
        <v>754</v>
      </c>
    </row>
    <row r="106" spans="1:11" x14ac:dyDescent="0.25">
      <c r="A106" s="48">
        <v>105</v>
      </c>
      <c r="B106" s="48" t="s">
        <v>273</v>
      </c>
      <c r="C106" s="48" t="s">
        <v>274</v>
      </c>
      <c r="D106" s="48" t="s">
        <v>0</v>
      </c>
      <c r="E106" s="48" t="s">
        <v>1</v>
      </c>
      <c r="F106" s="48" t="s">
        <v>275</v>
      </c>
      <c r="G106" s="48" t="s">
        <v>666</v>
      </c>
      <c r="H106" s="48" t="s">
        <v>3</v>
      </c>
      <c r="I106" s="48" t="s">
        <v>276</v>
      </c>
      <c r="J106" s="48" t="s">
        <v>53</v>
      </c>
      <c r="K106" s="48" t="s">
        <v>755</v>
      </c>
    </row>
    <row r="107" spans="1:11" x14ac:dyDescent="0.25">
      <c r="A107" s="48">
        <v>106</v>
      </c>
      <c r="B107" s="48" t="s">
        <v>278</v>
      </c>
      <c r="C107" s="48" t="s">
        <v>279</v>
      </c>
      <c r="D107" s="48" t="s">
        <v>66</v>
      </c>
      <c r="E107" s="48" t="s">
        <v>1</v>
      </c>
      <c r="F107" s="48" t="s">
        <v>280</v>
      </c>
      <c r="G107" s="48" t="s">
        <v>666</v>
      </c>
      <c r="H107" s="48" t="s">
        <v>3</v>
      </c>
      <c r="I107" s="48" t="s">
        <v>281</v>
      </c>
      <c r="J107" s="48" t="s">
        <v>53</v>
      </c>
      <c r="K107" s="48" t="s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2" width="25.28515625" bestFit="1" customWidth="1"/>
  </cols>
  <sheetData>
    <row r="1" spans="1:12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2" x14ac:dyDescent="0.25">
      <c r="A2">
        <v>1</v>
      </c>
      <c r="B2" s="47" t="s">
        <v>766</v>
      </c>
      <c r="C2" s="47" t="s">
        <v>767</v>
      </c>
      <c r="D2" s="47" t="s">
        <v>577</v>
      </c>
      <c r="E2" s="47" t="s">
        <v>7</v>
      </c>
      <c r="F2" s="47" t="s">
        <v>768</v>
      </c>
      <c r="G2" s="47" t="s">
        <v>760</v>
      </c>
      <c r="H2" s="47" t="s">
        <v>8</v>
      </c>
      <c r="I2" s="47" t="s">
        <v>769</v>
      </c>
      <c r="J2" s="47" t="s">
        <v>9</v>
      </c>
      <c r="K2" s="47" t="s">
        <v>770</v>
      </c>
      <c r="L2" s="47"/>
    </row>
    <row r="3" spans="1:12" x14ac:dyDescent="0.25">
      <c r="A3">
        <v>2</v>
      </c>
      <c r="B3" s="47" t="s">
        <v>771</v>
      </c>
      <c r="C3" s="47" t="s">
        <v>772</v>
      </c>
      <c r="D3" s="47" t="s">
        <v>0</v>
      </c>
      <c r="E3" s="47" t="s">
        <v>1</v>
      </c>
      <c r="F3" s="47" t="s">
        <v>773</v>
      </c>
      <c r="G3" s="47" t="s">
        <v>543</v>
      </c>
      <c r="H3" s="47" t="s">
        <v>473</v>
      </c>
      <c r="I3" s="47" t="s">
        <v>774</v>
      </c>
      <c r="J3" s="47" t="s">
        <v>475</v>
      </c>
      <c r="K3" s="47" t="s">
        <v>775</v>
      </c>
      <c r="L3" s="47"/>
    </row>
    <row r="4" spans="1:12" x14ac:dyDescent="0.25">
      <c r="A4" s="47">
        <v>3</v>
      </c>
      <c r="B4" s="47" t="s">
        <v>262</v>
      </c>
      <c r="C4" s="47" t="s">
        <v>421</v>
      </c>
      <c r="D4" s="47" t="s">
        <v>0</v>
      </c>
      <c r="E4" s="47" t="s">
        <v>1</v>
      </c>
      <c r="F4" s="47" t="s">
        <v>776</v>
      </c>
      <c r="G4" s="47" t="s">
        <v>760</v>
      </c>
      <c r="H4" s="47" t="s">
        <v>552</v>
      </c>
      <c r="I4" s="47" t="s">
        <v>777</v>
      </c>
      <c r="J4" s="47" t="s">
        <v>778</v>
      </c>
      <c r="K4" s="47" t="s">
        <v>779</v>
      </c>
      <c r="L4" s="47"/>
    </row>
    <row r="5" spans="1:12" x14ac:dyDescent="0.25">
      <c r="A5" s="47">
        <v>4</v>
      </c>
      <c r="B5" s="47" t="s">
        <v>262</v>
      </c>
      <c r="C5" s="47" t="s">
        <v>421</v>
      </c>
      <c r="D5" s="47" t="s">
        <v>0</v>
      </c>
      <c r="E5" s="47" t="s">
        <v>1</v>
      </c>
      <c r="F5" s="47" t="s">
        <v>780</v>
      </c>
      <c r="G5" s="47" t="s">
        <v>475</v>
      </c>
      <c r="H5" s="47" t="s">
        <v>781</v>
      </c>
      <c r="I5" s="47" t="s">
        <v>582</v>
      </c>
      <c r="J5" s="47" t="s">
        <v>569</v>
      </c>
      <c r="K5" s="47" t="s">
        <v>782</v>
      </c>
      <c r="L5" s="47"/>
    </row>
    <row r="6" spans="1:12" x14ac:dyDescent="0.25">
      <c r="A6" s="47">
        <v>5</v>
      </c>
      <c r="B6" s="47" t="s">
        <v>544</v>
      </c>
      <c r="C6" s="47" t="s">
        <v>545</v>
      </c>
      <c r="D6" s="47" t="s">
        <v>546</v>
      </c>
      <c r="E6" s="47" t="s">
        <v>1</v>
      </c>
      <c r="F6" s="47" t="s">
        <v>547</v>
      </c>
      <c r="G6" s="47" t="s">
        <v>760</v>
      </c>
      <c r="H6" s="47" t="s">
        <v>8</v>
      </c>
      <c r="I6" s="47" t="s">
        <v>548</v>
      </c>
      <c r="J6" s="47" t="s">
        <v>9</v>
      </c>
      <c r="K6" s="47" t="s">
        <v>783</v>
      </c>
      <c r="L6" s="47"/>
    </row>
    <row r="7" spans="1:12" x14ac:dyDescent="0.25">
      <c r="A7" s="47">
        <v>6</v>
      </c>
      <c r="B7" s="47" t="s">
        <v>612</v>
      </c>
      <c r="C7" s="47" t="s">
        <v>613</v>
      </c>
      <c r="D7" s="47" t="s">
        <v>0</v>
      </c>
      <c r="E7" s="47" t="s">
        <v>1</v>
      </c>
      <c r="F7" s="47" t="s">
        <v>568</v>
      </c>
      <c r="G7" s="47" t="s">
        <v>543</v>
      </c>
      <c r="H7" s="47" t="s">
        <v>473</v>
      </c>
      <c r="I7" s="47" t="s">
        <v>570</v>
      </c>
      <c r="J7" s="47" t="s">
        <v>569</v>
      </c>
      <c r="K7" s="47" t="s">
        <v>784</v>
      </c>
      <c r="L7" s="47"/>
    </row>
    <row r="8" spans="1:12" x14ac:dyDescent="0.25">
      <c r="A8" s="47">
        <v>7</v>
      </c>
      <c r="B8" s="47" t="s">
        <v>612</v>
      </c>
      <c r="C8" s="47" t="s">
        <v>613</v>
      </c>
      <c r="D8" s="47" t="s">
        <v>0</v>
      </c>
      <c r="E8" s="47" t="s">
        <v>1</v>
      </c>
      <c r="F8" s="47" t="s">
        <v>614</v>
      </c>
      <c r="G8" s="47" t="s">
        <v>516</v>
      </c>
      <c r="H8" s="47" t="s">
        <v>3</v>
      </c>
      <c r="I8" s="47" t="s">
        <v>615</v>
      </c>
      <c r="J8" s="47" t="s">
        <v>2</v>
      </c>
      <c r="K8" s="47" t="s">
        <v>785</v>
      </c>
      <c r="L8" s="47"/>
    </row>
    <row r="9" spans="1:12" x14ac:dyDescent="0.25">
      <c r="A9" s="47">
        <v>8</v>
      </c>
      <c r="B9" s="47" t="s">
        <v>453</v>
      </c>
      <c r="C9" s="47" t="s">
        <v>454</v>
      </c>
      <c r="D9" s="47" t="s">
        <v>455</v>
      </c>
      <c r="E9" s="47" t="s">
        <v>456</v>
      </c>
      <c r="F9" s="47" t="s">
        <v>457</v>
      </c>
      <c r="G9" s="47" t="s">
        <v>516</v>
      </c>
      <c r="H9" s="47" t="s">
        <v>30</v>
      </c>
      <c r="I9" s="47" t="s">
        <v>458</v>
      </c>
      <c r="J9" s="47" t="s">
        <v>32</v>
      </c>
      <c r="K9" s="47" t="s">
        <v>763</v>
      </c>
      <c r="L9" s="47"/>
    </row>
    <row r="10" spans="1:12" x14ac:dyDescent="0.25">
      <c r="A10" s="47">
        <v>9</v>
      </c>
      <c r="B10" s="47" t="s">
        <v>530</v>
      </c>
      <c r="C10" s="47" t="s">
        <v>531</v>
      </c>
      <c r="D10" s="47" t="s">
        <v>0</v>
      </c>
      <c r="E10" s="47" t="s">
        <v>1</v>
      </c>
      <c r="F10" s="47" t="s">
        <v>532</v>
      </c>
      <c r="G10" s="47" t="s">
        <v>516</v>
      </c>
      <c r="H10" s="47" t="s">
        <v>294</v>
      </c>
      <c r="I10" s="47" t="s">
        <v>533</v>
      </c>
      <c r="J10" s="47" t="s">
        <v>516</v>
      </c>
      <c r="K10" s="47" t="s">
        <v>764</v>
      </c>
      <c r="L10" s="47"/>
    </row>
    <row r="11" spans="1:12" x14ac:dyDescent="0.25">
      <c r="A11" s="47">
        <v>10</v>
      </c>
      <c r="B11" s="47" t="s">
        <v>116</v>
      </c>
      <c r="C11" s="47" t="s">
        <v>117</v>
      </c>
      <c r="D11" s="47" t="s">
        <v>648</v>
      </c>
      <c r="E11" s="47" t="s">
        <v>1</v>
      </c>
      <c r="F11" s="47" t="s">
        <v>118</v>
      </c>
      <c r="G11" s="47" t="s">
        <v>666</v>
      </c>
      <c r="H11" s="47" t="s">
        <v>3</v>
      </c>
      <c r="I11" s="47" t="s">
        <v>119</v>
      </c>
      <c r="J11" s="47" t="s">
        <v>53</v>
      </c>
      <c r="K11" s="47" t="s">
        <v>649</v>
      </c>
      <c r="L11" s="47"/>
    </row>
    <row r="12" spans="1:12" x14ac:dyDescent="0.25">
      <c r="A12" s="47">
        <v>11</v>
      </c>
      <c r="B12" s="47" t="s">
        <v>651</v>
      </c>
      <c r="C12" s="47" t="s">
        <v>652</v>
      </c>
      <c r="D12" s="47" t="s">
        <v>653</v>
      </c>
      <c r="E12" s="47" t="s">
        <v>1</v>
      </c>
      <c r="F12" s="47" t="s">
        <v>654</v>
      </c>
      <c r="G12" s="47" t="s">
        <v>666</v>
      </c>
      <c r="H12" s="47" t="s">
        <v>294</v>
      </c>
      <c r="I12" s="47" t="s">
        <v>655</v>
      </c>
      <c r="J12" s="47" t="s">
        <v>289</v>
      </c>
      <c r="K12" s="47" t="s">
        <v>656</v>
      </c>
      <c r="L12" s="47"/>
    </row>
    <row r="13" spans="1:12" x14ac:dyDescent="0.25">
      <c r="A13" s="47">
        <v>12</v>
      </c>
      <c r="B13" s="47" t="s">
        <v>382</v>
      </c>
      <c r="C13" s="47" t="s">
        <v>383</v>
      </c>
      <c r="D13" s="47" t="s">
        <v>351</v>
      </c>
      <c r="E13" s="47" t="s">
        <v>48</v>
      </c>
      <c r="F13" s="47" t="s">
        <v>384</v>
      </c>
      <c r="G13" s="47" t="s">
        <v>666</v>
      </c>
      <c r="H13" s="47" t="s">
        <v>287</v>
      </c>
      <c r="I13" s="47" t="s">
        <v>385</v>
      </c>
      <c r="J13" s="47" t="s">
        <v>289</v>
      </c>
      <c r="K13" s="47" t="s">
        <v>657</v>
      </c>
      <c r="L13" s="47"/>
    </row>
    <row r="14" spans="1:12" x14ac:dyDescent="0.25">
      <c r="A14" s="47">
        <v>13</v>
      </c>
      <c r="B14" s="47" t="s">
        <v>407</v>
      </c>
      <c r="C14" s="47" t="s">
        <v>408</v>
      </c>
      <c r="D14" s="47" t="s">
        <v>618</v>
      </c>
      <c r="E14" s="47" t="s">
        <v>619</v>
      </c>
      <c r="F14" s="47" t="s">
        <v>620</v>
      </c>
      <c r="G14" s="47" t="s">
        <v>666</v>
      </c>
      <c r="H14" s="47" t="s">
        <v>294</v>
      </c>
      <c r="I14" s="47" t="s">
        <v>621</v>
      </c>
      <c r="J14" s="47" t="s">
        <v>289</v>
      </c>
      <c r="K14" s="47" t="s">
        <v>658</v>
      </c>
      <c r="L14" s="47"/>
    </row>
    <row r="15" spans="1:12" x14ac:dyDescent="0.25">
      <c r="A15" s="47">
        <v>14</v>
      </c>
      <c r="B15" s="47" t="s">
        <v>425</v>
      </c>
      <c r="C15" s="47" t="s">
        <v>426</v>
      </c>
      <c r="D15" s="47" t="s">
        <v>427</v>
      </c>
      <c r="E15" s="47" t="s">
        <v>28</v>
      </c>
      <c r="F15" s="47" t="s">
        <v>428</v>
      </c>
      <c r="G15" s="47" t="s">
        <v>666</v>
      </c>
      <c r="H15" s="47" t="s">
        <v>287</v>
      </c>
      <c r="I15" s="47" t="s">
        <v>429</v>
      </c>
      <c r="J15" s="47" t="s">
        <v>289</v>
      </c>
      <c r="K15" s="47" t="s">
        <v>659</v>
      </c>
      <c r="L15" s="47"/>
    </row>
    <row r="16" spans="1:12" x14ac:dyDescent="0.25">
      <c r="A16" s="47">
        <v>15</v>
      </c>
      <c r="B16" s="47" t="s">
        <v>599</v>
      </c>
      <c r="C16" s="47" t="s">
        <v>599</v>
      </c>
      <c r="D16" s="47" t="s">
        <v>600</v>
      </c>
      <c r="E16" s="47" t="s">
        <v>601</v>
      </c>
      <c r="F16" s="47" t="s">
        <v>602</v>
      </c>
      <c r="G16" s="47" t="s">
        <v>543</v>
      </c>
      <c r="H16" s="47" t="s">
        <v>473</v>
      </c>
      <c r="I16" s="47" t="s">
        <v>603</v>
      </c>
      <c r="J16" s="47" t="s">
        <v>475</v>
      </c>
      <c r="K16" s="47" t="s">
        <v>660</v>
      </c>
      <c r="L16" s="47"/>
    </row>
    <row r="17" spans="1:12" x14ac:dyDescent="0.25">
      <c r="A17" s="47">
        <v>16</v>
      </c>
      <c r="B17" s="47" t="s">
        <v>599</v>
      </c>
      <c r="C17" s="47" t="s">
        <v>599</v>
      </c>
      <c r="D17" s="47" t="s">
        <v>600</v>
      </c>
      <c r="E17" s="47" t="s">
        <v>601</v>
      </c>
      <c r="F17" s="47" t="s">
        <v>605</v>
      </c>
      <c r="G17" s="47" t="s">
        <v>543</v>
      </c>
      <c r="H17" s="47" t="s">
        <v>473</v>
      </c>
      <c r="I17" s="47" t="s">
        <v>606</v>
      </c>
      <c r="J17" s="47" t="s">
        <v>475</v>
      </c>
      <c r="K17" s="47" t="s">
        <v>661</v>
      </c>
      <c r="L17" s="47"/>
    </row>
    <row r="18" spans="1:12" x14ac:dyDescent="0.25">
      <c r="A18" s="47">
        <v>17</v>
      </c>
      <c r="B18" s="47" t="s">
        <v>102</v>
      </c>
      <c r="C18" s="47" t="s">
        <v>141</v>
      </c>
      <c r="D18" s="47" t="s">
        <v>42</v>
      </c>
      <c r="E18" s="47" t="s">
        <v>43</v>
      </c>
      <c r="F18" s="47" t="s">
        <v>142</v>
      </c>
      <c r="G18" s="47" t="s">
        <v>666</v>
      </c>
      <c r="H18" s="47" t="s">
        <v>3</v>
      </c>
      <c r="I18" s="47" t="s">
        <v>143</v>
      </c>
      <c r="J18" s="47" t="s">
        <v>53</v>
      </c>
      <c r="K18" s="47" t="s">
        <v>662</v>
      </c>
      <c r="L18" s="47"/>
    </row>
    <row r="19" spans="1:12" x14ac:dyDescent="0.25">
      <c r="A19" s="47">
        <v>18</v>
      </c>
      <c r="B19" s="47" t="s">
        <v>608</v>
      </c>
      <c r="C19" s="47" t="s">
        <v>378</v>
      </c>
      <c r="D19" s="47" t="s">
        <v>27</v>
      </c>
      <c r="E19" s="47" t="s">
        <v>28</v>
      </c>
      <c r="F19" s="47" t="s">
        <v>609</v>
      </c>
      <c r="G19" s="47" t="s">
        <v>666</v>
      </c>
      <c r="H19" s="47" t="s">
        <v>294</v>
      </c>
      <c r="I19" s="47" t="s">
        <v>610</v>
      </c>
      <c r="J19" s="47" t="s">
        <v>289</v>
      </c>
      <c r="K19" s="47" t="s">
        <v>663</v>
      </c>
      <c r="L19" s="47"/>
    </row>
    <row r="20" spans="1:12" x14ac:dyDescent="0.25">
      <c r="A20" s="47">
        <v>19</v>
      </c>
      <c r="B20" s="47" t="s">
        <v>623</v>
      </c>
      <c r="C20" s="47" t="s">
        <v>624</v>
      </c>
      <c r="D20" s="47" t="s">
        <v>625</v>
      </c>
      <c r="E20" s="47" t="s">
        <v>48</v>
      </c>
      <c r="F20" s="47" t="s">
        <v>626</v>
      </c>
      <c r="G20" s="47" t="s">
        <v>666</v>
      </c>
      <c r="H20" s="47" t="s">
        <v>294</v>
      </c>
      <c r="I20" s="47" t="s">
        <v>627</v>
      </c>
      <c r="J20" s="47" t="s">
        <v>289</v>
      </c>
      <c r="K20" s="47" t="s">
        <v>664</v>
      </c>
      <c r="L20" s="47"/>
    </row>
    <row r="21" spans="1:12" x14ac:dyDescent="0.25">
      <c r="A21" s="47">
        <v>20</v>
      </c>
      <c r="B21" s="47"/>
      <c r="C21" s="47"/>
      <c r="D21" s="47"/>
      <c r="E21" s="47"/>
      <c r="F21" s="47" t="s">
        <v>572</v>
      </c>
      <c r="G21" s="47" t="s">
        <v>666</v>
      </c>
      <c r="H21" s="47" t="s">
        <v>287</v>
      </c>
      <c r="I21" s="47" t="s">
        <v>573</v>
      </c>
      <c r="J21" s="47" t="s">
        <v>289</v>
      </c>
      <c r="K21" s="47" t="s">
        <v>665</v>
      </c>
      <c r="L21" s="47"/>
    </row>
    <row r="22" spans="1:12" x14ac:dyDescent="0.25">
      <c r="A22" s="47">
        <v>21</v>
      </c>
      <c r="B22" s="47" t="s">
        <v>575</v>
      </c>
      <c r="C22" s="47" t="s">
        <v>576</v>
      </c>
      <c r="D22" s="47" t="s">
        <v>577</v>
      </c>
      <c r="E22" s="47" t="s">
        <v>7</v>
      </c>
      <c r="F22" s="47" t="s">
        <v>578</v>
      </c>
      <c r="G22" s="47" t="s">
        <v>666</v>
      </c>
      <c r="H22" s="47" t="s">
        <v>287</v>
      </c>
      <c r="I22" s="47" t="s">
        <v>579</v>
      </c>
      <c r="J22" s="47" t="s">
        <v>289</v>
      </c>
      <c r="K22" s="47" t="s">
        <v>667</v>
      </c>
      <c r="L22" s="47"/>
    </row>
    <row r="23" spans="1:12" x14ac:dyDescent="0.25">
      <c r="A23" s="47">
        <v>22</v>
      </c>
      <c r="B23" s="47" t="s">
        <v>535</v>
      </c>
      <c r="C23" s="47" t="s">
        <v>536</v>
      </c>
      <c r="D23" s="47" t="s">
        <v>205</v>
      </c>
      <c r="E23" s="47" t="s">
        <v>1</v>
      </c>
      <c r="F23" s="47" t="s">
        <v>537</v>
      </c>
      <c r="G23" s="47" t="s">
        <v>666</v>
      </c>
      <c r="H23" s="47" t="s">
        <v>3</v>
      </c>
      <c r="I23" s="47" t="s">
        <v>538</v>
      </c>
      <c r="J23" s="47" t="s">
        <v>53</v>
      </c>
      <c r="K23" s="47" t="s">
        <v>668</v>
      </c>
      <c r="L23" s="47"/>
    </row>
    <row r="24" spans="1:12" x14ac:dyDescent="0.25">
      <c r="A24" s="47">
        <v>23</v>
      </c>
      <c r="B24" s="47" t="s">
        <v>590</v>
      </c>
      <c r="C24" s="47" t="s">
        <v>591</v>
      </c>
      <c r="D24" s="47" t="s">
        <v>592</v>
      </c>
      <c r="E24" s="47" t="s">
        <v>43</v>
      </c>
      <c r="F24" s="47" t="s">
        <v>593</v>
      </c>
      <c r="G24" s="47" t="s">
        <v>666</v>
      </c>
      <c r="H24" s="47" t="s">
        <v>30</v>
      </c>
      <c r="I24" s="47" t="s">
        <v>594</v>
      </c>
      <c r="J24" s="47" t="s">
        <v>32</v>
      </c>
      <c r="K24" s="47" t="s">
        <v>669</v>
      </c>
      <c r="L24" s="47"/>
    </row>
    <row r="25" spans="1:12" x14ac:dyDescent="0.25">
      <c r="A25" s="47">
        <v>24</v>
      </c>
      <c r="B25" s="47" t="s">
        <v>257</v>
      </c>
      <c r="C25" s="47" t="s">
        <v>258</v>
      </c>
      <c r="D25" s="47" t="s">
        <v>36</v>
      </c>
      <c r="E25" s="47" t="s">
        <v>1</v>
      </c>
      <c r="F25" s="47" t="s">
        <v>259</v>
      </c>
      <c r="G25" s="47" t="s">
        <v>666</v>
      </c>
      <c r="H25" s="47" t="s">
        <v>3</v>
      </c>
      <c r="I25" s="47" t="s">
        <v>260</v>
      </c>
      <c r="J25" s="47" t="s">
        <v>53</v>
      </c>
      <c r="K25" s="47" t="s">
        <v>670</v>
      </c>
      <c r="L25" s="47"/>
    </row>
    <row r="26" spans="1:12" x14ac:dyDescent="0.25">
      <c r="A26" s="47">
        <v>25</v>
      </c>
      <c r="B26" s="47" t="s">
        <v>407</v>
      </c>
      <c r="C26" s="47" t="s">
        <v>408</v>
      </c>
      <c r="D26" s="47" t="s">
        <v>618</v>
      </c>
      <c r="E26" s="47" t="s">
        <v>619</v>
      </c>
      <c r="F26" s="47" t="s">
        <v>409</v>
      </c>
      <c r="G26" s="47" t="s">
        <v>666</v>
      </c>
      <c r="H26" s="47" t="s">
        <v>294</v>
      </c>
      <c r="I26" s="47" t="s">
        <v>410</v>
      </c>
      <c r="J26" s="47" t="s">
        <v>289</v>
      </c>
      <c r="K26" s="47" t="s">
        <v>671</v>
      </c>
      <c r="L26" s="47"/>
    </row>
    <row r="27" spans="1:12" x14ac:dyDescent="0.25">
      <c r="A27" s="47">
        <v>26</v>
      </c>
      <c r="B27" s="47" t="s">
        <v>407</v>
      </c>
      <c r="C27" s="47" t="s">
        <v>408</v>
      </c>
      <c r="D27" s="47" t="s">
        <v>618</v>
      </c>
      <c r="E27" s="47" t="s">
        <v>619</v>
      </c>
      <c r="F27" s="47" t="s">
        <v>563</v>
      </c>
      <c r="G27" s="47" t="s">
        <v>666</v>
      </c>
      <c r="H27" s="47" t="s">
        <v>294</v>
      </c>
      <c r="I27" s="47" t="s">
        <v>564</v>
      </c>
      <c r="J27" s="47" t="s">
        <v>289</v>
      </c>
      <c r="K27" s="47" t="s">
        <v>672</v>
      </c>
      <c r="L27" s="47"/>
    </row>
    <row r="28" spans="1:12" x14ac:dyDescent="0.25">
      <c r="A28" s="47">
        <v>27</v>
      </c>
      <c r="B28" s="47" t="s">
        <v>566</v>
      </c>
      <c r="C28" s="47" t="s">
        <v>556</v>
      </c>
      <c r="D28" s="47" t="s">
        <v>0</v>
      </c>
      <c r="E28" s="47" t="s">
        <v>1</v>
      </c>
      <c r="F28" s="47" t="s">
        <v>557</v>
      </c>
      <c r="G28" s="47" t="s">
        <v>666</v>
      </c>
      <c r="H28" s="47" t="s">
        <v>287</v>
      </c>
      <c r="I28" s="47" t="s">
        <v>558</v>
      </c>
      <c r="J28" s="47" t="s">
        <v>289</v>
      </c>
      <c r="K28" s="47" t="s">
        <v>673</v>
      </c>
      <c r="L28" s="47"/>
    </row>
    <row r="29" spans="1:12" x14ac:dyDescent="0.25">
      <c r="A29" s="47">
        <v>28</v>
      </c>
      <c r="B29" s="47" t="s">
        <v>567</v>
      </c>
      <c r="C29" s="47" t="s">
        <v>561</v>
      </c>
      <c r="D29" s="47" t="s">
        <v>0</v>
      </c>
      <c r="E29" s="47" t="s">
        <v>1</v>
      </c>
      <c r="F29" s="47" t="s">
        <v>61</v>
      </c>
      <c r="G29" s="47" t="s">
        <v>666</v>
      </c>
      <c r="H29" s="47" t="s">
        <v>3</v>
      </c>
      <c r="I29" s="47" t="s">
        <v>62</v>
      </c>
      <c r="J29" s="47" t="s">
        <v>53</v>
      </c>
      <c r="K29" s="47" t="s">
        <v>674</v>
      </c>
      <c r="L29" s="47"/>
    </row>
    <row r="30" spans="1:12" x14ac:dyDescent="0.25">
      <c r="A30" s="47">
        <v>29</v>
      </c>
      <c r="B30" s="47" t="s">
        <v>161</v>
      </c>
      <c r="C30" s="47" t="s">
        <v>162</v>
      </c>
      <c r="D30" s="47" t="s">
        <v>394</v>
      </c>
      <c r="E30" s="47" t="s">
        <v>1</v>
      </c>
      <c r="F30" s="47" t="s">
        <v>163</v>
      </c>
      <c r="G30" s="47" t="s">
        <v>666</v>
      </c>
      <c r="H30" s="47" t="s">
        <v>30</v>
      </c>
      <c r="I30" s="47" t="s">
        <v>164</v>
      </c>
      <c r="J30" s="47" t="s">
        <v>32</v>
      </c>
      <c r="K30" s="47" t="s">
        <v>675</v>
      </c>
      <c r="L30" s="47"/>
    </row>
    <row r="31" spans="1:12" x14ac:dyDescent="0.25">
      <c r="A31" s="47">
        <v>30</v>
      </c>
      <c r="B31" s="47" t="s">
        <v>322</v>
      </c>
      <c r="C31" s="47" t="s">
        <v>323</v>
      </c>
      <c r="D31" s="47" t="s">
        <v>66</v>
      </c>
      <c r="E31" s="47" t="s">
        <v>1</v>
      </c>
      <c r="F31" s="47" t="s">
        <v>324</v>
      </c>
      <c r="G31" s="47" t="s">
        <v>666</v>
      </c>
      <c r="H31" s="47" t="s">
        <v>287</v>
      </c>
      <c r="I31" s="47" t="s">
        <v>325</v>
      </c>
      <c r="J31" s="47" t="s">
        <v>289</v>
      </c>
      <c r="K31" s="47" t="s">
        <v>676</v>
      </c>
      <c r="L31" s="47"/>
    </row>
    <row r="32" spans="1:12" x14ac:dyDescent="0.25">
      <c r="A32" s="47">
        <v>31</v>
      </c>
      <c r="B32" s="47"/>
      <c r="C32" s="47"/>
      <c r="D32" s="47"/>
      <c r="E32" s="47"/>
      <c r="F32" s="47" t="s">
        <v>540</v>
      </c>
      <c r="G32" s="47" t="s">
        <v>666</v>
      </c>
      <c r="H32" s="47" t="s">
        <v>294</v>
      </c>
      <c r="I32" s="47" t="s">
        <v>541</v>
      </c>
      <c r="J32" s="47" t="s">
        <v>289</v>
      </c>
      <c r="K32" s="47" t="s">
        <v>677</v>
      </c>
      <c r="L32" s="47"/>
    </row>
    <row r="33" spans="1:12" x14ac:dyDescent="0.25">
      <c r="A33" s="47">
        <v>32</v>
      </c>
      <c r="B33" s="47" t="s">
        <v>283</v>
      </c>
      <c r="C33" s="47" t="s">
        <v>284</v>
      </c>
      <c r="D33" s="47" t="s">
        <v>285</v>
      </c>
      <c r="E33" s="47" t="s">
        <v>7</v>
      </c>
      <c r="F33" s="47" t="s">
        <v>286</v>
      </c>
      <c r="G33" s="47" t="s">
        <v>666</v>
      </c>
      <c r="H33" s="47" t="s">
        <v>287</v>
      </c>
      <c r="I33" s="47" t="s">
        <v>288</v>
      </c>
      <c r="J33" s="47" t="s">
        <v>289</v>
      </c>
      <c r="K33" s="47" t="s">
        <v>678</v>
      </c>
      <c r="L33" s="47"/>
    </row>
    <row r="34" spans="1:12" x14ac:dyDescent="0.25">
      <c r="A34" s="47">
        <v>33</v>
      </c>
      <c r="B34" s="47" t="s">
        <v>291</v>
      </c>
      <c r="C34" s="47" t="s">
        <v>292</v>
      </c>
      <c r="D34" s="47" t="s">
        <v>0</v>
      </c>
      <c r="E34" s="47" t="s">
        <v>1</v>
      </c>
      <c r="F34" s="47" t="s">
        <v>293</v>
      </c>
      <c r="G34" s="47" t="s">
        <v>666</v>
      </c>
      <c r="H34" s="47" t="s">
        <v>294</v>
      </c>
      <c r="I34" s="47" t="s">
        <v>295</v>
      </c>
      <c r="J34" s="47" t="s">
        <v>289</v>
      </c>
      <c r="K34" s="47" t="s">
        <v>679</v>
      </c>
      <c r="L34" s="47"/>
    </row>
    <row r="35" spans="1:12" x14ac:dyDescent="0.25">
      <c r="A35" s="47">
        <v>34</v>
      </c>
      <c r="B35" s="47" t="s">
        <v>297</v>
      </c>
      <c r="C35" s="47" t="s">
        <v>255</v>
      </c>
      <c r="D35" s="47" t="s">
        <v>0</v>
      </c>
      <c r="E35" s="47" t="s">
        <v>1</v>
      </c>
      <c r="F35" s="47" t="s">
        <v>298</v>
      </c>
      <c r="G35" s="47" t="s">
        <v>666</v>
      </c>
      <c r="H35" s="47" t="s">
        <v>294</v>
      </c>
      <c r="I35" s="47" t="s">
        <v>299</v>
      </c>
      <c r="J35" s="47" t="s">
        <v>289</v>
      </c>
      <c r="K35" s="47" t="s">
        <v>680</v>
      </c>
      <c r="L35" s="47"/>
    </row>
    <row r="36" spans="1:12" x14ac:dyDescent="0.25">
      <c r="A36" s="47">
        <v>35</v>
      </c>
      <c r="B36" s="47" t="s">
        <v>301</v>
      </c>
      <c r="C36" s="47" t="s">
        <v>302</v>
      </c>
      <c r="D36" s="47" t="s">
        <v>0</v>
      </c>
      <c r="E36" s="47" t="s">
        <v>1</v>
      </c>
      <c r="F36" s="47" t="s">
        <v>303</v>
      </c>
      <c r="G36" s="47" t="s">
        <v>666</v>
      </c>
      <c r="H36" s="47" t="s">
        <v>294</v>
      </c>
      <c r="I36" s="47" t="s">
        <v>304</v>
      </c>
      <c r="J36" s="47" t="s">
        <v>289</v>
      </c>
      <c r="K36" s="47" t="s">
        <v>681</v>
      </c>
      <c r="L36" s="47"/>
    </row>
    <row r="37" spans="1:12" x14ac:dyDescent="0.25">
      <c r="A37" s="47">
        <v>36</v>
      </c>
      <c r="B37" s="47" t="s">
        <v>306</v>
      </c>
      <c r="C37" s="47" t="s">
        <v>307</v>
      </c>
      <c r="D37" s="47" t="s">
        <v>112</v>
      </c>
      <c r="E37" s="47" t="s">
        <v>43</v>
      </c>
      <c r="F37" s="47" t="s">
        <v>308</v>
      </c>
      <c r="G37" s="47" t="s">
        <v>666</v>
      </c>
      <c r="H37" s="47" t="s">
        <v>287</v>
      </c>
      <c r="I37" s="47" t="s">
        <v>309</v>
      </c>
      <c r="J37" s="47" t="s">
        <v>289</v>
      </c>
      <c r="K37" s="47" t="s">
        <v>682</v>
      </c>
      <c r="L37" s="47"/>
    </row>
    <row r="38" spans="1:12" x14ac:dyDescent="0.25">
      <c r="A38" s="47">
        <v>37</v>
      </c>
      <c r="B38" s="47" t="s">
        <v>311</v>
      </c>
      <c r="C38" s="47" t="s">
        <v>312</v>
      </c>
      <c r="D38" s="47" t="s">
        <v>313</v>
      </c>
      <c r="E38" s="47" t="s">
        <v>43</v>
      </c>
      <c r="F38" s="47" t="s">
        <v>314</v>
      </c>
      <c r="G38" s="47" t="s">
        <v>666</v>
      </c>
      <c r="H38" s="47" t="s">
        <v>294</v>
      </c>
      <c r="I38" s="47" t="s">
        <v>315</v>
      </c>
      <c r="J38" s="47" t="s">
        <v>289</v>
      </c>
      <c r="K38" s="47" t="s">
        <v>683</v>
      </c>
      <c r="L38" s="47"/>
    </row>
    <row r="39" spans="1:12" x14ac:dyDescent="0.25">
      <c r="A39" s="47">
        <v>38</v>
      </c>
      <c r="B39" s="47" t="s">
        <v>317</v>
      </c>
      <c r="C39" s="47" t="s">
        <v>279</v>
      </c>
      <c r="D39" s="47" t="s">
        <v>318</v>
      </c>
      <c r="E39" s="47" t="s">
        <v>28</v>
      </c>
      <c r="F39" s="47" t="s">
        <v>319</v>
      </c>
      <c r="G39" s="47" t="s">
        <v>666</v>
      </c>
      <c r="H39" s="47" t="s">
        <v>287</v>
      </c>
      <c r="I39" s="47" t="s">
        <v>320</v>
      </c>
      <c r="J39" s="47" t="s">
        <v>289</v>
      </c>
      <c r="K39" s="47" t="s">
        <v>758</v>
      </c>
      <c r="L39" s="47"/>
    </row>
    <row r="40" spans="1:12" x14ac:dyDescent="0.25">
      <c r="A40" s="47">
        <v>39</v>
      </c>
      <c r="B40" s="47" t="s">
        <v>327</v>
      </c>
      <c r="C40" s="47" t="s">
        <v>328</v>
      </c>
      <c r="D40" s="47" t="s">
        <v>112</v>
      </c>
      <c r="E40" s="47" t="s">
        <v>43</v>
      </c>
      <c r="F40" s="47" t="s">
        <v>329</v>
      </c>
      <c r="G40" s="47" t="s">
        <v>666</v>
      </c>
      <c r="H40" s="47" t="s">
        <v>287</v>
      </c>
      <c r="I40" s="47" t="s">
        <v>330</v>
      </c>
      <c r="J40" s="47" t="s">
        <v>289</v>
      </c>
      <c r="K40" s="47" t="s">
        <v>684</v>
      </c>
      <c r="L40" s="47"/>
    </row>
    <row r="41" spans="1:12" x14ac:dyDescent="0.25">
      <c r="A41" s="47">
        <v>40</v>
      </c>
      <c r="B41" s="47" t="s">
        <v>15</v>
      </c>
      <c r="C41" s="47" t="s">
        <v>16</v>
      </c>
      <c r="D41" s="47" t="s">
        <v>17</v>
      </c>
      <c r="E41" s="47" t="s">
        <v>7</v>
      </c>
      <c r="F41" s="47" t="s">
        <v>18</v>
      </c>
      <c r="G41" s="47" t="s">
        <v>527</v>
      </c>
      <c r="H41" s="47" t="s">
        <v>5</v>
      </c>
      <c r="I41" s="47" t="s">
        <v>19</v>
      </c>
      <c r="J41" s="47" t="s">
        <v>6</v>
      </c>
      <c r="K41" s="47" t="s">
        <v>685</v>
      </c>
      <c r="L41" s="47"/>
    </row>
    <row r="42" spans="1:12" x14ac:dyDescent="0.25">
      <c r="A42" s="47">
        <v>41</v>
      </c>
      <c r="B42" s="47" t="s">
        <v>333</v>
      </c>
      <c r="C42" s="47" t="s">
        <v>334</v>
      </c>
      <c r="D42" s="47" t="s">
        <v>335</v>
      </c>
      <c r="E42" s="47" t="s">
        <v>48</v>
      </c>
      <c r="F42" s="47" t="s">
        <v>336</v>
      </c>
      <c r="G42" s="47" t="s">
        <v>666</v>
      </c>
      <c r="H42" s="47" t="s">
        <v>287</v>
      </c>
      <c r="I42" s="47" t="s">
        <v>337</v>
      </c>
      <c r="J42" s="47" t="s">
        <v>289</v>
      </c>
      <c r="K42" s="47" t="s">
        <v>686</v>
      </c>
      <c r="L42" s="47"/>
    </row>
    <row r="43" spans="1:12" x14ac:dyDescent="0.25">
      <c r="A43" s="47">
        <v>42</v>
      </c>
      <c r="B43" s="47" t="s">
        <v>345</v>
      </c>
      <c r="C43" s="47" t="s">
        <v>346</v>
      </c>
      <c r="D43" s="47" t="s">
        <v>17</v>
      </c>
      <c r="E43" s="47" t="s">
        <v>7</v>
      </c>
      <c r="F43" s="47" t="s">
        <v>347</v>
      </c>
      <c r="G43" s="47" t="s">
        <v>666</v>
      </c>
      <c r="H43" s="47" t="s">
        <v>287</v>
      </c>
      <c r="I43" s="47" t="s">
        <v>348</v>
      </c>
      <c r="J43" s="47" t="s">
        <v>289</v>
      </c>
      <c r="K43" s="47" t="s">
        <v>688</v>
      </c>
      <c r="L43" s="47"/>
    </row>
    <row r="44" spans="1:12" x14ac:dyDescent="0.25">
      <c r="A44" s="47">
        <v>43</v>
      </c>
      <c r="B44" s="47" t="s">
        <v>350</v>
      </c>
      <c r="C44" s="47" t="s">
        <v>340</v>
      </c>
      <c r="D44" s="47" t="s">
        <v>351</v>
      </c>
      <c r="E44" s="47" t="s">
        <v>48</v>
      </c>
      <c r="F44" s="47" t="s">
        <v>352</v>
      </c>
      <c r="G44" s="47" t="s">
        <v>666</v>
      </c>
      <c r="H44" s="47" t="s">
        <v>287</v>
      </c>
      <c r="I44" s="47" t="s">
        <v>353</v>
      </c>
      <c r="J44" s="47" t="s">
        <v>289</v>
      </c>
      <c r="K44" s="47" t="s">
        <v>689</v>
      </c>
      <c r="L44" s="47"/>
    </row>
    <row r="45" spans="1:12" x14ac:dyDescent="0.25">
      <c r="A45" s="47">
        <v>44</v>
      </c>
      <c r="B45" s="47" t="s">
        <v>355</v>
      </c>
      <c r="C45" s="47" t="s">
        <v>356</v>
      </c>
      <c r="D45" s="47" t="s">
        <v>0</v>
      </c>
      <c r="E45" s="47" t="s">
        <v>1</v>
      </c>
      <c r="F45" s="47" t="s">
        <v>357</v>
      </c>
      <c r="G45" s="47" t="s">
        <v>666</v>
      </c>
      <c r="H45" s="47" t="s">
        <v>294</v>
      </c>
      <c r="I45" s="47" t="s">
        <v>358</v>
      </c>
      <c r="J45" s="47" t="s">
        <v>289</v>
      </c>
      <c r="K45" s="47" t="s">
        <v>690</v>
      </c>
      <c r="L45" s="47"/>
    </row>
    <row r="46" spans="1:12" x14ac:dyDescent="0.25">
      <c r="A46" s="47">
        <v>45</v>
      </c>
      <c r="B46" s="47" t="s">
        <v>238</v>
      </c>
      <c r="C46" s="47" t="s">
        <v>239</v>
      </c>
      <c r="D46" s="47" t="s">
        <v>0</v>
      </c>
      <c r="E46" s="47" t="s">
        <v>1</v>
      </c>
      <c r="F46" s="47" t="s">
        <v>240</v>
      </c>
      <c r="G46" s="47" t="s">
        <v>666</v>
      </c>
      <c r="H46" s="47" t="s">
        <v>3</v>
      </c>
      <c r="I46" s="47" t="s">
        <v>241</v>
      </c>
      <c r="J46" s="47" t="s">
        <v>53</v>
      </c>
      <c r="K46" s="47" t="s">
        <v>691</v>
      </c>
      <c r="L46" s="47"/>
    </row>
    <row r="47" spans="1:12" x14ac:dyDescent="0.25">
      <c r="A47" s="47">
        <v>46</v>
      </c>
      <c r="B47" s="47" t="s">
        <v>361</v>
      </c>
      <c r="C47" s="47" t="s">
        <v>362</v>
      </c>
      <c r="D47" s="47" t="s">
        <v>0</v>
      </c>
      <c r="E47" s="47" t="s">
        <v>1</v>
      </c>
      <c r="F47" s="47" t="s">
        <v>363</v>
      </c>
      <c r="G47" s="47" t="s">
        <v>666</v>
      </c>
      <c r="H47" s="47" t="s">
        <v>287</v>
      </c>
      <c r="I47" s="47" t="s">
        <v>364</v>
      </c>
      <c r="J47" s="47" t="s">
        <v>289</v>
      </c>
      <c r="K47" s="47" t="s">
        <v>692</v>
      </c>
      <c r="L47" s="47"/>
    </row>
    <row r="48" spans="1:12" x14ac:dyDescent="0.25">
      <c r="A48" s="47">
        <v>47</v>
      </c>
      <c r="B48" s="47" t="s">
        <v>366</v>
      </c>
      <c r="C48" s="47" t="s">
        <v>367</v>
      </c>
      <c r="D48" s="47" t="s">
        <v>368</v>
      </c>
      <c r="E48" s="47" t="s">
        <v>43</v>
      </c>
      <c r="F48" s="47" t="s">
        <v>369</v>
      </c>
      <c r="G48" s="47" t="s">
        <v>666</v>
      </c>
      <c r="H48" s="47" t="s">
        <v>294</v>
      </c>
      <c r="I48" s="47" t="s">
        <v>370</v>
      </c>
      <c r="J48" s="47" t="s">
        <v>289</v>
      </c>
      <c r="K48" s="47" t="s">
        <v>693</v>
      </c>
      <c r="L48" s="47"/>
    </row>
    <row r="49" spans="1:12" x14ac:dyDescent="0.25">
      <c r="A49" s="47">
        <v>48</v>
      </c>
      <c r="B49" s="47" t="s">
        <v>372</v>
      </c>
      <c r="C49" s="47" t="s">
        <v>373</v>
      </c>
      <c r="D49" s="47" t="s">
        <v>42</v>
      </c>
      <c r="E49" s="47" t="s">
        <v>43</v>
      </c>
      <c r="F49" s="47" t="s">
        <v>374</v>
      </c>
      <c r="G49" s="47" t="s">
        <v>666</v>
      </c>
      <c r="H49" s="47" t="s">
        <v>294</v>
      </c>
      <c r="I49" s="47" t="s">
        <v>375</v>
      </c>
      <c r="J49" s="47" t="s">
        <v>289</v>
      </c>
      <c r="K49" s="47" t="s">
        <v>694</v>
      </c>
      <c r="L49" s="47"/>
    </row>
    <row r="50" spans="1:12" x14ac:dyDescent="0.25">
      <c r="A50" s="47">
        <v>49</v>
      </c>
      <c r="B50" s="47" t="s">
        <v>377</v>
      </c>
      <c r="C50" s="47" t="s">
        <v>378</v>
      </c>
      <c r="D50" s="47" t="s">
        <v>256</v>
      </c>
      <c r="E50" s="47" t="s">
        <v>1</v>
      </c>
      <c r="F50" s="47" t="s">
        <v>379</v>
      </c>
      <c r="G50" s="47" t="s">
        <v>666</v>
      </c>
      <c r="H50" s="47" t="s">
        <v>294</v>
      </c>
      <c r="I50" s="47" t="s">
        <v>380</v>
      </c>
      <c r="J50" s="47" t="s">
        <v>289</v>
      </c>
      <c r="K50" s="47" t="s">
        <v>695</v>
      </c>
      <c r="L50" s="47"/>
    </row>
    <row r="51" spans="1:12" x14ac:dyDescent="0.25">
      <c r="A51" s="47">
        <v>50</v>
      </c>
      <c r="B51" s="47" t="s">
        <v>387</v>
      </c>
      <c r="C51" s="47" t="s">
        <v>279</v>
      </c>
      <c r="D51" s="47" t="s">
        <v>351</v>
      </c>
      <c r="E51" s="47" t="s">
        <v>48</v>
      </c>
      <c r="F51" s="47" t="s">
        <v>388</v>
      </c>
      <c r="G51" s="47" t="s">
        <v>666</v>
      </c>
      <c r="H51" s="47" t="s">
        <v>287</v>
      </c>
      <c r="I51" s="47" t="s">
        <v>389</v>
      </c>
      <c r="J51" s="47" t="s">
        <v>289</v>
      </c>
      <c r="K51" s="47" t="s">
        <v>696</v>
      </c>
      <c r="L51" s="47"/>
    </row>
    <row r="52" spans="1:12" x14ac:dyDescent="0.25">
      <c r="A52" s="47">
        <v>51</v>
      </c>
      <c r="B52" s="47" t="s">
        <v>49</v>
      </c>
      <c r="C52" s="47" t="s">
        <v>97</v>
      </c>
      <c r="D52" s="47" t="s">
        <v>66</v>
      </c>
      <c r="E52" s="47" t="s">
        <v>1</v>
      </c>
      <c r="F52" s="47" t="s">
        <v>391</v>
      </c>
      <c r="G52" s="47" t="s">
        <v>666</v>
      </c>
      <c r="H52" s="47" t="s">
        <v>294</v>
      </c>
      <c r="I52" s="47" t="s">
        <v>392</v>
      </c>
      <c r="J52" s="47" t="s">
        <v>289</v>
      </c>
      <c r="K52" s="47" t="s">
        <v>697</v>
      </c>
      <c r="L52" s="47"/>
    </row>
    <row r="53" spans="1:12" x14ac:dyDescent="0.25">
      <c r="A53" s="47">
        <v>52</v>
      </c>
      <c r="B53" s="47" t="s">
        <v>366</v>
      </c>
      <c r="C53" s="47" t="s">
        <v>367</v>
      </c>
      <c r="D53" s="47" t="s">
        <v>368</v>
      </c>
      <c r="E53" s="47" t="s">
        <v>43</v>
      </c>
      <c r="F53" s="47" t="s">
        <v>395</v>
      </c>
      <c r="G53" s="47" t="s">
        <v>527</v>
      </c>
      <c r="H53" s="47" t="s">
        <v>5</v>
      </c>
      <c r="I53" s="47" t="s">
        <v>396</v>
      </c>
      <c r="J53" s="47" t="s">
        <v>6</v>
      </c>
      <c r="K53" s="47" t="s">
        <v>698</v>
      </c>
      <c r="L53" s="47"/>
    </row>
    <row r="54" spans="1:12" x14ac:dyDescent="0.25">
      <c r="A54" s="47">
        <v>53</v>
      </c>
      <c r="B54" s="47" t="s">
        <v>137</v>
      </c>
      <c r="C54" s="47" t="s">
        <v>138</v>
      </c>
      <c r="D54" s="47" t="s">
        <v>0</v>
      </c>
      <c r="E54" s="47" t="s">
        <v>1</v>
      </c>
      <c r="F54" s="47" t="s">
        <v>139</v>
      </c>
      <c r="G54" s="47" t="s">
        <v>666</v>
      </c>
      <c r="H54" s="47" t="s">
        <v>3</v>
      </c>
      <c r="I54" s="47" t="s">
        <v>140</v>
      </c>
      <c r="J54" s="47" t="s">
        <v>53</v>
      </c>
      <c r="K54" s="47" t="s">
        <v>699</v>
      </c>
      <c r="L54" s="47"/>
    </row>
    <row r="55" spans="1:12" x14ac:dyDescent="0.25">
      <c r="A55" s="47">
        <v>54</v>
      </c>
      <c r="B55" s="47" t="s">
        <v>262</v>
      </c>
      <c r="C55" s="47" t="s">
        <v>399</v>
      </c>
      <c r="D55" s="47" t="s">
        <v>0</v>
      </c>
      <c r="E55" s="47" t="s">
        <v>1</v>
      </c>
      <c r="F55" s="47" t="s">
        <v>400</v>
      </c>
      <c r="G55" s="47" t="s">
        <v>666</v>
      </c>
      <c r="H55" s="47" t="s">
        <v>294</v>
      </c>
      <c r="I55" s="47" t="s">
        <v>401</v>
      </c>
      <c r="J55" s="47" t="s">
        <v>289</v>
      </c>
      <c r="K55" s="47" t="s">
        <v>700</v>
      </c>
      <c r="L55" s="47"/>
    </row>
    <row r="56" spans="1:12" x14ac:dyDescent="0.25">
      <c r="A56" s="47">
        <v>55</v>
      </c>
      <c r="B56" s="47" t="s">
        <v>403</v>
      </c>
      <c r="C56" s="47" t="s">
        <v>60</v>
      </c>
      <c r="D56" s="47" t="s">
        <v>27</v>
      </c>
      <c r="E56" s="47" t="s">
        <v>28</v>
      </c>
      <c r="F56" s="47" t="s">
        <v>404</v>
      </c>
      <c r="G56" s="47" t="s">
        <v>666</v>
      </c>
      <c r="H56" s="47" t="s">
        <v>287</v>
      </c>
      <c r="I56" s="47" t="s">
        <v>405</v>
      </c>
      <c r="J56" s="47" t="s">
        <v>289</v>
      </c>
      <c r="K56" s="47" t="s">
        <v>701</v>
      </c>
      <c r="L56" s="47"/>
    </row>
    <row r="57" spans="1:12" x14ac:dyDescent="0.25">
      <c r="A57" s="47">
        <v>56</v>
      </c>
      <c r="B57" s="47" t="s">
        <v>407</v>
      </c>
      <c r="C57" s="47" t="s">
        <v>408</v>
      </c>
      <c r="D57" s="47" t="s">
        <v>618</v>
      </c>
      <c r="E57" s="47" t="s">
        <v>619</v>
      </c>
      <c r="F57" s="47" t="s">
        <v>412</v>
      </c>
      <c r="G57" s="47" t="s">
        <v>666</v>
      </c>
      <c r="H57" s="47" t="s">
        <v>294</v>
      </c>
      <c r="I57" s="47" t="s">
        <v>413</v>
      </c>
      <c r="J57" s="47" t="s">
        <v>289</v>
      </c>
      <c r="K57" s="47" t="s">
        <v>702</v>
      </c>
      <c r="L57" s="47"/>
    </row>
    <row r="58" spans="1:12" x14ac:dyDescent="0.25">
      <c r="A58" s="47">
        <v>57</v>
      </c>
      <c r="B58" s="47" t="s">
        <v>415</v>
      </c>
      <c r="C58" s="47" t="s">
        <v>416</v>
      </c>
      <c r="D58" s="47" t="s">
        <v>417</v>
      </c>
      <c r="E58" s="47" t="s">
        <v>28</v>
      </c>
      <c r="F58" s="47" t="s">
        <v>418</v>
      </c>
      <c r="G58" s="47" t="s">
        <v>666</v>
      </c>
      <c r="H58" s="47" t="s">
        <v>287</v>
      </c>
      <c r="I58" s="47" t="s">
        <v>419</v>
      </c>
      <c r="J58" s="47" t="s">
        <v>289</v>
      </c>
      <c r="K58" s="47" t="s">
        <v>703</v>
      </c>
      <c r="L58" s="47"/>
    </row>
    <row r="59" spans="1:12" x14ac:dyDescent="0.25">
      <c r="A59" s="47">
        <v>58</v>
      </c>
      <c r="B59" s="47" t="s">
        <v>431</v>
      </c>
      <c r="C59" s="47" t="s">
        <v>172</v>
      </c>
      <c r="D59" s="47" t="s">
        <v>432</v>
      </c>
      <c r="E59" s="47" t="s">
        <v>28</v>
      </c>
      <c r="F59" s="47" t="s">
        <v>433</v>
      </c>
      <c r="G59" s="47" t="s">
        <v>666</v>
      </c>
      <c r="H59" s="47" t="s">
        <v>294</v>
      </c>
      <c r="I59" s="47" t="s">
        <v>434</v>
      </c>
      <c r="J59" s="47" t="s">
        <v>289</v>
      </c>
      <c r="K59" s="47" t="s">
        <v>704</v>
      </c>
      <c r="L59" s="47"/>
    </row>
    <row r="60" spans="1:12" x14ac:dyDescent="0.25">
      <c r="A60" s="47">
        <v>59</v>
      </c>
      <c r="B60" s="47" t="s">
        <v>15</v>
      </c>
      <c r="C60" s="47" t="s">
        <v>16</v>
      </c>
      <c r="D60" s="47" t="s">
        <v>17</v>
      </c>
      <c r="E60" s="47" t="s">
        <v>7</v>
      </c>
      <c r="F60" s="47" t="s">
        <v>77</v>
      </c>
      <c r="G60" s="47" t="s">
        <v>666</v>
      </c>
      <c r="H60" s="47" t="s">
        <v>30</v>
      </c>
      <c r="I60" s="47" t="s">
        <v>78</v>
      </c>
      <c r="J60" s="47" t="s">
        <v>32</v>
      </c>
      <c r="K60" s="47" t="s">
        <v>705</v>
      </c>
      <c r="L60" s="47"/>
    </row>
    <row r="61" spans="1:12" x14ac:dyDescent="0.25">
      <c r="A61" s="47">
        <v>60</v>
      </c>
      <c r="B61" s="47" t="s">
        <v>407</v>
      </c>
      <c r="C61" s="47" t="s">
        <v>408</v>
      </c>
      <c r="D61" s="47" t="s">
        <v>618</v>
      </c>
      <c r="E61" s="47" t="s">
        <v>619</v>
      </c>
      <c r="F61" s="47" t="s">
        <v>437</v>
      </c>
      <c r="G61" s="47" t="s">
        <v>666</v>
      </c>
      <c r="H61" s="47" t="s">
        <v>30</v>
      </c>
      <c r="I61" s="47" t="s">
        <v>438</v>
      </c>
      <c r="J61" s="47" t="s">
        <v>32</v>
      </c>
      <c r="K61" s="47" t="s">
        <v>706</v>
      </c>
      <c r="L61" s="47"/>
    </row>
    <row r="62" spans="1:12" x14ac:dyDescent="0.25">
      <c r="A62" s="47">
        <v>61</v>
      </c>
      <c r="B62" s="47" t="s">
        <v>407</v>
      </c>
      <c r="C62" s="47" t="s">
        <v>408</v>
      </c>
      <c r="D62" s="47" t="s">
        <v>618</v>
      </c>
      <c r="E62" s="47" t="s">
        <v>619</v>
      </c>
      <c r="F62" s="47" t="s">
        <v>440</v>
      </c>
      <c r="G62" s="47" t="s">
        <v>666</v>
      </c>
      <c r="H62" s="47" t="s">
        <v>30</v>
      </c>
      <c r="I62" s="47" t="s">
        <v>441</v>
      </c>
      <c r="J62" s="47" t="s">
        <v>32</v>
      </c>
      <c r="K62" s="47" t="s">
        <v>707</v>
      </c>
      <c r="L62" s="47"/>
    </row>
    <row r="63" spans="1:12" x14ac:dyDescent="0.25">
      <c r="A63" s="47">
        <v>62</v>
      </c>
      <c r="B63" s="47" t="s">
        <v>443</v>
      </c>
      <c r="C63" s="47" t="s">
        <v>444</v>
      </c>
      <c r="D63" s="47" t="s">
        <v>0</v>
      </c>
      <c r="E63" s="47" t="s">
        <v>1</v>
      </c>
      <c r="F63" s="47" t="s">
        <v>445</v>
      </c>
      <c r="G63" s="47" t="s">
        <v>527</v>
      </c>
      <c r="H63" s="47" t="s">
        <v>5</v>
      </c>
      <c r="I63" s="47" t="s">
        <v>446</v>
      </c>
      <c r="J63" s="47" t="s">
        <v>6</v>
      </c>
      <c r="K63" s="47" t="s">
        <v>708</v>
      </c>
      <c r="L63" s="47"/>
    </row>
    <row r="64" spans="1:12" x14ac:dyDescent="0.25">
      <c r="A64" s="47">
        <v>63</v>
      </c>
      <c r="B64" s="47" t="s">
        <v>786</v>
      </c>
      <c r="C64" s="47" t="s">
        <v>175</v>
      </c>
      <c r="D64" s="47" t="s">
        <v>256</v>
      </c>
      <c r="E64" s="47" t="s">
        <v>1</v>
      </c>
      <c r="F64" s="47" t="s">
        <v>787</v>
      </c>
      <c r="G64" s="47" t="s">
        <v>788</v>
      </c>
      <c r="H64" s="47" t="s">
        <v>5</v>
      </c>
      <c r="I64" s="47" t="s">
        <v>789</v>
      </c>
      <c r="J64" s="47" t="s">
        <v>6</v>
      </c>
      <c r="K64" s="47" t="s">
        <v>790</v>
      </c>
      <c r="L64" s="47"/>
    </row>
    <row r="65" spans="1:12" x14ac:dyDescent="0.25">
      <c r="A65" s="47">
        <v>64</v>
      </c>
      <c r="B65" s="47" t="s">
        <v>448</v>
      </c>
      <c r="C65" s="47" t="s">
        <v>449</v>
      </c>
      <c r="D65" s="47" t="s">
        <v>205</v>
      </c>
      <c r="E65" s="47" t="s">
        <v>1</v>
      </c>
      <c r="F65" s="47" t="s">
        <v>450</v>
      </c>
      <c r="G65" s="47" t="s">
        <v>527</v>
      </c>
      <c r="H65" s="47" t="s">
        <v>5</v>
      </c>
      <c r="I65" s="47" t="s">
        <v>451</v>
      </c>
      <c r="J65" s="47" t="s">
        <v>6</v>
      </c>
      <c r="K65" s="47" t="s">
        <v>709</v>
      </c>
      <c r="L65" s="47"/>
    </row>
    <row r="66" spans="1:12" x14ac:dyDescent="0.25">
      <c r="A66" s="47">
        <v>65</v>
      </c>
      <c r="B66" s="47" t="s">
        <v>460</v>
      </c>
      <c r="C66" s="47" t="s">
        <v>461</v>
      </c>
      <c r="D66" s="47" t="s">
        <v>462</v>
      </c>
      <c r="E66" s="47" t="s">
        <v>1</v>
      </c>
      <c r="F66" s="47" t="s">
        <v>463</v>
      </c>
      <c r="G66" s="47" t="s">
        <v>666</v>
      </c>
      <c r="H66" s="47" t="s">
        <v>30</v>
      </c>
      <c r="I66" s="47" t="s">
        <v>464</v>
      </c>
      <c r="J66" s="47" t="s">
        <v>32</v>
      </c>
      <c r="K66" s="47" t="s">
        <v>711</v>
      </c>
      <c r="L66" s="47"/>
    </row>
    <row r="67" spans="1:12" x14ac:dyDescent="0.25">
      <c r="A67" s="47">
        <v>66</v>
      </c>
      <c r="B67" s="47" t="s">
        <v>165</v>
      </c>
      <c r="C67" s="47" t="s">
        <v>166</v>
      </c>
      <c r="D67" s="47" t="s">
        <v>27</v>
      </c>
      <c r="E67" s="47" t="s">
        <v>28</v>
      </c>
      <c r="F67" s="47" t="s">
        <v>167</v>
      </c>
      <c r="G67" s="47" t="s">
        <v>666</v>
      </c>
      <c r="H67" s="47" t="s">
        <v>30</v>
      </c>
      <c r="I67" s="47" t="s">
        <v>168</v>
      </c>
      <c r="J67" s="47" t="s">
        <v>32</v>
      </c>
      <c r="K67" s="47" t="s">
        <v>712</v>
      </c>
      <c r="L67" s="47"/>
    </row>
    <row r="68" spans="1:12" x14ac:dyDescent="0.25">
      <c r="A68" s="47">
        <v>67</v>
      </c>
      <c r="B68" s="47" t="s">
        <v>20</v>
      </c>
      <c r="C68" s="47" t="s">
        <v>21</v>
      </c>
      <c r="D68" s="47" t="s">
        <v>0</v>
      </c>
      <c r="E68" s="47" t="s">
        <v>1</v>
      </c>
      <c r="F68" s="47" t="s">
        <v>22</v>
      </c>
      <c r="G68" s="47" t="s">
        <v>527</v>
      </c>
      <c r="H68" s="47" t="s">
        <v>5</v>
      </c>
      <c r="I68" s="47" t="s">
        <v>23</v>
      </c>
      <c r="J68" s="47" t="s">
        <v>6</v>
      </c>
      <c r="K68" s="47" t="s">
        <v>713</v>
      </c>
      <c r="L68" s="47"/>
    </row>
    <row r="69" spans="1:12" x14ac:dyDescent="0.25">
      <c r="A69" s="47">
        <v>68</v>
      </c>
      <c r="B69" s="47" t="s">
        <v>25</v>
      </c>
      <c r="C69" s="47" t="s">
        <v>26</v>
      </c>
      <c r="D69" s="47" t="s">
        <v>27</v>
      </c>
      <c r="E69" s="47" t="s">
        <v>28</v>
      </c>
      <c r="F69" s="47" t="s">
        <v>29</v>
      </c>
      <c r="G69" s="47" t="s">
        <v>666</v>
      </c>
      <c r="H69" s="47" t="s">
        <v>30</v>
      </c>
      <c r="I69" s="47" t="s">
        <v>31</v>
      </c>
      <c r="J69" s="47" t="s">
        <v>32</v>
      </c>
      <c r="K69" s="47" t="s">
        <v>714</v>
      </c>
      <c r="L69" s="47"/>
    </row>
    <row r="70" spans="1:12" x14ac:dyDescent="0.25">
      <c r="A70" s="47">
        <v>69</v>
      </c>
      <c r="B70" s="47" t="s">
        <v>34</v>
      </c>
      <c r="C70" s="47" t="s">
        <v>35</v>
      </c>
      <c r="D70" s="47" t="s">
        <v>36</v>
      </c>
      <c r="E70" s="47" t="s">
        <v>1</v>
      </c>
      <c r="F70" s="47" t="s">
        <v>37</v>
      </c>
      <c r="G70" s="47" t="s">
        <v>527</v>
      </c>
      <c r="H70" s="47" t="s">
        <v>5</v>
      </c>
      <c r="I70" s="47" t="s">
        <v>38</v>
      </c>
      <c r="J70" s="47" t="s">
        <v>6</v>
      </c>
      <c r="K70" s="47" t="s">
        <v>715</v>
      </c>
      <c r="L70" s="47"/>
    </row>
    <row r="71" spans="1:12" x14ac:dyDescent="0.25">
      <c r="A71" s="47">
        <v>70</v>
      </c>
      <c r="B71" s="47" t="s">
        <v>40</v>
      </c>
      <c r="C71" s="47" t="s">
        <v>41</v>
      </c>
      <c r="D71" s="47" t="s">
        <v>42</v>
      </c>
      <c r="E71" s="47" t="s">
        <v>43</v>
      </c>
      <c r="F71" s="47" t="s">
        <v>44</v>
      </c>
      <c r="G71" s="47" t="s">
        <v>527</v>
      </c>
      <c r="H71" s="47" t="s">
        <v>5</v>
      </c>
      <c r="I71" s="47" t="s">
        <v>45</v>
      </c>
      <c r="J71" s="47" t="s">
        <v>6</v>
      </c>
      <c r="K71" s="47" t="s">
        <v>716</v>
      </c>
      <c r="L71" s="47"/>
    </row>
    <row r="72" spans="1:12" x14ac:dyDescent="0.25">
      <c r="A72" s="47">
        <v>71</v>
      </c>
      <c r="B72" s="47" t="s">
        <v>54</v>
      </c>
      <c r="C72" s="47" t="s">
        <v>55</v>
      </c>
      <c r="D72" s="47" t="s">
        <v>0</v>
      </c>
      <c r="E72" s="47" t="s">
        <v>1</v>
      </c>
      <c r="F72" s="47" t="s">
        <v>56</v>
      </c>
      <c r="G72" s="47" t="s">
        <v>527</v>
      </c>
      <c r="H72" s="47" t="s">
        <v>5</v>
      </c>
      <c r="I72" s="47" t="s">
        <v>57</v>
      </c>
      <c r="J72" s="47" t="s">
        <v>6</v>
      </c>
      <c r="K72" s="47" t="s">
        <v>717</v>
      </c>
      <c r="L72" s="47"/>
    </row>
    <row r="73" spans="1:12" x14ac:dyDescent="0.25">
      <c r="A73" s="47">
        <v>72</v>
      </c>
      <c r="B73" s="47" t="s">
        <v>64</v>
      </c>
      <c r="C73" s="47" t="s">
        <v>65</v>
      </c>
      <c r="D73" s="47" t="s">
        <v>66</v>
      </c>
      <c r="E73" s="47" t="s">
        <v>1</v>
      </c>
      <c r="F73" s="47" t="s">
        <v>67</v>
      </c>
      <c r="G73" s="47" t="s">
        <v>666</v>
      </c>
      <c r="H73" s="47" t="s">
        <v>30</v>
      </c>
      <c r="I73" s="47" t="s">
        <v>68</v>
      </c>
      <c r="J73" s="47" t="s">
        <v>32</v>
      </c>
      <c r="K73" s="47" t="s">
        <v>718</v>
      </c>
      <c r="L73" s="47"/>
    </row>
    <row r="74" spans="1:12" x14ac:dyDescent="0.25">
      <c r="A74" s="47">
        <v>73</v>
      </c>
      <c r="B74" s="47" t="s">
        <v>71</v>
      </c>
      <c r="C74" s="47" t="s">
        <v>72</v>
      </c>
      <c r="D74" s="47" t="s">
        <v>73</v>
      </c>
      <c r="E74" s="47" t="s">
        <v>28</v>
      </c>
      <c r="F74" s="47" t="s">
        <v>74</v>
      </c>
      <c r="G74" s="47" t="s">
        <v>666</v>
      </c>
      <c r="H74" s="47" t="s">
        <v>30</v>
      </c>
      <c r="I74" s="47" t="s">
        <v>75</v>
      </c>
      <c r="J74" s="47" t="s">
        <v>32</v>
      </c>
      <c r="K74" s="47" t="s">
        <v>719</v>
      </c>
      <c r="L74" s="47"/>
    </row>
    <row r="75" spans="1:12" x14ac:dyDescent="0.25">
      <c r="A75" s="47">
        <v>74</v>
      </c>
      <c r="B75" s="47" t="s">
        <v>467</v>
      </c>
      <c r="C75" s="47" t="s">
        <v>468</v>
      </c>
      <c r="D75" s="47" t="s">
        <v>0</v>
      </c>
      <c r="E75" s="47" t="s">
        <v>1</v>
      </c>
      <c r="F75" s="47" t="s">
        <v>469</v>
      </c>
      <c r="G75" s="47" t="s">
        <v>527</v>
      </c>
      <c r="H75" s="47" t="s">
        <v>5</v>
      </c>
      <c r="I75" s="47" t="s">
        <v>470</v>
      </c>
      <c r="J75" s="47" t="s">
        <v>6</v>
      </c>
      <c r="K75" s="47" t="s">
        <v>720</v>
      </c>
      <c r="L75" s="47"/>
    </row>
    <row r="76" spans="1:12" x14ac:dyDescent="0.25">
      <c r="A76" s="47">
        <v>75</v>
      </c>
      <c r="B76" s="47" t="s">
        <v>79</v>
      </c>
      <c r="C76" s="47" t="s">
        <v>11</v>
      </c>
      <c r="D76" s="47" t="s">
        <v>80</v>
      </c>
      <c r="E76" s="47" t="s">
        <v>81</v>
      </c>
      <c r="F76" s="47" t="s">
        <v>82</v>
      </c>
      <c r="G76" s="47" t="s">
        <v>527</v>
      </c>
      <c r="H76" s="47" t="s">
        <v>5</v>
      </c>
      <c r="I76" s="47" t="s">
        <v>83</v>
      </c>
      <c r="J76" s="47" t="s">
        <v>6</v>
      </c>
      <c r="K76" s="47" t="s">
        <v>721</v>
      </c>
      <c r="L76" s="47"/>
    </row>
    <row r="77" spans="1:12" x14ac:dyDescent="0.25">
      <c r="A77" s="47">
        <v>76</v>
      </c>
      <c r="B77" s="47" t="s">
        <v>64</v>
      </c>
      <c r="C77" s="47" t="s">
        <v>65</v>
      </c>
      <c r="D77" s="47" t="s">
        <v>66</v>
      </c>
      <c r="E77" s="47" t="s">
        <v>1</v>
      </c>
      <c r="F77" s="47" t="s">
        <v>85</v>
      </c>
      <c r="G77" s="47" t="s">
        <v>527</v>
      </c>
      <c r="H77" s="47" t="s">
        <v>5</v>
      </c>
      <c r="I77" s="47" t="s">
        <v>86</v>
      </c>
      <c r="J77" s="47" t="s">
        <v>6</v>
      </c>
      <c r="K77" s="47" t="s">
        <v>722</v>
      </c>
      <c r="L77" s="47"/>
    </row>
    <row r="78" spans="1:12" x14ac:dyDescent="0.25">
      <c r="A78" s="47">
        <v>77</v>
      </c>
      <c r="B78" s="47" t="s">
        <v>88</v>
      </c>
      <c r="C78" s="47" t="s">
        <v>89</v>
      </c>
      <c r="D78" s="47" t="s">
        <v>90</v>
      </c>
      <c r="E78" s="47" t="s">
        <v>70</v>
      </c>
      <c r="F78" s="47" t="s">
        <v>91</v>
      </c>
      <c r="G78" s="47" t="s">
        <v>527</v>
      </c>
      <c r="H78" s="47" t="s">
        <v>5</v>
      </c>
      <c r="I78" s="47" t="s">
        <v>92</v>
      </c>
      <c r="J78" s="47" t="s">
        <v>6</v>
      </c>
      <c r="K78" s="47" t="s">
        <v>723</v>
      </c>
      <c r="L78" s="47"/>
    </row>
    <row r="79" spans="1:12" x14ac:dyDescent="0.25">
      <c r="A79" s="47">
        <v>78</v>
      </c>
      <c r="B79" s="47" t="s">
        <v>50</v>
      </c>
      <c r="C79" s="47" t="s">
        <v>51</v>
      </c>
      <c r="D79" s="47" t="s">
        <v>52</v>
      </c>
      <c r="E79" s="47" t="s">
        <v>43</v>
      </c>
      <c r="F79" s="47" t="s">
        <v>94</v>
      </c>
      <c r="G79" s="47" t="s">
        <v>527</v>
      </c>
      <c r="H79" s="47" t="s">
        <v>5</v>
      </c>
      <c r="I79" s="47" t="s">
        <v>95</v>
      </c>
      <c r="J79" s="47" t="s">
        <v>6</v>
      </c>
      <c r="K79" s="47" t="s">
        <v>724</v>
      </c>
      <c r="L79" s="47"/>
    </row>
    <row r="80" spans="1:12" x14ac:dyDescent="0.25">
      <c r="A80" s="47">
        <v>79</v>
      </c>
      <c r="B80" s="47" t="s">
        <v>49</v>
      </c>
      <c r="C80" s="47" t="s">
        <v>97</v>
      </c>
      <c r="D80" s="47" t="s">
        <v>66</v>
      </c>
      <c r="E80" s="47" t="s">
        <v>1</v>
      </c>
      <c r="F80" s="47" t="s">
        <v>98</v>
      </c>
      <c r="G80" s="47" t="s">
        <v>527</v>
      </c>
      <c r="H80" s="47" t="s">
        <v>5</v>
      </c>
      <c r="I80" s="47" t="s">
        <v>99</v>
      </c>
      <c r="J80" s="47" t="s">
        <v>6</v>
      </c>
      <c r="K80" s="47" t="s">
        <v>725</v>
      </c>
      <c r="L80" s="47"/>
    </row>
    <row r="81" spans="1:12" x14ac:dyDescent="0.25">
      <c r="A81" s="47">
        <v>80</v>
      </c>
      <c r="B81" s="47" t="s">
        <v>110</v>
      </c>
      <c r="C81" s="47" t="s">
        <v>111</v>
      </c>
      <c r="D81" s="47" t="s">
        <v>112</v>
      </c>
      <c r="E81" s="47" t="s">
        <v>43</v>
      </c>
      <c r="F81" s="47" t="s">
        <v>113</v>
      </c>
      <c r="G81" s="47" t="s">
        <v>666</v>
      </c>
      <c r="H81" s="47" t="s">
        <v>3</v>
      </c>
      <c r="I81" s="47" t="s">
        <v>114</v>
      </c>
      <c r="J81" s="47" t="s">
        <v>53</v>
      </c>
      <c r="K81" s="47" t="s">
        <v>727</v>
      </c>
      <c r="L81" s="47"/>
    </row>
    <row r="82" spans="1:12" x14ac:dyDescent="0.25">
      <c r="A82" s="47">
        <v>81</v>
      </c>
      <c r="B82" s="47" t="s">
        <v>120</v>
      </c>
      <c r="C82" s="47" t="s">
        <v>121</v>
      </c>
      <c r="D82" s="47" t="s">
        <v>122</v>
      </c>
      <c r="E82" s="47" t="s">
        <v>43</v>
      </c>
      <c r="F82" s="47" t="s">
        <v>123</v>
      </c>
      <c r="G82" s="47" t="s">
        <v>666</v>
      </c>
      <c r="H82" s="47" t="s">
        <v>3</v>
      </c>
      <c r="I82" s="47" t="s">
        <v>124</v>
      </c>
      <c r="J82" s="47" t="s">
        <v>125</v>
      </c>
      <c r="K82" s="47" t="s">
        <v>728</v>
      </c>
      <c r="L82" s="47"/>
    </row>
    <row r="83" spans="1:12" x14ac:dyDescent="0.25">
      <c r="A83" s="47">
        <v>82</v>
      </c>
      <c r="B83" s="47" t="s">
        <v>127</v>
      </c>
      <c r="C83" s="47" t="s">
        <v>47</v>
      </c>
      <c r="D83" s="47" t="s">
        <v>0</v>
      </c>
      <c r="E83" s="47" t="s">
        <v>1</v>
      </c>
      <c r="F83" s="47" t="s">
        <v>128</v>
      </c>
      <c r="G83" s="47" t="s">
        <v>527</v>
      </c>
      <c r="H83" s="47" t="s">
        <v>8</v>
      </c>
      <c r="I83" s="47" t="s">
        <v>129</v>
      </c>
      <c r="J83" s="47" t="s">
        <v>9</v>
      </c>
      <c r="K83" s="47" t="s">
        <v>729</v>
      </c>
      <c r="L83" s="47"/>
    </row>
    <row r="84" spans="1:12" x14ac:dyDescent="0.25">
      <c r="A84" s="47">
        <v>83</v>
      </c>
      <c r="B84" s="47" t="s">
        <v>641</v>
      </c>
      <c r="C84" s="47" t="s">
        <v>642</v>
      </c>
      <c r="D84" s="47" t="s">
        <v>106</v>
      </c>
      <c r="E84" s="47" t="s">
        <v>7</v>
      </c>
      <c r="F84" s="47" t="s">
        <v>643</v>
      </c>
      <c r="G84" s="47" t="s">
        <v>527</v>
      </c>
      <c r="H84" s="47" t="s">
        <v>8</v>
      </c>
      <c r="I84" s="47" t="s">
        <v>644</v>
      </c>
      <c r="J84" s="47" t="s">
        <v>9</v>
      </c>
      <c r="K84" s="47" t="s">
        <v>730</v>
      </c>
      <c r="L84" s="47"/>
    </row>
    <row r="85" spans="1:12" x14ac:dyDescent="0.25">
      <c r="A85" s="47">
        <v>84</v>
      </c>
      <c r="B85" s="47" t="s">
        <v>131</v>
      </c>
      <c r="C85" s="47" t="s">
        <v>132</v>
      </c>
      <c r="D85" s="47" t="s">
        <v>133</v>
      </c>
      <c r="E85" s="47" t="s">
        <v>28</v>
      </c>
      <c r="F85" s="47" t="s">
        <v>134</v>
      </c>
      <c r="G85" s="47" t="s">
        <v>666</v>
      </c>
      <c r="H85" s="47" t="s">
        <v>30</v>
      </c>
      <c r="I85" s="47" t="s">
        <v>135</v>
      </c>
      <c r="J85" s="47" t="s">
        <v>32</v>
      </c>
      <c r="K85" s="47" t="s">
        <v>731</v>
      </c>
      <c r="L85" s="47"/>
    </row>
    <row r="86" spans="1:12" x14ac:dyDescent="0.25">
      <c r="A86" s="47">
        <v>85</v>
      </c>
      <c r="B86" s="47" t="s">
        <v>145</v>
      </c>
      <c r="C86" s="47" t="s">
        <v>146</v>
      </c>
      <c r="D86" s="47" t="s">
        <v>0</v>
      </c>
      <c r="E86" s="47" t="s">
        <v>1</v>
      </c>
      <c r="F86" s="47" t="s">
        <v>147</v>
      </c>
      <c r="G86" s="47" t="s">
        <v>666</v>
      </c>
      <c r="H86" s="47" t="s">
        <v>3</v>
      </c>
      <c r="I86" s="47" t="s">
        <v>148</v>
      </c>
      <c r="J86" s="47" t="s">
        <v>53</v>
      </c>
      <c r="K86" s="47" t="s">
        <v>732</v>
      </c>
      <c r="L86" s="47"/>
    </row>
    <row r="87" spans="1:12" x14ac:dyDescent="0.25">
      <c r="A87" s="47">
        <v>86</v>
      </c>
      <c r="B87" s="47" t="s">
        <v>150</v>
      </c>
      <c r="C87" s="47" t="s">
        <v>151</v>
      </c>
      <c r="D87" s="47" t="s">
        <v>152</v>
      </c>
      <c r="E87" s="47" t="s">
        <v>28</v>
      </c>
      <c r="F87" s="47" t="s">
        <v>153</v>
      </c>
      <c r="G87" s="47" t="s">
        <v>666</v>
      </c>
      <c r="H87" s="47" t="s">
        <v>30</v>
      </c>
      <c r="I87" s="47" t="s">
        <v>154</v>
      </c>
      <c r="J87" s="47" t="s">
        <v>32</v>
      </c>
      <c r="K87" s="47" t="s">
        <v>733</v>
      </c>
      <c r="L87" s="47"/>
    </row>
    <row r="88" spans="1:12" x14ac:dyDescent="0.25">
      <c r="A88" s="47">
        <v>87</v>
      </c>
      <c r="B88" s="47" t="s">
        <v>54</v>
      </c>
      <c r="C88" s="47" t="s">
        <v>55</v>
      </c>
      <c r="D88" s="47" t="s">
        <v>0</v>
      </c>
      <c r="E88" s="47" t="s">
        <v>1</v>
      </c>
      <c r="F88" s="47" t="s">
        <v>156</v>
      </c>
      <c r="G88" s="47" t="s">
        <v>666</v>
      </c>
      <c r="H88" s="47" t="s">
        <v>157</v>
      </c>
      <c r="I88" s="47" t="s">
        <v>158</v>
      </c>
      <c r="J88" s="47" t="s">
        <v>159</v>
      </c>
      <c r="K88" s="47" t="s">
        <v>734</v>
      </c>
      <c r="L88" s="47"/>
    </row>
    <row r="89" spans="1:12" x14ac:dyDescent="0.25">
      <c r="A89" s="47">
        <v>88</v>
      </c>
      <c r="B89" s="47" t="s">
        <v>101</v>
      </c>
      <c r="C89" s="47" t="s">
        <v>102</v>
      </c>
      <c r="D89" s="47" t="s">
        <v>103</v>
      </c>
      <c r="E89" s="47" t="s">
        <v>43</v>
      </c>
      <c r="F89" s="47" t="s">
        <v>169</v>
      </c>
      <c r="G89" s="47" t="s">
        <v>527</v>
      </c>
      <c r="H89" s="47" t="s">
        <v>8</v>
      </c>
      <c r="I89" s="47" t="s">
        <v>170</v>
      </c>
      <c r="J89" s="47" t="s">
        <v>9</v>
      </c>
      <c r="K89" s="47" t="s">
        <v>735</v>
      </c>
      <c r="L89" s="47"/>
    </row>
    <row r="90" spans="1:12" x14ac:dyDescent="0.25">
      <c r="A90" s="47">
        <v>89</v>
      </c>
      <c r="B90" s="47" t="s">
        <v>174</v>
      </c>
      <c r="C90" s="47" t="s">
        <v>175</v>
      </c>
      <c r="D90" s="47" t="s">
        <v>0</v>
      </c>
      <c r="E90" s="47" t="s">
        <v>1</v>
      </c>
      <c r="F90" s="47" t="s">
        <v>176</v>
      </c>
      <c r="G90" s="47" t="s">
        <v>527</v>
      </c>
      <c r="H90" s="47" t="s">
        <v>8</v>
      </c>
      <c r="I90" s="47" t="s">
        <v>177</v>
      </c>
      <c r="J90" s="47" t="s">
        <v>9</v>
      </c>
      <c r="K90" s="47" t="s">
        <v>736</v>
      </c>
      <c r="L90" s="47"/>
    </row>
    <row r="91" spans="1:12" x14ac:dyDescent="0.25">
      <c r="A91" s="47">
        <v>90</v>
      </c>
      <c r="B91" s="47" t="s">
        <v>174</v>
      </c>
      <c r="C91" s="47" t="s">
        <v>175</v>
      </c>
      <c r="D91" s="47" t="s">
        <v>0</v>
      </c>
      <c r="E91" s="47" t="s">
        <v>1</v>
      </c>
      <c r="F91" s="47" t="s">
        <v>472</v>
      </c>
      <c r="G91" s="47" t="s">
        <v>543</v>
      </c>
      <c r="H91" s="47" t="s">
        <v>473</v>
      </c>
      <c r="I91" s="47" t="s">
        <v>474</v>
      </c>
      <c r="J91" s="47" t="s">
        <v>475</v>
      </c>
      <c r="K91" s="47" t="s">
        <v>737</v>
      </c>
      <c r="L91" s="47"/>
    </row>
    <row r="92" spans="1:12" x14ac:dyDescent="0.25">
      <c r="A92" s="47">
        <v>91</v>
      </c>
      <c r="B92" s="47" t="s">
        <v>179</v>
      </c>
      <c r="C92" s="47" t="s">
        <v>180</v>
      </c>
      <c r="D92" s="47" t="s">
        <v>181</v>
      </c>
      <c r="E92" s="47" t="s">
        <v>43</v>
      </c>
      <c r="F92" s="47" t="s">
        <v>182</v>
      </c>
      <c r="G92" s="47" t="s">
        <v>527</v>
      </c>
      <c r="H92" s="47" t="s">
        <v>8</v>
      </c>
      <c r="I92" s="47" t="s">
        <v>183</v>
      </c>
      <c r="J92" s="47" t="s">
        <v>9</v>
      </c>
      <c r="K92" s="47" t="s">
        <v>738</v>
      </c>
      <c r="L92" s="47"/>
    </row>
    <row r="93" spans="1:12" x14ac:dyDescent="0.25">
      <c r="A93" s="47">
        <v>92</v>
      </c>
      <c r="B93" s="47" t="s">
        <v>185</v>
      </c>
      <c r="C93" s="47" t="s">
        <v>186</v>
      </c>
      <c r="D93" s="47" t="s">
        <v>17</v>
      </c>
      <c r="E93" s="47" t="s">
        <v>7</v>
      </c>
      <c r="F93" s="47" t="s">
        <v>187</v>
      </c>
      <c r="G93" s="47" t="s">
        <v>527</v>
      </c>
      <c r="H93" s="47" t="s">
        <v>8</v>
      </c>
      <c r="I93" s="47" t="s">
        <v>188</v>
      </c>
      <c r="J93" s="47" t="s">
        <v>9</v>
      </c>
      <c r="K93" s="47" t="s">
        <v>739</v>
      </c>
      <c r="L93" s="47"/>
    </row>
    <row r="94" spans="1:12" x14ac:dyDescent="0.25">
      <c r="A94" s="47">
        <v>93</v>
      </c>
      <c r="B94" s="47" t="s">
        <v>467</v>
      </c>
      <c r="C94" s="47" t="s">
        <v>468</v>
      </c>
      <c r="D94" s="47" t="s">
        <v>0</v>
      </c>
      <c r="E94" s="47" t="s">
        <v>1</v>
      </c>
      <c r="F94" s="47" t="s">
        <v>477</v>
      </c>
      <c r="G94" s="47" t="s">
        <v>666</v>
      </c>
      <c r="H94" s="47" t="s">
        <v>30</v>
      </c>
      <c r="I94" s="47" t="s">
        <v>478</v>
      </c>
      <c r="J94" s="47" t="s">
        <v>32</v>
      </c>
      <c r="K94" s="47" t="s">
        <v>740</v>
      </c>
      <c r="L94" s="47"/>
    </row>
    <row r="95" spans="1:12" x14ac:dyDescent="0.25">
      <c r="A95" s="47">
        <v>94</v>
      </c>
      <c r="B95" s="47" t="s">
        <v>190</v>
      </c>
      <c r="C95" s="47" t="s">
        <v>191</v>
      </c>
      <c r="D95" s="47" t="s">
        <v>192</v>
      </c>
      <c r="E95" s="47" t="s">
        <v>28</v>
      </c>
      <c r="F95" s="47" t="s">
        <v>193</v>
      </c>
      <c r="G95" s="47" t="s">
        <v>666</v>
      </c>
      <c r="H95" s="47" t="s">
        <v>30</v>
      </c>
      <c r="I95" s="47" t="s">
        <v>194</v>
      </c>
      <c r="J95" s="47" t="s">
        <v>32</v>
      </c>
      <c r="K95" s="47" t="s">
        <v>741</v>
      </c>
      <c r="L95" s="47"/>
    </row>
    <row r="96" spans="1:12" x14ac:dyDescent="0.25">
      <c r="A96" s="47">
        <v>95</v>
      </c>
      <c r="B96" s="47" t="s">
        <v>196</v>
      </c>
      <c r="C96" s="47" t="s">
        <v>104</v>
      </c>
      <c r="D96" s="47" t="s">
        <v>197</v>
      </c>
      <c r="E96" s="47" t="s">
        <v>198</v>
      </c>
      <c r="F96" s="47" t="s">
        <v>199</v>
      </c>
      <c r="G96" s="47" t="s">
        <v>527</v>
      </c>
      <c r="H96" s="47" t="s">
        <v>8</v>
      </c>
      <c r="I96" s="47" t="s">
        <v>200</v>
      </c>
      <c r="J96" s="47" t="s">
        <v>9</v>
      </c>
      <c r="K96" s="47" t="s">
        <v>742</v>
      </c>
      <c r="L96" s="47"/>
    </row>
    <row r="97" spans="1:12" x14ac:dyDescent="0.25">
      <c r="A97" s="47">
        <v>96</v>
      </c>
      <c r="B97" s="47" t="s">
        <v>101</v>
      </c>
      <c r="C97" s="47" t="s">
        <v>102</v>
      </c>
      <c r="D97" s="47" t="s">
        <v>103</v>
      </c>
      <c r="E97" s="47" t="s">
        <v>43</v>
      </c>
      <c r="F97" s="47" t="s">
        <v>202</v>
      </c>
      <c r="G97" s="47" t="s">
        <v>666</v>
      </c>
      <c r="H97" s="47" t="s">
        <v>30</v>
      </c>
      <c r="I97" s="47" t="s">
        <v>203</v>
      </c>
      <c r="J97" s="47" t="s">
        <v>32</v>
      </c>
      <c r="K97" s="47" t="s">
        <v>743</v>
      </c>
      <c r="L97" s="47"/>
    </row>
    <row r="98" spans="1:12" x14ac:dyDescent="0.25">
      <c r="A98" s="47">
        <v>97</v>
      </c>
      <c r="B98" s="47" t="s">
        <v>54</v>
      </c>
      <c r="C98" s="47" t="s">
        <v>55</v>
      </c>
      <c r="D98" s="47" t="s">
        <v>0</v>
      </c>
      <c r="E98" s="47" t="s">
        <v>1</v>
      </c>
      <c r="F98" s="47" t="s">
        <v>480</v>
      </c>
      <c r="G98" s="47" t="s">
        <v>543</v>
      </c>
      <c r="H98" s="47" t="s">
        <v>473</v>
      </c>
      <c r="I98" s="47" t="s">
        <v>481</v>
      </c>
      <c r="J98" s="47" t="s">
        <v>475</v>
      </c>
      <c r="K98" s="47" t="s">
        <v>744</v>
      </c>
      <c r="L98" s="47"/>
    </row>
    <row r="99" spans="1:12" x14ac:dyDescent="0.25">
      <c r="A99" s="47">
        <v>98</v>
      </c>
      <c r="B99" s="47" t="s">
        <v>206</v>
      </c>
      <c r="C99" s="47" t="s">
        <v>207</v>
      </c>
      <c r="D99" s="47" t="s">
        <v>173</v>
      </c>
      <c r="E99" s="47" t="s">
        <v>43</v>
      </c>
      <c r="F99" s="47" t="s">
        <v>208</v>
      </c>
      <c r="G99" s="47" t="s">
        <v>666</v>
      </c>
      <c r="H99" s="47" t="s">
        <v>3</v>
      </c>
      <c r="I99" s="47" t="s">
        <v>209</v>
      </c>
      <c r="J99" s="47" t="s">
        <v>53</v>
      </c>
      <c r="K99" s="47" t="s">
        <v>745</v>
      </c>
      <c r="L99" s="47"/>
    </row>
    <row r="100" spans="1:12" x14ac:dyDescent="0.25">
      <c r="A100" s="47">
        <v>99</v>
      </c>
      <c r="B100" s="47" t="s">
        <v>216</v>
      </c>
      <c r="C100" s="47" t="s">
        <v>217</v>
      </c>
      <c r="D100" s="47" t="s">
        <v>0</v>
      </c>
      <c r="E100" s="47" t="s">
        <v>1</v>
      </c>
      <c r="F100" s="47" t="s">
        <v>218</v>
      </c>
      <c r="G100" s="47" t="s">
        <v>666</v>
      </c>
      <c r="H100" s="47" t="s">
        <v>3</v>
      </c>
      <c r="I100" s="47" t="s">
        <v>219</v>
      </c>
      <c r="J100" s="47" t="s">
        <v>53</v>
      </c>
      <c r="K100" s="47" t="s">
        <v>746</v>
      </c>
      <c r="L100" s="47"/>
    </row>
    <row r="101" spans="1:12" x14ac:dyDescent="0.25">
      <c r="A101" s="47">
        <v>100</v>
      </c>
      <c r="B101" s="47" t="s">
        <v>50</v>
      </c>
      <c r="C101" s="47" t="s">
        <v>51</v>
      </c>
      <c r="D101" s="47" t="s">
        <v>52</v>
      </c>
      <c r="E101" s="47" t="s">
        <v>43</v>
      </c>
      <c r="F101" s="47" t="s">
        <v>221</v>
      </c>
      <c r="G101" s="47" t="s">
        <v>666</v>
      </c>
      <c r="H101" s="47" t="s">
        <v>3</v>
      </c>
      <c r="I101" s="47" t="s">
        <v>222</v>
      </c>
      <c r="J101" s="47" t="s">
        <v>53</v>
      </c>
      <c r="K101" s="47" t="s">
        <v>747</v>
      </c>
      <c r="L101" s="47"/>
    </row>
    <row r="102" spans="1:12" x14ac:dyDescent="0.25">
      <c r="A102" s="47">
        <v>101</v>
      </c>
      <c r="B102" s="47" t="s">
        <v>224</v>
      </c>
      <c r="C102" s="47" t="s">
        <v>225</v>
      </c>
      <c r="D102" s="47" t="s">
        <v>0</v>
      </c>
      <c r="E102" s="47" t="s">
        <v>1</v>
      </c>
      <c r="F102" s="47" t="s">
        <v>226</v>
      </c>
      <c r="G102" s="47" t="s">
        <v>666</v>
      </c>
      <c r="H102" s="47" t="s">
        <v>3</v>
      </c>
      <c r="I102" s="47" t="s">
        <v>227</v>
      </c>
      <c r="J102" s="47" t="s">
        <v>53</v>
      </c>
      <c r="K102" s="47" t="s">
        <v>748</v>
      </c>
      <c r="L102" s="47"/>
    </row>
    <row r="103" spans="1:12" x14ac:dyDescent="0.25">
      <c r="A103" s="47">
        <v>102</v>
      </c>
      <c r="B103" s="47" t="s">
        <v>54</v>
      </c>
      <c r="C103" s="47" t="s">
        <v>55</v>
      </c>
      <c r="D103" s="47" t="s">
        <v>0</v>
      </c>
      <c r="E103" s="47" t="s">
        <v>1</v>
      </c>
      <c r="F103" s="47" t="s">
        <v>229</v>
      </c>
      <c r="G103" s="47" t="s">
        <v>666</v>
      </c>
      <c r="H103" s="47" t="s">
        <v>3</v>
      </c>
      <c r="I103" s="47" t="s">
        <v>230</v>
      </c>
      <c r="J103" s="47" t="s">
        <v>53</v>
      </c>
      <c r="K103" s="47" t="s">
        <v>749</v>
      </c>
      <c r="L103" s="47"/>
    </row>
    <row r="104" spans="1:12" x14ac:dyDescent="0.25">
      <c r="A104" s="47">
        <v>103</v>
      </c>
      <c r="B104" s="47" t="s">
        <v>232</v>
      </c>
      <c r="C104" s="47" t="s">
        <v>233</v>
      </c>
      <c r="D104" s="47" t="s">
        <v>234</v>
      </c>
      <c r="E104" s="47" t="s">
        <v>1</v>
      </c>
      <c r="F104" s="47" t="s">
        <v>235</v>
      </c>
      <c r="G104" s="47" t="s">
        <v>666</v>
      </c>
      <c r="H104" s="47" t="s">
        <v>3</v>
      </c>
      <c r="I104" s="47" t="s">
        <v>236</v>
      </c>
      <c r="J104" s="47" t="s">
        <v>53</v>
      </c>
      <c r="K104" s="47" t="s">
        <v>750</v>
      </c>
      <c r="L104" s="47"/>
    </row>
    <row r="105" spans="1:12" x14ac:dyDescent="0.25">
      <c r="A105" s="47">
        <v>104</v>
      </c>
      <c r="B105" s="47" t="s">
        <v>50</v>
      </c>
      <c r="C105" s="47" t="s">
        <v>51</v>
      </c>
      <c r="D105" s="47" t="s">
        <v>52</v>
      </c>
      <c r="E105" s="47" t="s">
        <v>43</v>
      </c>
      <c r="F105" s="47" t="s">
        <v>246</v>
      </c>
      <c r="G105" s="47" t="s">
        <v>666</v>
      </c>
      <c r="H105" s="47" t="s">
        <v>3</v>
      </c>
      <c r="I105" s="47" t="s">
        <v>247</v>
      </c>
      <c r="J105" s="47" t="s">
        <v>125</v>
      </c>
      <c r="K105" s="47" t="s">
        <v>751</v>
      </c>
      <c r="L105" s="47"/>
    </row>
    <row r="106" spans="1:12" x14ac:dyDescent="0.25">
      <c r="A106" s="47">
        <v>105</v>
      </c>
      <c r="B106" s="47" t="s">
        <v>249</v>
      </c>
      <c r="C106" s="47" t="s">
        <v>250</v>
      </c>
      <c r="D106" s="47" t="s">
        <v>251</v>
      </c>
      <c r="E106" s="47" t="s">
        <v>43</v>
      </c>
      <c r="F106" s="47" t="s">
        <v>252</v>
      </c>
      <c r="G106" s="47" t="s">
        <v>666</v>
      </c>
      <c r="H106" s="47" t="s">
        <v>3</v>
      </c>
      <c r="I106" s="47" t="s">
        <v>253</v>
      </c>
      <c r="J106" s="47" t="s">
        <v>125</v>
      </c>
      <c r="K106" s="47" t="s">
        <v>752</v>
      </c>
      <c r="L106" s="47"/>
    </row>
    <row r="107" spans="1:12" x14ac:dyDescent="0.25">
      <c r="A107" s="47">
        <v>106</v>
      </c>
      <c r="B107" s="47" t="s">
        <v>262</v>
      </c>
      <c r="C107" s="47" t="s">
        <v>263</v>
      </c>
      <c r="D107" s="47" t="s">
        <v>264</v>
      </c>
      <c r="E107" s="47" t="s">
        <v>1</v>
      </c>
      <c r="F107" s="47" t="s">
        <v>265</v>
      </c>
      <c r="G107" s="47" t="s">
        <v>666</v>
      </c>
      <c r="H107" s="47" t="s">
        <v>3</v>
      </c>
      <c r="I107" s="47" t="s">
        <v>266</v>
      </c>
      <c r="J107" s="47" t="s">
        <v>53</v>
      </c>
      <c r="K107" s="47" t="s">
        <v>753</v>
      </c>
      <c r="L107" s="47"/>
    </row>
    <row r="108" spans="1:12" x14ac:dyDescent="0.25">
      <c r="A108" s="47">
        <v>107</v>
      </c>
      <c r="B108" s="47" t="s">
        <v>268</v>
      </c>
      <c r="C108" s="47" t="s">
        <v>269</v>
      </c>
      <c r="D108" s="47" t="s">
        <v>66</v>
      </c>
      <c r="E108" s="47" t="s">
        <v>1</v>
      </c>
      <c r="F108" s="47" t="s">
        <v>270</v>
      </c>
      <c r="G108" s="47" t="s">
        <v>666</v>
      </c>
      <c r="H108" s="47" t="s">
        <v>3</v>
      </c>
      <c r="I108" s="47" t="s">
        <v>271</v>
      </c>
      <c r="J108" s="47" t="s">
        <v>53</v>
      </c>
      <c r="K108" s="47" t="s">
        <v>754</v>
      </c>
      <c r="L108" s="47"/>
    </row>
    <row r="109" spans="1:12" x14ac:dyDescent="0.25">
      <c r="A109" s="47">
        <v>108</v>
      </c>
      <c r="B109" s="47" t="s">
        <v>273</v>
      </c>
      <c r="C109" s="47" t="s">
        <v>274</v>
      </c>
      <c r="D109" s="47" t="s">
        <v>0</v>
      </c>
      <c r="E109" s="47" t="s">
        <v>1</v>
      </c>
      <c r="F109" s="47" t="s">
        <v>275</v>
      </c>
      <c r="G109" s="47" t="s">
        <v>666</v>
      </c>
      <c r="H109" s="47" t="s">
        <v>3</v>
      </c>
      <c r="I109" s="47" t="s">
        <v>276</v>
      </c>
      <c r="J109" s="47" t="s">
        <v>53</v>
      </c>
      <c r="K109" s="47" t="s">
        <v>755</v>
      </c>
      <c r="L109" s="47"/>
    </row>
    <row r="110" spans="1:12" x14ac:dyDescent="0.25">
      <c r="A110" s="47">
        <v>109</v>
      </c>
      <c r="B110" s="47" t="s">
        <v>278</v>
      </c>
      <c r="C110" s="47" t="s">
        <v>279</v>
      </c>
      <c r="D110" s="47" t="s">
        <v>66</v>
      </c>
      <c r="E110" s="47" t="s">
        <v>1</v>
      </c>
      <c r="F110" s="47" t="s">
        <v>280</v>
      </c>
      <c r="G110" s="47" t="s">
        <v>666</v>
      </c>
      <c r="H110" s="47" t="s">
        <v>3</v>
      </c>
      <c r="I110" s="47" t="s">
        <v>281</v>
      </c>
      <c r="J110" s="47" t="s">
        <v>53</v>
      </c>
      <c r="K110" s="47" t="s">
        <v>756</v>
      </c>
      <c r="L110" s="47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F1" workbookViewId="0">
      <selection activeCell="F2" sqref="F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6" t="s">
        <v>612</v>
      </c>
      <c r="C2" s="46" t="s">
        <v>613</v>
      </c>
      <c r="D2" s="46" t="s">
        <v>0</v>
      </c>
      <c r="E2" s="46" t="s">
        <v>1</v>
      </c>
      <c r="F2" s="46" t="s">
        <v>759</v>
      </c>
      <c r="G2" s="46" t="s">
        <v>760</v>
      </c>
      <c r="H2" s="46" t="s">
        <v>5</v>
      </c>
      <c r="I2" s="46" t="s">
        <v>761</v>
      </c>
      <c r="J2" s="46" t="s">
        <v>6</v>
      </c>
      <c r="K2" s="46" t="s">
        <v>762</v>
      </c>
    </row>
    <row r="3" spans="1:11" x14ac:dyDescent="0.25">
      <c r="A3">
        <v>2</v>
      </c>
      <c r="B3" s="46" t="s">
        <v>453</v>
      </c>
      <c r="C3" s="46" t="s">
        <v>454</v>
      </c>
      <c r="D3" s="46" t="s">
        <v>455</v>
      </c>
      <c r="E3" s="46" t="s">
        <v>456</v>
      </c>
      <c r="F3" s="46" t="s">
        <v>457</v>
      </c>
      <c r="G3" s="46" t="s">
        <v>516</v>
      </c>
      <c r="H3" s="46" t="s">
        <v>30</v>
      </c>
      <c r="I3" s="46" t="s">
        <v>458</v>
      </c>
      <c r="J3" s="46" t="s">
        <v>32</v>
      </c>
      <c r="K3" s="46" t="s">
        <v>763</v>
      </c>
    </row>
    <row r="4" spans="1:11" x14ac:dyDescent="0.25">
      <c r="A4" s="46">
        <v>3</v>
      </c>
      <c r="B4" s="46" t="s">
        <v>530</v>
      </c>
      <c r="C4" s="46" t="s">
        <v>531</v>
      </c>
      <c r="D4" s="46" t="s">
        <v>0</v>
      </c>
      <c r="E4" s="46" t="s">
        <v>1</v>
      </c>
      <c r="F4" s="46" t="s">
        <v>532</v>
      </c>
      <c r="G4" s="46" t="s">
        <v>516</v>
      </c>
      <c r="H4" s="46" t="s">
        <v>294</v>
      </c>
      <c r="I4" s="46" t="s">
        <v>533</v>
      </c>
      <c r="J4" s="46" t="s">
        <v>516</v>
      </c>
      <c r="K4" s="46" t="s">
        <v>764</v>
      </c>
    </row>
    <row r="5" spans="1:11" x14ac:dyDescent="0.25">
      <c r="A5" s="46">
        <v>4</v>
      </c>
      <c r="B5" s="46" t="s">
        <v>116</v>
      </c>
      <c r="C5" s="46" t="s">
        <v>117</v>
      </c>
      <c r="D5" s="46" t="s">
        <v>648</v>
      </c>
      <c r="E5" s="46" t="s">
        <v>1</v>
      </c>
      <c r="F5" s="46" t="s">
        <v>118</v>
      </c>
      <c r="G5" s="46" t="s">
        <v>666</v>
      </c>
      <c r="H5" s="46" t="s">
        <v>3</v>
      </c>
      <c r="I5" s="46" t="s">
        <v>119</v>
      </c>
      <c r="J5" s="46" t="s">
        <v>53</v>
      </c>
      <c r="K5" s="46" t="s">
        <v>649</v>
      </c>
    </row>
    <row r="6" spans="1:11" x14ac:dyDescent="0.25">
      <c r="A6" s="46">
        <v>5</v>
      </c>
      <c r="B6" s="46" t="s">
        <v>651</v>
      </c>
      <c r="C6" s="46" t="s">
        <v>652</v>
      </c>
      <c r="D6" s="46" t="s">
        <v>653</v>
      </c>
      <c r="E6" s="46" t="s">
        <v>1</v>
      </c>
      <c r="F6" s="46" t="s">
        <v>654</v>
      </c>
      <c r="G6" s="46" t="s">
        <v>666</v>
      </c>
      <c r="H6" s="46" t="s">
        <v>294</v>
      </c>
      <c r="I6" s="46" t="s">
        <v>655</v>
      </c>
      <c r="J6" s="46" t="s">
        <v>289</v>
      </c>
      <c r="K6" s="46" t="s">
        <v>656</v>
      </c>
    </row>
    <row r="7" spans="1:11" x14ac:dyDescent="0.25">
      <c r="A7" s="46">
        <v>6</v>
      </c>
      <c r="B7" s="46" t="s">
        <v>382</v>
      </c>
      <c r="C7" s="46" t="s">
        <v>383</v>
      </c>
      <c r="D7" s="46" t="s">
        <v>351</v>
      </c>
      <c r="E7" s="46" t="s">
        <v>48</v>
      </c>
      <c r="F7" s="46" t="s">
        <v>384</v>
      </c>
      <c r="G7" s="46" t="s">
        <v>666</v>
      </c>
      <c r="H7" s="46" t="s">
        <v>287</v>
      </c>
      <c r="I7" s="46" t="s">
        <v>385</v>
      </c>
      <c r="J7" s="46" t="s">
        <v>289</v>
      </c>
      <c r="K7" s="46" t="s">
        <v>657</v>
      </c>
    </row>
    <row r="8" spans="1:11" x14ac:dyDescent="0.25">
      <c r="A8" s="46">
        <v>7</v>
      </c>
      <c r="B8" s="46" t="s">
        <v>407</v>
      </c>
      <c r="C8" s="46" t="s">
        <v>408</v>
      </c>
      <c r="D8" s="46" t="s">
        <v>618</v>
      </c>
      <c r="E8" s="46" t="s">
        <v>619</v>
      </c>
      <c r="F8" s="46" t="s">
        <v>620</v>
      </c>
      <c r="G8" s="46" t="s">
        <v>666</v>
      </c>
      <c r="H8" s="46" t="s">
        <v>294</v>
      </c>
      <c r="I8" s="46" t="s">
        <v>621</v>
      </c>
      <c r="J8" s="46" t="s">
        <v>289</v>
      </c>
      <c r="K8" s="46" t="s">
        <v>658</v>
      </c>
    </row>
    <row r="9" spans="1:11" x14ac:dyDescent="0.25">
      <c r="A9" s="46">
        <v>8</v>
      </c>
      <c r="B9" s="46" t="s">
        <v>425</v>
      </c>
      <c r="C9" s="46" t="s">
        <v>426</v>
      </c>
      <c r="D9" s="46" t="s">
        <v>427</v>
      </c>
      <c r="E9" s="46" t="s">
        <v>28</v>
      </c>
      <c r="F9" s="46" t="s">
        <v>428</v>
      </c>
      <c r="G9" s="46" t="s">
        <v>666</v>
      </c>
      <c r="H9" s="46" t="s">
        <v>287</v>
      </c>
      <c r="I9" s="46" t="s">
        <v>429</v>
      </c>
      <c r="J9" s="46" t="s">
        <v>289</v>
      </c>
      <c r="K9" s="46" t="s">
        <v>659</v>
      </c>
    </row>
    <row r="10" spans="1:11" x14ac:dyDescent="0.25">
      <c r="A10" s="46">
        <v>9</v>
      </c>
      <c r="B10" s="46" t="s">
        <v>599</v>
      </c>
      <c r="C10" s="46" t="s">
        <v>599</v>
      </c>
      <c r="D10" s="46" t="s">
        <v>600</v>
      </c>
      <c r="E10" s="46" t="s">
        <v>601</v>
      </c>
      <c r="F10" s="46" t="s">
        <v>602</v>
      </c>
      <c r="G10" s="46" t="s">
        <v>543</v>
      </c>
      <c r="H10" s="46" t="s">
        <v>473</v>
      </c>
      <c r="I10" s="46" t="s">
        <v>603</v>
      </c>
      <c r="J10" s="46" t="s">
        <v>475</v>
      </c>
      <c r="K10" s="46" t="s">
        <v>660</v>
      </c>
    </row>
    <row r="11" spans="1:11" x14ac:dyDescent="0.25">
      <c r="A11" s="46">
        <v>10</v>
      </c>
      <c r="B11" s="46" t="s">
        <v>599</v>
      </c>
      <c r="C11" s="46" t="s">
        <v>599</v>
      </c>
      <c r="D11" s="46" t="s">
        <v>600</v>
      </c>
      <c r="E11" s="46" t="s">
        <v>601</v>
      </c>
      <c r="F11" s="46" t="s">
        <v>605</v>
      </c>
      <c r="G11" s="46" t="s">
        <v>543</v>
      </c>
      <c r="H11" s="46" t="s">
        <v>473</v>
      </c>
      <c r="I11" s="46" t="s">
        <v>606</v>
      </c>
      <c r="J11" s="46" t="s">
        <v>475</v>
      </c>
      <c r="K11" s="46" t="s">
        <v>661</v>
      </c>
    </row>
    <row r="12" spans="1:11" x14ac:dyDescent="0.25">
      <c r="A12" s="46">
        <v>11</v>
      </c>
      <c r="B12" s="46" t="s">
        <v>102</v>
      </c>
      <c r="C12" s="46" t="s">
        <v>141</v>
      </c>
      <c r="D12" s="46" t="s">
        <v>42</v>
      </c>
      <c r="E12" s="46" t="s">
        <v>43</v>
      </c>
      <c r="F12" s="46" t="s">
        <v>142</v>
      </c>
      <c r="G12" s="46" t="s">
        <v>666</v>
      </c>
      <c r="H12" s="46" t="s">
        <v>3</v>
      </c>
      <c r="I12" s="46" t="s">
        <v>143</v>
      </c>
      <c r="J12" s="46" t="s">
        <v>53</v>
      </c>
      <c r="K12" s="46" t="s">
        <v>662</v>
      </c>
    </row>
    <row r="13" spans="1:11" x14ac:dyDescent="0.25">
      <c r="A13" s="46">
        <v>12</v>
      </c>
      <c r="B13" s="46" t="s">
        <v>608</v>
      </c>
      <c r="C13" s="46" t="s">
        <v>378</v>
      </c>
      <c r="D13" s="46" t="s">
        <v>27</v>
      </c>
      <c r="E13" s="46" t="s">
        <v>28</v>
      </c>
      <c r="F13" s="46" t="s">
        <v>609</v>
      </c>
      <c r="G13" s="46" t="s">
        <v>666</v>
      </c>
      <c r="H13" s="46" t="s">
        <v>294</v>
      </c>
      <c r="I13" s="46" t="s">
        <v>610</v>
      </c>
      <c r="J13" s="46" t="s">
        <v>289</v>
      </c>
      <c r="K13" s="46" t="s">
        <v>663</v>
      </c>
    </row>
    <row r="14" spans="1:11" x14ac:dyDescent="0.25">
      <c r="A14" s="46">
        <v>13</v>
      </c>
      <c r="B14" s="46" t="s">
        <v>623</v>
      </c>
      <c r="C14" s="46" t="s">
        <v>624</v>
      </c>
      <c r="D14" s="46" t="s">
        <v>625</v>
      </c>
      <c r="E14" s="46" t="s">
        <v>48</v>
      </c>
      <c r="F14" s="46" t="s">
        <v>626</v>
      </c>
      <c r="G14" s="46" t="s">
        <v>666</v>
      </c>
      <c r="H14" s="46" t="s">
        <v>294</v>
      </c>
      <c r="I14" s="46" t="s">
        <v>627</v>
      </c>
      <c r="J14" s="46" t="s">
        <v>289</v>
      </c>
      <c r="K14" s="46" t="s">
        <v>664</v>
      </c>
    </row>
    <row r="15" spans="1:11" x14ac:dyDescent="0.25">
      <c r="A15" s="46">
        <v>14</v>
      </c>
      <c r="B15" s="46"/>
      <c r="C15" s="46"/>
      <c r="D15" s="46"/>
      <c r="E15" s="46"/>
      <c r="F15" s="46" t="s">
        <v>572</v>
      </c>
      <c r="G15" s="46" t="s">
        <v>666</v>
      </c>
      <c r="H15" s="46" t="s">
        <v>287</v>
      </c>
      <c r="I15" s="46" t="s">
        <v>573</v>
      </c>
      <c r="J15" s="46" t="s">
        <v>289</v>
      </c>
      <c r="K15" s="46" t="s">
        <v>665</v>
      </c>
    </row>
    <row r="16" spans="1:11" x14ac:dyDescent="0.25">
      <c r="A16" s="46">
        <v>15</v>
      </c>
      <c r="B16" s="46" t="s">
        <v>575</v>
      </c>
      <c r="C16" s="46" t="s">
        <v>576</v>
      </c>
      <c r="D16" s="46" t="s">
        <v>577</v>
      </c>
      <c r="E16" s="46" t="s">
        <v>7</v>
      </c>
      <c r="F16" s="46" t="s">
        <v>578</v>
      </c>
      <c r="G16" s="46" t="s">
        <v>666</v>
      </c>
      <c r="H16" s="46" t="s">
        <v>287</v>
      </c>
      <c r="I16" s="46" t="s">
        <v>579</v>
      </c>
      <c r="J16" s="46" t="s">
        <v>289</v>
      </c>
      <c r="K16" s="46" t="s">
        <v>667</v>
      </c>
    </row>
    <row r="17" spans="1:11" x14ac:dyDescent="0.25">
      <c r="A17" s="46">
        <v>16</v>
      </c>
      <c r="B17" s="46" t="s">
        <v>535</v>
      </c>
      <c r="C17" s="46" t="s">
        <v>536</v>
      </c>
      <c r="D17" s="46" t="s">
        <v>205</v>
      </c>
      <c r="E17" s="46" t="s">
        <v>1</v>
      </c>
      <c r="F17" s="46" t="s">
        <v>537</v>
      </c>
      <c r="G17" s="46" t="s">
        <v>666</v>
      </c>
      <c r="H17" s="46" t="s">
        <v>3</v>
      </c>
      <c r="I17" s="46" t="s">
        <v>538</v>
      </c>
      <c r="J17" s="46" t="s">
        <v>53</v>
      </c>
      <c r="K17" s="46" t="s">
        <v>668</v>
      </c>
    </row>
    <row r="18" spans="1:11" x14ac:dyDescent="0.25">
      <c r="A18" s="46">
        <v>17</v>
      </c>
      <c r="B18" s="46" t="s">
        <v>590</v>
      </c>
      <c r="C18" s="46" t="s">
        <v>591</v>
      </c>
      <c r="D18" s="46" t="s">
        <v>592</v>
      </c>
      <c r="E18" s="46" t="s">
        <v>43</v>
      </c>
      <c r="F18" s="46" t="s">
        <v>593</v>
      </c>
      <c r="G18" s="46" t="s">
        <v>666</v>
      </c>
      <c r="H18" s="46" t="s">
        <v>30</v>
      </c>
      <c r="I18" s="46" t="s">
        <v>594</v>
      </c>
      <c r="J18" s="46" t="s">
        <v>32</v>
      </c>
      <c r="K18" s="46" t="s">
        <v>669</v>
      </c>
    </row>
    <row r="19" spans="1:11" x14ac:dyDescent="0.25">
      <c r="A19" s="46">
        <v>18</v>
      </c>
      <c r="B19" s="46" t="s">
        <v>257</v>
      </c>
      <c r="C19" s="46" t="s">
        <v>258</v>
      </c>
      <c r="D19" s="46" t="s">
        <v>36</v>
      </c>
      <c r="E19" s="46" t="s">
        <v>1</v>
      </c>
      <c r="F19" s="46" t="s">
        <v>259</v>
      </c>
      <c r="G19" s="46" t="s">
        <v>666</v>
      </c>
      <c r="H19" s="46" t="s">
        <v>3</v>
      </c>
      <c r="I19" s="46" t="s">
        <v>260</v>
      </c>
      <c r="J19" s="46" t="s">
        <v>53</v>
      </c>
      <c r="K19" s="46" t="s">
        <v>670</v>
      </c>
    </row>
    <row r="20" spans="1:11" x14ac:dyDescent="0.25">
      <c r="A20" s="46">
        <v>19</v>
      </c>
      <c r="B20" s="46" t="s">
        <v>407</v>
      </c>
      <c r="C20" s="46" t="s">
        <v>408</v>
      </c>
      <c r="D20" s="46" t="s">
        <v>618</v>
      </c>
      <c r="E20" s="46" t="s">
        <v>619</v>
      </c>
      <c r="F20" s="46" t="s">
        <v>409</v>
      </c>
      <c r="G20" s="46" t="s">
        <v>666</v>
      </c>
      <c r="H20" s="46" t="s">
        <v>294</v>
      </c>
      <c r="I20" s="46" t="s">
        <v>410</v>
      </c>
      <c r="J20" s="46" t="s">
        <v>289</v>
      </c>
      <c r="K20" s="46" t="s">
        <v>671</v>
      </c>
    </row>
    <row r="21" spans="1:11" x14ac:dyDescent="0.25">
      <c r="A21" s="46">
        <v>20</v>
      </c>
      <c r="B21" s="46" t="s">
        <v>407</v>
      </c>
      <c r="C21" s="46" t="s">
        <v>408</v>
      </c>
      <c r="D21" s="46" t="s">
        <v>618</v>
      </c>
      <c r="E21" s="46" t="s">
        <v>619</v>
      </c>
      <c r="F21" s="46" t="s">
        <v>563</v>
      </c>
      <c r="G21" s="46" t="s">
        <v>666</v>
      </c>
      <c r="H21" s="46" t="s">
        <v>294</v>
      </c>
      <c r="I21" s="46" t="s">
        <v>564</v>
      </c>
      <c r="J21" s="46" t="s">
        <v>289</v>
      </c>
      <c r="K21" s="46" t="s">
        <v>672</v>
      </c>
    </row>
    <row r="22" spans="1:11" x14ac:dyDescent="0.25">
      <c r="A22" s="46">
        <v>21</v>
      </c>
      <c r="B22" s="46" t="s">
        <v>566</v>
      </c>
      <c r="C22" s="46" t="s">
        <v>556</v>
      </c>
      <c r="D22" s="46" t="s">
        <v>0</v>
      </c>
      <c r="E22" s="46" t="s">
        <v>1</v>
      </c>
      <c r="F22" s="46" t="s">
        <v>557</v>
      </c>
      <c r="G22" s="46" t="s">
        <v>666</v>
      </c>
      <c r="H22" s="46" t="s">
        <v>287</v>
      </c>
      <c r="I22" s="46" t="s">
        <v>558</v>
      </c>
      <c r="J22" s="46" t="s">
        <v>289</v>
      </c>
      <c r="K22" s="46" t="s">
        <v>673</v>
      </c>
    </row>
    <row r="23" spans="1:11" x14ac:dyDescent="0.25">
      <c r="A23" s="46">
        <v>22</v>
      </c>
      <c r="B23" s="46" t="s">
        <v>567</v>
      </c>
      <c r="C23" s="46" t="s">
        <v>561</v>
      </c>
      <c r="D23" s="46" t="s">
        <v>0</v>
      </c>
      <c r="E23" s="46" t="s">
        <v>1</v>
      </c>
      <c r="F23" s="46" t="s">
        <v>61</v>
      </c>
      <c r="G23" s="46" t="s">
        <v>666</v>
      </c>
      <c r="H23" s="46" t="s">
        <v>3</v>
      </c>
      <c r="I23" s="46" t="s">
        <v>62</v>
      </c>
      <c r="J23" s="46" t="s">
        <v>53</v>
      </c>
      <c r="K23" s="46" t="s">
        <v>674</v>
      </c>
    </row>
    <row r="24" spans="1:11" x14ac:dyDescent="0.25">
      <c r="A24" s="46">
        <v>23</v>
      </c>
      <c r="B24" s="46" t="s">
        <v>161</v>
      </c>
      <c r="C24" s="46" t="s">
        <v>162</v>
      </c>
      <c r="D24" s="46" t="s">
        <v>394</v>
      </c>
      <c r="E24" s="46" t="s">
        <v>1</v>
      </c>
      <c r="F24" s="46" t="s">
        <v>163</v>
      </c>
      <c r="G24" s="46" t="s">
        <v>666</v>
      </c>
      <c r="H24" s="46" t="s">
        <v>30</v>
      </c>
      <c r="I24" s="46" t="s">
        <v>164</v>
      </c>
      <c r="J24" s="46" t="s">
        <v>32</v>
      </c>
      <c r="K24" s="46" t="s">
        <v>675</v>
      </c>
    </row>
    <row r="25" spans="1:11" x14ac:dyDescent="0.25">
      <c r="A25" s="46">
        <v>24</v>
      </c>
      <c r="B25" s="46" t="s">
        <v>322</v>
      </c>
      <c r="C25" s="46" t="s">
        <v>323</v>
      </c>
      <c r="D25" s="46" t="s">
        <v>66</v>
      </c>
      <c r="E25" s="46" t="s">
        <v>1</v>
      </c>
      <c r="F25" s="46" t="s">
        <v>324</v>
      </c>
      <c r="G25" s="46" t="s">
        <v>666</v>
      </c>
      <c r="H25" s="46" t="s">
        <v>287</v>
      </c>
      <c r="I25" s="46" t="s">
        <v>325</v>
      </c>
      <c r="J25" s="46" t="s">
        <v>289</v>
      </c>
      <c r="K25" s="46" t="s">
        <v>676</v>
      </c>
    </row>
    <row r="26" spans="1:11" x14ac:dyDescent="0.25">
      <c r="A26" s="46">
        <v>25</v>
      </c>
      <c r="B26" s="46"/>
      <c r="C26" s="46"/>
      <c r="D26" s="46"/>
      <c r="E26" s="46"/>
      <c r="F26" s="46" t="s">
        <v>540</v>
      </c>
      <c r="G26" s="46" t="s">
        <v>666</v>
      </c>
      <c r="H26" s="46" t="s">
        <v>294</v>
      </c>
      <c r="I26" s="46" t="s">
        <v>541</v>
      </c>
      <c r="J26" s="46" t="s">
        <v>289</v>
      </c>
      <c r="K26" s="46" t="s">
        <v>677</v>
      </c>
    </row>
    <row r="27" spans="1:11" x14ac:dyDescent="0.25">
      <c r="A27" s="46">
        <v>26</v>
      </c>
      <c r="B27" s="46" t="s">
        <v>283</v>
      </c>
      <c r="C27" s="46" t="s">
        <v>284</v>
      </c>
      <c r="D27" s="46" t="s">
        <v>285</v>
      </c>
      <c r="E27" s="46" t="s">
        <v>7</v>
      </c>
      <c r="F27" s="46" t="s">
        <v>286</v>
      </c>
      <c r="G27" s="46" t="s">
        <v>666</v>
      </c>
      <c r="H27" s="46" t="s">
        <v>287</v>
      </c>
      <c r="I27" s="46" t="s">
        <v>288</v>
      </c>
      <c r="J27" s="46" t="s">
        <v>289</v>
      </c>
      <c r="K27" s="46" t="s">
        <v>678</v>
      </c>
    </row>
    <row r="28" spans="1:11" x14ac:dyDescent="0.25">
      <c r="A28" s="46">
        <v>27</v>
      </c>
      <c r="B28" s="46" t="s">
        <v>291</v>
      </c>
      <c r="C28" s="46" t="s">
        <v>292</v>
      </c>
      <c r="D28" s="46" t="s">
        <v>0</v>
      </c>
      <c r="E28" s="46" t="s">
        <v>1</v>
      </c>
      <c r="F28" s="46" t="s">
        <v>293</v>
      </c>
      <c r="G28" s="46" t="s">
        <v>666</v>
      </c>
      <c r="H28" s="46" t="s">
        <v>294</v>
      </c>
      <c r="I28" s="46" t="s">
        <v>295</v>
      </c>
      <c r="J28" s="46" t="s">
        <v>289</v>
      </c>
      <c r="K28" s="46" t="s">
        <v>679</v>
      </c>
    </row>
    <row r="29" spans="1:11" x14ac:dyDescent="0.25">
      <c r="A29" s="46">
        <v>28</v>
      </c>
      <c r="B29" s="46" t="s">
        <v>297</v>
      </c>
      <c r="C29" s="46" t="s">
        <v>255</v>
      </c>
      <c r="D29" s="46" t="s">
        <v>0</v>
      </c>
      <c r="E29" s="46" t="s">
        <v>1</v>
      </c>
      <c r="F29" s="46" t="s">
        <v>298</v>
      </c>
      <c r="G29" s="46" t="s">
        <v>666</v>
      </c>
      <c r="H29" s="46" t="s">
        <v>294</v>
      </c>
      <c r="I29" s="46" t="s">
        <v>299</v>
      </c>
      <c r="J29" s="46" t="s">
        <v>289</v>
      </c>
      <c r="K29" s="46" t="s">
        <v>680</v>
      </c>
    </row>
    <row r="30" spans="1:11" x14ac:dyDescent="0.25">
      <c r="A30" s="46">
        <v>29</v>
      </c>
      <c r="B30" s="46" t="s">
        <v>301</v>
      </c>
      <c r="C30" s="46" t="s">
        <v>302</v>
      </c>
      <c r="D30" s="46" t="s">
        <v>0</v>
      </c>
      <c r="E30" s="46" t="s">
        <v>1</v>
      </c>
      <c r="F30" s="46" t="s">
        <v>303</v>
      </c>
      <c r="G30" s="46" t="s">
        <v>666</v>
      </c>
      <c r="H30" s="46" t="s">
        <v>294</v>
      </c>
      <c r="I30" s="46" t="s">
        <v>304</v>
      </c>
      <c r="J30" s="46" t="s">
        <v>289</v>
      </c>
      <c r="K30" s="46" t="s">
        <v>681</v>
      </c>
    </row>
    <row r="31" spans="1:11" x14ac:dyDescent="0.25">
      <c r="A31" s="46">
        <v>30</v>
      </c>
      <c r="B31" s="46" t="s">
        <v>306</v>
      </c>
      <c r="C31" s="46" t="s">
        <v>307</v>
      </c>
      <c r="D31" s="46" t="s">
        <v>112</v>
      </c>
      <c r="E31" s="46" t="s">
        <v>43</v>
      </c>
      <c r="F31" s="46" t="s">
        <v>308</v>
      </c>
      <c r="G31" s="46" t="s">
        <v>666</v>
      </c>
      <c r="H31" s="46" t="s">
        <v>287</v>
      </c>
      <c r="I31" s="46" t="s">
        <v>309</v>
      </c>
      <c r="J31" s="46" t="s">
        <v>289</v>
      </c>
      <c r="K31" s="46" t="s">
        <v>682</v>
      </c>
    </row>
    <row r="32" spans="1:11" x14ac:dyDescent="0.25">
      <c r="A32" s="46">
        <v>31</v>
      </c>
      <c r="B32" s="46" t="s">
        <v>311</v>
      </c>
      <c r="C32" s="46" t="s">
        <v>312</v>
      </c>
      <c r="D32" s="46" t="s">
        <v>313</v>
      </c>
      <c r="E32" s="46" t="s">
        <v>43</v>
      </c>
      <c r="F32" s="46" t="s">
        <v>314</v>
      </c>
      <c r="G32" s="46" t="s">
        <v>666</v>
      </c>
      <c r="H32" s="46" t="s">
        <v>294</v>
      </c>
      <c r="I32" s="46" t="s">
        <v>315</v>
      </c>
      <c r="J32" s="46" t="s">
        <v>289</v>
      </c>
      <c r="K32" s="46" t="s">
        <v>683</v>
      </c>
    </row>
    <row r="33" spans="1:11" x14ac:dyDescent="0.25">
      <c r="A33" s="46">
        <v>32</v>
      </c>
      <c r="B33" s="46" t="s">
        <v>317</v>
      </c>
      <c r="C33" s="46" t="s">
        <v>279</v>
      </c>
      <c r="D33" s="46" t="s">
        <v>318</v>
      </c>
      <c r="E33" s="46" t="s">
        <v>28</v>
      </c>
      <c r="F33" s="46" t="s">
        <v>319</v>
      </c>
      <c r="G33" s="46" t="s">
        <v>666</v>
      </c>
      <c r="H33" s="46" t="s">
        <v>287</v>
      </c>
      <c r="I33" s="46" t="s">
        <v>320</v>
      </c>
      <c r="J33" s="46" t="s">
        <v>289</v>
      </c>
      <c r="K33" s="46" t="s">
        <v>758</v>
      </c>
    </row>
    <row r="34" spans="1:11" x14ac:dyDescent="0.25">
      <c r="A34" s="46">
        <v>33</v>
      </c>
      <c r="B34" s="46" t="s">
        <v>242</v>
      </c>
      <c r="C34" s="46" t="s">
        <v>243</v>
      </c>
      <c r="D34" s="46" t="s">
        <v>173</v>
      </c>
      <c r="E34" s="46" t="s">
        <v>43</v>
      </c>
      <c r="F34" s="46" t="s">
        <v>244</v>
      </c>
      <c r="G34" s="46" t="s">
        <v>516</v>
      </c>
      <c r="H34" s="46" t="s">
        <v>3</v>
      </c>
      <c r="I34" s="46" t="s">
        <v>245</v>
      </c>
      <c r="J34" s="46" t="s">
        <v>125</v>
      </c>
      <c r="K34" s="46" t="s">
        <v>765</v>
      </c>
    </row>
    <row r="35" spans="1:11" x14ac:dyDescent="0.25">
      <c r="A35" s="46">
        <v>34</v>
      </c>
      <c r="B35" s="46" t="s">
        <v>327</v>
      </c>
      <c r="C35" s="46" t="s">
        <v>328</v>
      </c>
      <c r="D35" s="46" t="s">
        <v>112</v>
      </c>
      <c r="E35" s="46" t="s">
        <v>43</v>
      </c>
      <c r="F35" s="46" t="s">
        <v>329</v>
      </c>
      <c r="G35" s="46" t="s">
        <v>666</v>
      </c>
      <c r="H35" s="46" t="s">
        <v>287</v>
      </c>
      <c r="I35" s="46" t="s">
        <v>330</v>
      </c>
      <c r="J35" s="46" t="s">
        <v>289</v>
      </c>
      <c r="K35" s="46" t="s">
        <v>684</v>
      </c>
    </row>
    <row r="36" spans="1:11" x14ac:dyDescent="0.25">
      <c r="A36" s="46">
        <v>35</v>
      </c>
      <c r="B36" s="46" t="s">
        <v>15</v>
      </c>
      <c r="C36" s="46" t="s">
        <v>16</v>
      </c>
      <c r="D36" s="46" t="s">
        <v>17</v>
      </c>
      <c r="E36" s="46" t="s">
        <v>7</v>
      </c>
      <c r="F36" s="46" t="s">
        <v>18</v>
      </c>
      <c r="G36" s="46" t="s">
        <v>527</v>
      </c>
      <c r="H36" s="46" t="s">
        <v>5</v>
      </c>
      <c r="I36" s="46" t="s">
        <v>19</v>
      </c>
      <c r="J36" s="46" t="s">
        <v>6</v>
      </c>
      <c r="K36" s="46" t="s">
        <v>685</v>
      </c>
    </row>
    <row r="37" spans="1:11" x14ac:dyDescent="0.25">
      <c r="A37" s="46">
        <v>36</v>
      </c>
      <c r="B37" s="46" t="s">
        <v>333</v>
      </c>
      <c r="C37" s="46" t="s">
        <v>334</v>
      </c>
      <c r="D37" s="46" t="s">
        <v>335</v>
      </c>
      <c r="E37" s="46" t="s">
        <v>48</v>
      </c>
      <c r="F37" s="46" t="s">
        <v>336</v>
      </c>
      <c r="G37" s="46" t="s">
        <v>666</v>
      </c>
      <c r="H37" s="46" t="s">
        <v>287</v>
      </c>
      <c r="I37" s="46" t="s">
        <v>337</v>
      </c>
      <c r="J37" s="46" t="s">
        <v>289</v>
      </c>
      <c r="K37" s="46" t="s">
        <v>686</v>
      </c>
    </row>
    <row r="38" spans="1:11" x14ac:dyDescent="0.25">
      <c r="A38" s="46">
        <v>37</v>
      </c>
      <c r="B38" s="46" t="s">
        <v>339</v>
      </c>
      <c r="C38" s="46" t="s">
        <v>340</v>
      </c>
      <c r="D38" s="46" t="s">
        <v>341</v>
      </c>
      <c r="E38" s="46" t="s">
        <v>48</v>
      </c>
      <c r="F38" s="46" t="s">
        <v>342</v>
      </c>
      <c r="G38" s="46" t="s">
        <v>666</v>
      </c>
      <c r="H38" s="46" t="s">
        <v>287</v>
      </c>
      <c r="I38" s="46" t="s">
        <v>343</v>
      </c>
      <c r="J38" s="46" t="s">
        <v>289</v>
      </c>
      <c r="K38" s="46" t="s">
        <v>687</v>
      </c>
    </row>
    <row r="39" spans="1:11" x14ac:dyDescent="0.25">
      <c r="A39" s="46">
        <v>38</v>
      </c>
      <c r="B39" s="46" t="s">
        <v>345</v>
      </c>
      <c r="C39" s="46" t="s">
        <v>346</v>
      </c>
      <c r="D39" s="46" t="s">
        <v>17</v>
      </c>
      <c r="E39" s="46" t="s">
        <v>7</v>
      </c>
      <c r="F39" s="46" t="s">
        <v>347</v>
      </c>
      <c r="G39" s="46" t="s">
        <v>666</v>
      </c>
      <c r="H39" s="46" t="s">
        <v>287</v>
      </c>
      <c r="I39" s="46" t="s">
        <v>348</v>
      </c>
      <c r="J39" s="46" t="s">
        <v>289</v>
      </c>
      <c r="K39" s="46" t="s">
        <v>688</v>
      </c>
    </row>
    <row r="40" spans="1:11" x14ac:dyDescent="0.25">
      <c r="A40" s="46">
        <v>39</v>
      </c>
      <c r="B40" s="46" t="s">
        <v>350</v>
      </c>
      <c r="C40" s="46" t="s">
        <v>340</v>
      </c>
      <c r="D40" s="46" t="s">
        <v>351</v>
      </c>
      <c r="E40" s="46" t="s">
        <v>48</v>
      </c>
      <c r="F40" s="46" t="s">
        <v>352</v>
      </c>
      <c r="G40" s="46" t="s">
        <v>666</v>
      </c>
      <c r="H40" s="46" t="s">
        <v>287</v>
      </c>
      <c r="I40" s="46" t="s">
        <v>353</v>
      </c>
      <c r="J40" s="46" t="s">
        <v>289</v>
      </c>
      <c r="K40" s="46" t="s">
        <v>689</v>
      </c>
    </row>
    <row r="41" spans="1:11" x14ac:dyDescent="0.25">
      <c r="A41" s="46">
        <v>40</v>
      </c>
      <c r="B41" s="46" t="s">
        <v>355</v>
      </c>
      <c r="C41" s="46" t="s">
        <v>356</v>
      </c>
      <c r="D41" s="46" t="s">
        <v>0</v>
      </c>
      <c r="E41" s="46" t="s">
        <v>1</v>
      </c>
      <c r="F41" s="46" t="s">
        <v>357</v>
      </c>
      <c r="G41" s="46" t="s">
        <v>666</v>
      </c>
      <c r="H41" s="46" t="s">
        <v>294</v>
      </c>
      <c r="I41" s="46" t="s">
        <v>358</v>
      </c>
      <c r="J41" s="46" t="s">
        <v>289</v>
      </c>
      <c r="K41" s="46" t="s">
        <v>690</v>
      </c>
    </row>
    <row r="42" spans="1:11" x14ac:dyDescent="0.25">
      <c r="A42" s="46">
        <v>41</v>
      </c>
      <c r="B42" s="46" t="s">
        <v>238</v>
      </c>
      <c r="C42" s="46" t="s">
        <v>239</v>
      </c>
      <c r="D42" s="46" t="s">
        <v>0</v>
      </c>
      <c r="E42" s="46" t="s">
        <v>1</v>
      </c>
      <c r="F42" s="46" t="s">
        <v>240</v>
      </c>
      <c r="G42" s="46" t="s">
        <v>666</v>
      </c>
      <c r="H42" s="46" t="s">
        <v>3</v>
      </c>
      <c r="I42" s="46" t="s">
        <v>241</v>
      </c>
      <c r="J42" s="46" t="s">
        <v>53</v>
      </c>
      <c r="K42" s="46" t="s">
        <v>691</v>
      </c>
    </row>
    <row r="43" spans="1:11" x14ac:dyDescent="0.25">
      <c r="A43" s="46">
        <v>42</v>
      </c>
      <c r="B43" s="46" t="s">
        <v>361</v>
      </c>
      <c r="C43" s="46" t="s">
        <v>362</v>
      </c>
      <c r="D43" s="46" t="s">
        <v>0</v>
      </c>
      <c r="E43" s="46" t="s">
        <v>1</v>
      </c>
      <c r="F43" s="46" t="s">
        <v>363</v>
      </c>
      <c r="G43" s="46" t="s">
        <v>666</v>
      </c>
      <c r="H43" s="46" t="s">
        <v>287</v>
      </c>
      <c r="I43" s="46" t="s">
        <v>364</v>
      </c>
      <c r="J43" s="46" t="s">
        <v>289</v>
      </c>
      <c r="K43" s="46" t="s">
        <v>692</v>
      </c>
    </row>
    <row r="44" spans="1:11" x14ac:dyDescent="0.25">
      <c r="A44" s="46">
        <v>43</v>
      </c>
      <c r="B44" s="46" t="s">
        <v>366</v>
      </c>
      <c r="C44" s="46" t="s">
        <v>367</v>
      </c>
      <c r="D44" s="46" t="s">
        <v>368</v>
      </c>
      <c r="E44" s="46" t="s">
        <v>43</v>
      </c>
      <c r="F44" s="46" t="s">
        <v>369</v>
      </c>
      <c r="G44" s="46" t="s">
        <v>666</v>
      </c>
      <c r="H44" s="46" t="s">
        <v>294</v>
      </c>
      <c r="I44" s="46" t="s">
        <v>370</v>
      </c>
      <c r="J44" s="46" t="s">
        <v>289</v>
      </c>
      <c r="K44" s="46" t="s">
        <v>693</v>
      </c>
    </row>
    <row r="45" spans="1:11" x14ac:dyDescent="0.25">
      <c r="A45" s="46">
        <v>44</v>
      </c>
      <c r="B45" s="46" t="s">
        <v>372</v>
      </c>
      <c r="C45" s="46" t="s">
        <v>373</v>
      </c>
      <c r="D45" s="46" t="s">
        <v>42</v>
      </c>
      <c r="E45" s="46" t="s">
        <v>43</v>
      </c>
      <c r="F45" s="46" t="s">
        <v>374</v>
      </c>
      <c r="G45" s="46" t="s">
        <v>666</v>
      </c>
      <c r="H45" s="46" t="s">
        <v>294</v>
      </c>
      <c r="I45" s="46" t="s">
        <v>375</v>
      </c>
      <c r="J45" s="46" t="s">
        <v>289</v>
      </c>
      <c r="K45" s="46" t="s">
        <v>694</v>
      </c>
    </row>
    <row r="46" spans="1:11" x14ac:dyDescent="0.25">
      <c r="A46" s="46">
        <v>45</v>
      </c>
      <c r="B46" s="46" t="s">
        <v>377</v>
      </c>
      <c r="C46" s="46" t="s">
        <v>378</v>
      </c>
      <c r="D46" s="46" t="s">
        <v>256</v>
      </c>
      <c r="E46" s="46" t="s">
        <v>1</v>
      </c>
      <c r="F46" s="46" t="s">
        <v>379</v>
      </c>
      <c r="G46" s="46" t="s">
        <v>666</v>
      </c>
      <c r="H46" s="46" t="s">
        <v>294</v>
      </c>
      <c r="I46" s="46" t="s">
        <v>380</v>
      </c>
      <c r="J46" s="46" t="s">
        <v>289</v>
      </c>
      <c r="K46" s="46" t="s">
        <v>695</v>
      </c>
    </row>
    <row r="47" spans="1:11" x14ac:dyDescent="0.25">
      <c r="A47" s="46">
        <v>46</v>
      </c>
      <c r="B47" s="46" t="s">
        <v>387</v>
      </c>
      <c r="C47" s="46" t="s">
        <v>279</v>
      </c>
      <c r="D47" s="46" t="s">
        <v>351</v>
      </c>
      <c r="E47" s="46" t="s">
        <v>48</v>
      </c>
      <c r="F47" s="46" t="s">
        <v>388</v>
      </c>
      <c r="G47" s="46" t="s">
        <v>666</v>
      </c>
      <c r="H47" s="46" t="s">
        <v>287</v>
      </c>
      <c r="I47" s="46" t="s">
        <v>389</v>
      </c>
      <c r="J47" s="46" t="s">
        <v>289</v>
      </c>
      <c r="K47" s="46" t="s">
        <v>696</v>
      </c>
    </row>
    <row r="48" spans="1:11" x14ac:dyDescent="0.25">
      <c r="A48" s="46">
        <v>47</v>
      </c>
      <c r="B48" s="46" t="s">
        <v>49</v>
      </c>
      <c r="C48" s="46" t="s">
        <v>97</v>
      </c>
      <c r="D48" s="46" t="s">
        <v>66</v>
      </c>
      <c r="E48" s="46" t="s">
        <v>1</v>
      </c>
      <c r="F48" s="46" t="s">
        <v>391</v>
      </c>
      <c r="G48" s="46" t="s">
        <v>666</v>
      </c>
      <c r="H48" s="46" t="s">
        <v>294</v>
      </c>
      <c r="I48" s="46" t="s">
        <v>392</v>
      </c>
      <c r="J48" s="46" t="s">
        <v>289</v>
      </c>
      <c r="K48" s="46" t="s">
        <v>697</v>
      </c>
    </row>
    <row r="49" spans="1:11" x14ac:dyDescent="0.25">
      <c r="A49" s="46">
        <v>48</v>
      </c>
      <c r="B49" s="46" t="s">
        <v>366</v>
      </c>
      <c r="C49" s="46" t="s">
        <v>367</v>
      </c>
      <c r="D49" s="46" t="s">
        <v>368</v>
      </c>
      <c r="E49" s="46" t="s">
        <v>43</v>
      </c>
      <c r="F49" s="46" t="s">
        <v>395</v>
      </c>
      <c r="G49" s="46" t="s">
        <v>527</v>
      </c>
      <c r="H49" s="46" t="s">
        <v>5</v>
      </c>
      <c r="I49" s="46" t="s">
        <v>396</v>
      </c>
      <c r="J49" s="46" t="s">
        <v>6</v>
      </c>
      <c r="K49" s="46" t="s">
        <v>698</v>
      </c>
    </row>
    <row r="50" spans="1:11" x14ac:dyDescent="0.25">
      <c r="A50" s="46">
        <v>49</v>
      </c>
      <c r="B50" s="46" t="s">
        <v>137</v>
      </c>
      <c r="C50" s="46" t="s">
        <v>138</v>
      </c>
      <c r="D50" s="46" t="s">
        <v>0</v>
      </c>
      <c r="E50" s="46" t="s">
        <v>1</v>
      </c>
      <c r="F50" s="46" t="s">
        <v>139</v>
      </c>
      <c r="G50" s="46" t="s">
        <v>666</v>
      </c>
      <c r="H50" s="46" t="s">
        <v>3</v>
      </c>
      <c r="I50" s="46" t="s">
        <v>140</v>
      </c>
      <c r="J50" s="46" t="s">
        <v>53</v>
      </c>
      <c r="K50" s="46" t="s">
        <v>699</v>
      </c>
    </row>
    <row r="51" spans="1:11" x14ac:dyDescent="0.25">
      <c r="A51" s="46">
        <v>50</v>
      </c>
      <c r="B51" s="46" t="s">
        <v>262</v>
      </c>
      <c r="C51" s="46" t="s">
        <v>399</v>
      </c>
      <c r="D51" s="46" t="s">
        <v>0</v>
      </c>
      <c r="E51" s="46" t="s">
        <v>1</v>
      </c>
      <c r="F51" s="46" t="s">
        <v>400</v>
      </c>
      <c r="G51" s="46" t="s">
        <v>666</v>
      </c>
      <c r="H51" s="46" t="s">
        <v>294</v>
      </c>
      <c r="I51" s="46" t="s">
        <v>401</v>
      </c>
      <c r="J51" s="46" t="s">
        <v>289</v>
      </c>
      <c r="K51" s="46" t="s">
        <v>700</v>
      </c>
    </row>
    <row r="52" spans="1:11" x14ac:dyDescent="0.25">
      <c r="A52" s="46">
        <v>51</v>
      </c>
      <c r="B52" s="46" t="s">
        <v>403</v>
      </c>
      <c r="C52" s="46" t="s">
        <v>60</v>
      </c>
      <c r="D52" s="46" t="s">
        <v>27</v>
      </c>
      <c r="E52" s="46" t="s">
        <v>28</v>
      </c>
      <c r="F52" s="46" t="s">
        <v>404</v>
      </c>
      <c r="G52" s="46" t="s">
        <v>666</v>
      </c>
      <c r="H52" s="46" t="s">
        <v>287</v>
      </c>
      <c r="I52" s="46" t="s">
        <v>405</v>
      </c>
      <c r="J52" s="46" t="s">
        <v>289</v>
      </c>
      <c r="K52" s="46" t="s">
        <v>701</v>
      </c>
    </row>
    <row r="53" spans="1:11" x14ac:dyDescent="0.25">
      <c r="A53" s="46">
        <v>52</v>
      </c>
      <c r="B53" s="46" t="s">
        <v>407</v>
      </c>
      <c r="C53" s="46" t="s">
        <v>408</v>
      </c>
      <c r="D53" s="46" t="s">
        <v>618</v>
      </c>
      <c r="E53" s="46" t="s">
        <v>619</v>
      </c>
      <c r="F53" s="46" t="s">
        <v>412</v>
      </c>
      <c r="G53" s="46" t="s">
        <v>666</v>
      </c>
      <c r="H53" s="46" t="s">
        <v>294</v>
      </c>
      <c r="I53" s="46" t="s">
        <v>413</v>
      </c>
      <c r="J53" s="46" t="s">
        <v>289</v>
      </c>
      <c r="K53" s="46" t="s">
        <v>702</v>
      </c>
    </row>
    <row r="54" spans="1:11" x14ac:dyDescent="0.25">
      <c r="A54" s="46">
        <v>53</v>
      </c>
      <c r="B54" s="46" t="s">
        <v>415</v>
      </c>
      <c r="C54" s="46" t="s">
        <v>416</v>
      </c>
      <c r="D54" s="46" t="s">
        <v>417</v>
      </c>
      <c r="E54" s="46" t="s">
        <v>28</v>
      </c>
      <c r="F54" s="46" t="s">
        <v>418</v>
      </c>
      <c r="G54" s="46" t="s">
        <v>666</v>
      </c>
      <c r="H54" s="46" t="s">
        <v>287</v>
      </c>
      <c r="I54" s="46" t="s">
        <v>419</v>
      </c>
      <c r="J54" s="46" t="s">
        <v>289</v>
      </c>
      <c r="K54" s="46" t="s">
        <v>703</v>
      </c>
    </row>
    <row r="55" spans="1:11" x14ac:dyDescent="0.25">
      <c r="A55" s="46">
        <v>54</v>
      </c>
      <c r="B55" s="46" t="s">
        <v>431</v>
      </c>
      <c r="C55" s="46" t="s">
        <v>172</v>
      </c>
      <c r="D55" s="46" t="s">
        <v>432</v>
      </c>
      <c r="E55" s="46" t="s">
        <v>28</v>
      </c>
      <c r="F55" s="46" t="s">
        <v>433</v>
      </c>
      <c r="G55" s="46" t="s">
        <v>666</v>
      </c>
      <c r="H55" s="46" t="s">
        <v>294</v>
      </c>
      <c r="I55" s="46" t="s">
        <v>434</v>
      </c>
      <c r="J55" s="46" t="s">
        <v>289</v>
      </c>
      <c r="K55" s="46" t="s">
        <v>704</v>
      </c>
    </row>
    <row r="56" spans="1:11" x14ac:dyDescent="0.25">
      <c r="A56" s="46">
        <v>55</v>
      </c>
      <c r="B56" s="46" t="s">
        <v>15</v>
      </c>
      <c r="C56" s="46" t="s">
        <v>16</v>
      </c>
      <c r="D56" s="46" t="s">
        <v>17</v>
      </c>
      <c r="E56" s="46" t="s">
        <v>7</v>
      </c>
      <c r="F56" s="46" t="s">
        <v>77</v>
      </c>
      <c r="G56" s="46" t="s">
        <v>666</v>
      </c>
      <c r="H56" s="46" t="s">
        <v>30</v>
      </c>
      <c r="I56" s="46" t="s">
        <v>78</v>
      </c>
      <c r="J56" s="46" t="s">
        <v>32</v>
      </c>
      <c r="K56" s="46" t="s">
        <v>705</v>
      </c>
    </row>
    <row r="57" spans="1:11" x14ac:dyDescent="0.25">
      <c r="A57" s="46">
        <v>56</v>
      </c>
      <c r="B57" s="46" t="s">
        <v>407</v>
      </c>
      <c r="C57" s="46" t="s">
        <v>408</v>
      </c>
      <c r="D57" s="46" t="s">
        <v>618</v>
      </c>
      <c r="E57" s="46" t="s">
        <v>619</v>
      </c>
      <c r="F57" s="46" t="s">
        <v>437</v>
      </c>
      <c r="G57" s="46" t="s">
        <v>666</v>
      </c>
      <c r="H57" s="46" t="s">
        <v>30</v>
      </c>
      <c r="I57" s="46" t="s">
        <v>438</v>
      </c>
      <c r="J57" s="46" t="s">
        <v>32</v>
      </c>
      <c r="K57" s="46" t="s">
        <v>706</v>
      </c>
    </row>
    <row r="58" spans="1:11" x14ac:dyDescent="0.25">
      <c r="A58" s="46">
        <v>57</v>
      </c>
      <c r="B58" s="46" t="s">
        <v>407</v>
      </c>
      <c r="C58" s="46" t="s">
        <v>408</v>
      </c>
      <c r="D58" s="46" t="s">
        <v>618</v>
      </c>
      <c r="E58" s="46" t="s">
        <v>619</v>
      </c>
      <c r="F58" s="46" t="s">
        <v>440</v>
      </c>
      <c r="G58" s="46" t="s">
        <v>666</v>
      </c>
      <c r="H58" s="46" t="s">
        <v>30</v>
      </c>
      <c r="I58" s="46" t="s">
        <v>441</v>
      </c>
      <c r="J58" s="46" t="s">
        <v>32</v>
      </c>
      <c r="K58" s="46" t="s">
        <v>707</v>
      </c>
    </row>
    <row r="59" spans="1:11" x14ac:dyDescent="0.25">
      <c r="A59" s="46">
        <v>58</v>
      </c>
      <c r="B59" s="46" t="s">
        <v>443</v>
      </c>
      <c r="C59" s="46" t="s">
        <v>444</v>
      </c>
      <c r="D59" s="46" t="s">
        <v>0</v>
      </c>
      <c r="E59" s="46" t="s">
        <v>1</v>
      </c>
      <c r="F59" s="46" t="s">
        <v>445</v>
      </c>
      <c r="G59" s="46" t="s">
        <v>527</v>
      </c>
      <c r="H59" s="46" t="s">
        <v>5</v>
      </c>
      <c r="I59" s="46" t="s">
        <v>446</v>
      </c>
      <c r="J59" s="46" t="s">
        <v>6</v>
      </c>
      <c r="K59" s="46" t="s">
        <v>708</v>
      </c>
    </row>
    <row r="60" spans="1:11" x14ac:dyDescent="0.25">
      <c r="A60" s="46">
        <v>59</v>
      </c>
      <c r="B60" s="46" t="s">
        <v>448</v>
      </c>
      <c r="C60" s="46" t="s">
        <v>449</v>
      </c>
      <c r="D60" s="46" t="s">
        <v>205</v>
      </c>
      <c r="E60" s="46" t="s">
        <v>1</v>
      </c>
      <c r="F60" s="46" t="s">
        <v>450</v>
      </c>
      <c r="G60" s="46" t="s">
        <v>527</v>
      </c>
      <c r="H60" s="46" t="s">
        <v>5</v>
      </c>
      <c r="I60" s="46" t="s">
        <v>451</v>
      </c>
      <c r="J60" s="46" t="s">
        <v>6</v>
      </c>
      <c r="K60" s="46" t="s">
        <v>709</v>
      </c>
    </row>
    <row r="61" spans="1:11" x14ac:dyDescent="0.25">
      <c r="A61" s="46">
        <v>60</v>
      </c>
      <c r="B61" s="46" t="s">
        <v>460</v>
      </c>
      <c r="C61" s="46" t="s">
        <v>461</v>
      </c>
      <c r="D61" s="46" t="s">
        <v>462</v>
      </c>
      <c r="E61" s="46" t="s">
        <v>1</v>
      </c>
      <c r="F61" s="46" t="s">
        <v>463</v>
      </c>
      <c r="G61" s="46" t="s">
        <v>666</v>
      </c>
      <c r="H61" s="46" t="s">
        <v>30</v>
      </c>
      <c r="I61" s="46" t="s">
        <v>464</v>
      </c>
      <c r="J61" s="46" t="s">
        <v>32</v>
      </c>
      <c r="K61" s="46" t="s">
        <v>711</v>
      </c>
    </row>
    <row r="62" spans="1:11" x14ac:dyDescent="0.25">
      <c r="A62" s="46">
        <v>61</v>
      </c>
      <c r="B62" s="46" t="s">
        <v>165</v>
      </c>
      <c r="C62" s="46" t="s">
        <v>166</v>
      </c>
      <c r="D62" s="46" t="s">
        <v>27</v>
      </c>
      <c r="E62" s="46" t="s">
        <v>28</v>
      </c>
      <c r="F62" s="46" t="s">
        <v>167</v>
      </c>
      <c r="G62" s="46" t="s">
        <v>666</v>
      </c>
      <c r="H62" s="46" t="s">
        <v>30</v>
      </c>
      <c r="I62" s="46" t="s">
        <v>168</v>
      </c>
      <c r="J62" s="46" t="s">
        <v>32</v>
      </c>
      <c r="K62" s="46" t="s">
        <v>712</v>
      </c>
    </row>
    <row r="63" spans="1:11" x14ac:dyDescent="0.25">
      <c r="A63" s="46">
        <v>62</v>
      </c>
      <c r="B63" s="46" t="s">
        <v>20</v>
      </c>
      <c r="C63" s="46" t="s">
        <v>21</v>
      </c>
      <c r="D63" s="46" t="s">
        <v>0</v>
      </c>
      <c r="E63" s="46" t="s">
        <v>1</v>
      </c>
      <c r="F63" s="46" t="s">
        <v>22</v>
      </c>
      <c r="G63" s="46" t="s">
        <v>527</v>
      </c>
      <c r="H63" s="46" t="s">
        <v>5</v>
      </c>
      <c r="I63" s="46" t="s">
        <v>23</v>
      </c>
      <c r="J63" s="46" t="s">
        <v>6</v>
      </c>
      <c r="K63" s="46" t="s">
        <v>713</v>
      </c>
    </row>
    <row r="64" spans="1:11" x14ac:dyDescent="0.25">
      <c r="A64" s="46">
        <v>63</v>
      </c>
      <c r="B64" s="46" t="s">
        <v>25</v>
      </c>
      <c r="C64" s="46" t="s">
        <v>26</v>
      </c>
      <c r="D64" s="46" t="s">
        <v>27</v>
      </c>
      <c r="E64" s="46" t="s">
        <v>28</v>
      </c>
      <c r="F64" s="46" t="s">
        <v>29</v>
      </c>
      <c r="G64" s="46" t="s">
        <v>666</v>
      </c>
      <c r="H64" s="46" t="s">
        <v>30</v>
      </c>
      <c r="I64" s="46" t="s">
        <v>31</v>
      </c>
      <c r="J64" s="46" t="s">
        <v>32</v>
      </c>
      <c r="K64" s="46" t="s">
        <v>714</v>
      </c>
    </row>
    <row r="65" spans="1:11" x14ac:dyDescent="0.25">
      <c r="A65" s="46">
        <v>64</v>
      </c>
      <c r="B65" s="46" t="s">
        <v>34</v>
      </c>
      <c r="C65" s="46" t="s">
        <v>35</v>
      </c>
      <c r="D65" s="46" t="s">
        <v>36</v>
      </c>
      <c r="E65" s="46" t="s">
        <v>1</v>
      </c>
      <c r="F65" s="46" t="s">
        <v>37</v>
      </c>
      <c r="G65" s="46" t="s">
        <v>527</v>
      </c>
      <c r="H65" s="46" t="s">
        <v>5</v>
      </c>
      <c r="I65" s="46" t="s">
        <v>38</v>
      </c>
      <c r="J65" s="46" t="s">
        <v>6</v>
      </c>
      <c r="K65" s="46" t="s">
        <v>715</v>
      </c>
    </row>
    <row r="66" spans="1:11" x14ac:dyDescent="0.25">
      <c r="A66" s="46">
        <v>65</v>
      </c>
      <c r="B66" s="46" t="s">
        <v>40</v>
      </c>
      <c r="C66" s="46" t="s">
        <v>41</v>
      </c>
      <c r="D66" s="46" t="s">
        <v>42</v>
      </c>
      <c r="E66" s="46" t="s">
        <v>43</v>
      </c>
      <c r="F66" s="46" t="s">
        <v>44</v>
      </c>
      <c r="G66" s="46" t="s">
        <v>527</v>
      </c>
      <c r="H66" s="46" t="s">
        <v>5</v>
      </c>
      <c r="I66" s="46" t="s">
        <v>45</v>
      </c>
      <c r="J66" s="46" t="s">
        <v>6</v>
      </c>
      <c r="K66" s="46" t="s">
        <v>716</v>
      </c>
    </row>
    <row r="67" spans="1:11" x14ac:dyDescent="0.25">
      <c r="A67" s="46">
        <v>66</v>
      </c>
      <c r="B67" s="46" t="s">
        <v>54</v>
      </c>
      <c r="C67" s="46" t="s">
        <v>55</v>
      </c>
      <c r="D67" s="46" t="s">
        <v>0</v>
      </c>
      <c r="E67" s="46" t="s">
        <v>1</v>
      </c>
      <c r="F67" s="46" t="s">
        <v>56</v>
      </c>
      <c r="G67" s="46" t="s">
        <v>527</v>
      </c>
      <c r="H67" s="46" t="s">
        <v>5</v>
      </c>
      <c r="I67" s="46" t="s">
        <v>57</v>
      </c>
      <c r="J67" s="46" t="s">
        <v>6</v>
      </c>
      <c r="K67" s="46" t="s">
        <v>717</v>
      </c>
    </row>
    <row r="68" spans="1:11" x14ac:dyDescent="0.25">
      <c r="A68" s="46">
        <v>67</v>
      </c>
      <c r="B68" s="46" t="s">
        <v>64</v>
      </c>
      <c r="C68" s="46" t="s">
        <v>65</v>
      </c>
      <c r="D68" s="46" t="s">
        <v>66</v>
      </c>
      <c r="E68" s="46" t="s">
        <v>1</v>
      </c>
      <c r="F68" s="46" t="s">
        <v>67</v>
      </c>
      <c r="G68" s="46" t="s">
        <v>666</v>
      </c>
      <c r="H68" s="46" t="s">
        <v>30</v>
      </c>
      <c r="I68" s="46" t="s">
        <v>68</v>
      </c>
      <c r="J68" s="46" t="s">
        <v>32</v>
      </c>
      <c r="K68" s="46" t="s">
        <v>718</v>
      </c>
    </row>
    <row r="69" spans="1:11" x14ac:dyDescent="0.25">
      <c r="A69" s="46">
        <v>68</v>
      </c>
      <c r="B69" s="46" t="s">
        <v>71</v>
      </c>
      <c r="C69" s="46" t="s">
        <v>72</v>
      </c>
      <c r="D69" s="46" t="s">
        <v>73</v>
      </c>
      <c r="E69" s="46" t="s">
        <v>28</v>
      </c>
      <c r="F69" s="46" t="s">
        <v>74</v>
      </c>
      <c r="G69" s="46" t="s">
        <v>666</v>
      </c>
      <c r="H69" s="46" t="s">
        <v>30</v>
      </c>
      <c r="I69" s="46" t="s">
        <v>75</v>
      </c>
      <c r="J69" s="46" t="s">
        <v>32</v>
      </c>
      <c r="K69" s="46" t="s">
        <v>719</v>
      </c>
    </row>
    <row r="70" spans="1:11" x14ac:dyDescent="0.25">
      <c r="A70" s="46">
        <v>69</v>
      </c>
      <c r="B70" s="46" t="s">
        <v>467</v>
      </c>
      <c r="C70" s="46" t="s">
        <v>468</v>
      </c>
      <c r="D70" s="46" t="s">
        <v>0</v>
      </c>
      <c r="E70" s="46" t="s">
        <v>1</v>
      </c>
      <c r="F70" s="46" t="s">
        <v>469</v>
      </c>
      <c r="G70" s="46" t="s">
        <v>527</v>
      </c>
      <c r="H70" s="46" t="s">
        <v>5</v>
      </c>
      <c r="I70" s="46" t="s">
        <v>470</v>
      </c>
      <c r="J70" s="46" t="s">
        <v>6</v>
      </c>
      <c r="K70" s="46" t="s">
        <v>720</v>
      </c>
    </row>
    <row r="71" spans="1:11" x14ac:dyDescent="0.25">
      <c r="A71" s="46">
        <v>70</v>
      </c>
      <c r="B71" s="46" t="s">
        <v>79</v>
      </c>
      <c r="C71" s="46" t="s">
        <v>11</v>
      </c>
      <c r="D71" s="46" t="s">
        <v>80</v>
      </c>
      <c r="E71" s="46" t="s">
        <v>81</v>
      </c>
      <c r="F71" s="46" t="s">
        <v>82</v>
      </c>
      <c r="G71" s="46" t="s">
        <v>527</v>
      </c>
      <c r="H71" s="46" t="s">
        <v>5</v>
      </c>
      <c r="I71" s="46" t="s">
        <v>83</v>
      </c>
      <c r="J71" s="46" t="s">
        <v>6</v>
      </c>
      <c r="K71" s="46" t="s">
        <v>721</v>
      </c>
    </row>
    <row r="72" spans="1:11" x14ac:dyDescent="0.25">
      <c r="A72" s="46">
        <v>71</v>
      </c>
      <c r="B72" s="46" t="s">
        <v>64</v>
      </c>
      <c r="C72" s="46" t="s">
        <v>65</v>
      </c>
      <c r="D72" s="46" t="s">
        <v>66</v>
      </c>
      <c r="E72" s="46" t="s">
        <v>1</v>
      </c>
      <c r="F72" s="46" t="s">
        <v>85</v>
      </c>
      <c r="G72" s="46" t="s">
        <v>527</v>
      </c>
      <c r="H72" s="46" t="s">
        <v>5</v>
      </c>
      <c r="I72" s="46" t="s">
        <v>86</v>
      </c>
      <c r="J72" s="46" t="s">
        <v>6</v>
      </c>
      <c r="K72" s="46" t="s">
        <v>722</v>
      </c>
    </row>
    <row r="73" spans="1:11" x14ac:dyDescent="0.25">
      <c r="A73" s="46">
        <v>72</v>
      </c>
      <c r="B73" s="46" t="s">
        <v>88</v>
      </c>
      <c r="C73" s="46" t="s">
        <v>89</v>
      </c>
      <c r="D73" s="46" t="s">
        <v>90</v>
      </c>
      <c r="E73" s="46" t="s">
        <v>70</v>
      </c>
      <c r="F73" s="46" t="s">
        <v>91</v>
      </c>
      <c r="G73" s="46" t="s">
        <v>527</v>
      </c>
      <c r="H73" s="46" t="s">
        <v>5</v>
      </c>
      <c r="I73" s="46" t="s">
        <v>92</v>
      </c>
      <c r="J73" s="46" t="s">
        <v>6</v>
      </c>
      <c r="K73" s="46" t="s">
        <v>723</v>
      </c>
    </row>
    <row r="74" spans="1:11" x14ac:dyDescent="0.25">
      <c r="A74" s="46">
        <v>73</v>
      </c>
      <c r="B74" s="46" t="s">
        <v>50</v>
      </c>
      <c r="C74" s="46" t="s">
        <v>51</v>
      </c>
      <c r="D74" s="46" t="s">
        <v>52</v>
      </c>
      <c r="E74" s="46" t="s">
        <v>43</v>
      </c>
      <c r="F74" s="46" t="s">
        <v>94</v>
      </c>
      <c r="G74" s="46" t="s">
        <v>527</v>
      </c>
      <c r="H74" s="46" t="s">
        <v>5</v>
      </c>
      <c r="I74" s="46" t="s">
        <v>95</v>
      </c>
      <c r="J74" s="46" t="s">
        <v>6</v>
      </c>
      <c r="K74" s="46" t="s">
        <v>724</v>
      </c>
    </row>
    <row r="75" spans="1:11" x14ac:dyDescent="0.25">
      <c r="A75" s="46">
        <v>74</v>
      </c>
      <c r="B75" s="46" t="s">
        <v>49</v>
      </c>
      <c r="C75" s="46" t="s">
        <v>97</v>
      </c>
      <c r="D75" s="46" t="s">
        <v>66</v>
      </c>
      <c r="E75" s="46" t="s">
        <v>1</v>
      </c>
      <c r="F75" s="46" t="s">
        <v>98</v>
      </c>
      <c r="G75" s="46" t="s">
        <v>527</v>
      </c>
      <c r="H75" s="46" t="s">
        <v>5</v>
      </c>
      <c r="I75" s="46" t="s">
        <v>99</v>
      </c>
      <c r="J75" s="46" t="s">
        <v>6</v>
      </c>
      <c r="K75" s="46" t="s">
        <v>725</v>
      </c>
    </row>
    <row r="76" spans="1:11" x14ac:dyDescent="0.25">
      <c r="A76" s="46">
        <v>75</v>
      </c>
      <c r="B76" s="46" t="s">
        <v>110</v>
      </c>
      <c r="C76" s="46" t="s">
        <v>111</v>
      </c>
      <c r="D76" s="46" t="s">
        <v>112</v>
      </c>
      <c r="E76" s="46" t="s">
        <v>43</v>
      </c>
      <c r="F76" s="46" t="s">
        <v>113</v>
      </c>
      <c r="G76" s="46" t="s">
        <v>666</v>
      </c>
      <c r="H76" s="46" t="s">
        <v>3</v>
      </c>
      <c r="I76" s="46" t="s">
        <v>114</v>
      </c>
      <c r="J76" s="46" t="s">
        <v>53</v>
      </c>
      <c r="K76" s="46" t="s">
        <v>727</v>
      </c>
    </row>
    <row r="77" spans="1:11" x14ac:dyDescent="0.25">
      <c r="A77" s="46">
        <v>76</v>
      </c>
      <c r="B77" s="46" t="s">
        <v>120</v>
      </c>
      <c r="C77" s="46" t="s">
        <v>121</v>
      </c>
      <c r="D77" s="46" t="s">
        <v>122</v>
      </c>
      <c r="E77" s="46" t="s">
        <v>43</v>
      </c>
      <c r="F77" s="46" t="s">
        <v>123</v>
      </c>
      <c r="G77" s="46" t="s">
        <v>666</v>
      </c>
      <c r="H77" s="46" t="s">
        <v>3</v>
      </c>
      <c r="I77" s="46" t="s">
        <v>124</v>
      </c>
      <c r="J77" s="46" t="s">
        <v>125</v>
      </c>
      <c r="K77" s="46" t="s">
        <v>728</v>
      </c>
    </row>
    <row r="78" spans="1:11" x14ac:dyDescent="0.25">
      <c r="A78" s="46">
        <v>77</v>
      </c>
      <c r="B78" s="46" t="s">
        <v>127</v>
      </c>
      <c r="C78" s="46" t="s">
        <v>47</v>
      </c>
      <c r="D78" s="46" t="s">
        <v>0</v>
      </c>
      <c r="E78" s="46" t="s">
        <v>1</v>
      </c>
      <c r="F78" s="46" t="s">
        <v>128</v>
      </c>
      <c r="G78" s="46" t="s">
        <v>527</v>
      </c>
      <c r="H78" s="46" t="s">
        <v>8</v>
      </c>
      <c r="I78" s="46" t="s">
        <v>129</v>
      </c>
      <c r="J78" s="46" t="s">
        <v>9</v>
      </c>
      <c r="K78" s="46" t="s">
        <v>729</v>
      </c>
    </row>
    <row r="79" spans="1:11" x14ac:dyDescent="0.25">
      <c r="A79" s="46">
        <v>78</v>
      </c>
      <c r="B79" s="46" t="s">
        <v>641</v>
      </c>
      <c r="C79" s="46" t="s">
        <v>642</v>
      </c>
      <c r="D79" s="46" t="s">
        <v>106</v>
      </c>
      <c r="E79" s="46" t="s">
        <v>7</v>
      </c>
      <c r="F79" s="46" t="s">
        <v>643</v>
      </c>
      <c r="G79" s="46" t="s">
        <v>527</v>
      </c>
      <c r="H79" s="46" t="s">
        <v>8</v>
      </c>
      <c r="I79" s="46" t="s">
        <v>644</v>
      </c>
      <c r="J79" s="46" t="s">
        <v>9</v>
      </c>
      <c r="K79" s="46" t="s">
        <v>730</v>
      </c>
    </row>
    <row r="80" spans="1:11" x14ac:dyDescent="0.25">
      <c r="A80" s="46">
        <v>79</v>
      </c>
      <c r="B80" s="46" t="s">
        <v>131</v>
      </c>
      <c r="C80" s="46" t="s">
        <v>132</v>
      </c>
      <c r="D80" s="46" t="s">
        <v>133</v>
      </c>
      <c r="E80" s="46" t="s">
        <v>28</v>
      </c>
      <c r="F80" s="46" t="s">
        <v>134</v>
      </c>
      <c r="G80" s="46" t="s">
        <v>666</v>
      </c>
      <c r="H80" s="46" t="s">
        <v>30</v>
      </c>
      <c r="I80" s="46" t="s">
        <v>135</v>
      </c>
      <c r="J80" s="46" t="s">
        <v>32</v>
      </c>
      <c r="K80" s="46" t="s">
        <v>731</v>
      </c>
    </row>
    <row r="81" spans="1:11" x14ac:dyDescent="0.25">
      <c r="A81" s="46">
        <v>80</v>
      </c>
      <c r="B81" s="46" t="s">
        <v>145</v>
      </c>
      <c r="C81" s="46" t="s">
        <v>146</v>
      </c>
      <c r="D81" s="46" t="s">
        <v>0</v>
      </c>
      <c r="E81" s="46" t="s">
        <v>1</v>
      </c>
      <c r="F81" s="46" t="s">
        <v>147</v>
      </c>
      <c r="G81" s="46" t="s">
        <v>666</v>
      </c>
      <c r="H81" s="46" t="s">
        <v>3</v>
      </c>
      <c r="I81" s="46" t="s">
        <v>148</v>
      </c>
      <c r="J81" s="46" t="s">
        <v>53</v>
      </c>
      <c r="K81" s="46" t="s">
        <v>732</v>
      </c>
    </row>
    <row r="82" spans="1:11" x14ac:dyDescent="0.25">
      <c r="A82" s="46">
        <v>81</v>
      </c>
      <c r="B82" s="46" t="s">
        <v>150</v>
      </c>
      <c r="C82" s="46" t="s">
        <v>151</v>
      </c>
      <c r="D82" s="46" t="s">
        <v>152</v>
      </c>
      <c r="E82" s="46" t="s">
        <v>28</v>
      </c>
      <c r="F82" s="46" t="s">
        <v>153</v>
      </c>
      <c r="G82" s="46" t="s">
        <v>666</v>
      </c>
      <c r="H82" s="46" t="s">
        <v>30</v>
      </c>
      <c r="I82" s="46" t="s">
        <v>154</v>
      </c>
      <c r="J82" s="46" t="s">
        <v>32</v>
      </c>
      <c r="K82" s="46" t="s">
        <v>733</v>
      </c>
    </row>
    <row r="83" spans="1:11" x14ac:dyDescent="0.25">
      <c r="A83" s="46">
        <v>82</v>
      </c>
      <c r="B83" s="46" t="s">
        <v>54</v>
      </c>
      <c r="C83" s="46" t="s">
        <v>55</v>
      </c>
      <c r="D83" s="46" t="s">
        <v>0</v>
      </c>
      <c r="E83" s="46" t="s">
        <v>1</v>
      </c>
      <c r="F83" s="46" t="s">
        <v>156</v>
      </c>
      <c r="G83" s="46" t="s">
        <v>666</v>
      </c>
      <c r="H83" s="46" t="s">
        <v>157</v>
      </c>
      <c r="I83" s="46" t="s">
        <v>158</v>
      </c>
      <c r="J83" s="46" t="s">
        <v>159</v>
      </c>
      <c r="K83" s="46" t="s">
        <v>734</v>
      </c>
    </row>
    <row r="84" spans="1:11" x14ac:dyDescent="0.25">
      <c r="A84" s="46">
        <v>83</v>
      </c>
      <c r="B84" s="46" t="s">
        <v>174</v>
      </c>
      <c r="C84" s="46" t="s">
        <v>175</v>
      </c>
      <c r="D84" s="46" t="s">
        <v>0</v>
      </c>
      <c r="E84" s="46" t="s">
        <v>1</v>
      </c>
      <c r="F84" s="46" t="s">
        <v>176</v>
      </c>
      <c r="G84" s="46" t="s">
        <v>527</v>
      </c>
      <c r="H84" s="46" t="s">
        <v>8</v>
      </c>
      <c r="I84" s="46" t="s">
        <v>177</v>
      </c>
      <c r="J84" s="46" t="s">
        <v>9</v>
      </c>
      <c r="K84" s="46" t="s">
        <v>736</v>
      </c>
    </row>
    <row r="85" spans="1:11" x14ac:dyDescent="0.25">
      <c r="A85" s="46">
        <v>84</v>
      </c>
      <c r="B85" s="46" t="s">
        <v>174</v>
      </c>
      <c r="C85" s="46" t="s">
        <v>175</v>
      </c>
      <c r="D85" s="46" t="s">
        <v>0</v>
      </c>
      <c r="E85" s="46" t="s">
        <v>1</v>
      </c>
      <c r="F85" s="46" t="s">
        <v>472</v>
      </c>
      <c r="G85" s="46" t="s">
        <v>543</v>
      </c>
      <c r="H85" s="46" t="s">
        <v>473</v>
      </c>
      <c r="I85" s="46" t="s">
        <v>474</v>
      </c>
      <c r="J85" s="46" t="s">
        <v>475</v>
      </c>
      <c r="K85" s="46" t="s">
        <v>737</v>
      </c>
    </row>
    <row r="86" spans="1:11" x14ac:dyDescent="0.25">
      <c r="A86" s="46">
        <v>85</v>
      </c>
      <c r="B86" s="46" t="s">
        <v>179</v>
      </c>
      <c r="C86" s="46" t="s">
        <v>180</v>
      </c>
      <c r="D86" s="46" t="s">
        <v>181</v>
      </c>
      <c r="E86" s="46" t="s">
        <v>43</v>
      </c>
      <c r="F86" s="46" t="s">
        <v>182</v>
      </c>
      <c r="G86" s="46" t="s">
        <v>527</v>
      </c>
      <c r="H86" s="46" t="s">
        <v>8</v>
      </c>
      <c r="I86" s="46" t="s">
        <v>183</v>
      </c>
      <c r="J86" s="46" t="s">
        <v>9</v>
      </c>
      <c r="K86" s="46" t="s">
        <v>738</v>
      </c>
    </row>
    <row r="87" spans="1:11" x14ac:dyDescent="0.25">
      <c r="A87" s="46">
        <v>86</v>
      </c>
      <c r="B87" s="46" t="s">
        <v>185</v>
      </c>
      <c r="C87" s="46" t="s">
        <v>186</v>
      </c>
      <c r="D87" s="46" t="s">
        <v>17</v>
      </c>
      <c r="E87" s="46" t="s">
        <v>7</v>
      </c>
      <c r="F87" s="46" t="s">
        <v>187</v>
      </c>
      <c r="G87" s="46" t="s">
        <v>527</v>
      </c>
      <c r="H87" s="46" t="s">
        <v>8</v>
      </c>
      <c r="I87" s="46" t="s">
        <v>188</v>
      </c>
      <c r="J87" s="46" t="s">
        <v>9</v>
      </c>
      <c r="K87" s="46" t="s">
        <v>739</v>
      </c>
    </row>
    <row r="88" spans="1:11" x14ac:dyDescent="0.25">
      <c r="A88" s="46">
        <v>87</v>
      </c>
      <c r="B88" s="46" t="s">
        <v>467</v>
      </c>
      <c r="C88" s="46" t="s">
        <v>468</v>
      </c>
      <c r="D88" s="46" t="s">
        <v>0</v>
      </c>
      <c r="E88" s="46" t="s">
        <v>1</v>
      </c>
      <c r="F88" s="46" t="s">
        <v>477</v>
      </c>
      <c r="G88" s="46" t="s">
        <v>666</v>
      </c>
      <c r="H88" s="46" t="s">
        <v>30</v>
      </c>
      <c r="I88" s="46" t="s">
        <v>478</v>
      </c>
      <c r="J88" s="46" t="s">
        <v>32</v>
      </c>
      <c r="K88" s="46" t="s">
        <v>740</v>
      </c>
    </row>
    <row r="89" spans="1:11" x14ac:dyDescent="0.25">
      <c r="A89" s="46">
        <v>88</v>
      </c>
      <c r="B89" s="46" t="s">
        <v>190</v>
      </c>
      <c r="C89" s="46" t="s">
        <v>191</v>
      </c>
      <c r="D89" s="46" t="s">
        <v>192</v>
      </c>
      <c r="E89" s="46" t="s">
        <v>28</v>
      </c>
      <c r="F89" s="46" t="s">
        <v>193</v>
      </c>
      <c r="G89" s="46" t="s">
        <v>666</v>
      </c>
      <c r="H89" s="46" t="s">
        <v>30</v>
      </c>
      <c r="I89" s="46" t="s">
        <v>194</v>
      </c>
      <c r="J89" s="46" t="s">
        <v>32</v>
      </c>
      <c r="K89" s="46" t="s">
        <v>741</v>
      </c>
    </row>
    <row r="90" spans="1:11" x14ac:dyDescent="0.25">
      <c r="A90" s="46">
        <v>89</v>
      </c>
      <c r="B90" s="46" t="s">
        <v>196</v>
      </c>
      <c r="C90" s="46" t="s">
        <v>104</v>
      </c>
      <c r="D90" s="46" t="s">
        <v>197</v>
      </c>
      <c r="E90" s="46" t="s">
        <v>198</v>
      </c>
      <c r="F90" s="46" t="s">
        <v>199</v>
      </c>
      <c r="G90" s="46" t="s">
        <v>527</v>
      </c>
      <c r="H90" s="46" t="s">
        <v>8</v>
      </c>
      <c r="I90" s="46" t="s">
        <v>200</v>
      </c>
      <c r="J90" s="46" t="s">
        <v>9</v>
      </c>
      <c r="K90" s="46" t="s">
        <v>742</v>
      </c>
    </row>
    <row r="91" spans="1:11" x14ac:dyDescent="0.25">
      <c r="A91" s="46">
        <v>90</v>
      </c>
      <c r="B91" s="46" t="s">
        <v>101</v>
      </c>
      <c r="C91" s="46" t="s">
        <v>102</v>
      </c>
      <c r="D91" s="46" t="s">
        <v>103</v>
      </c>
      <c r="E91" s="46" t="s">
        <v>43</v>
      </c>
      <c r="F91" s="46" t="s">
        <v>202</v>
      </c>
      <c r="G91" s="46" t="s">
        <v>666</v>
      </c>
      <c r="H91" s="46" t="s">
        <v>30</v>
      </c>
      <c r="I91" s="46" t="s">
        <v>203</v>
      </c>
      <c r="J91" s="46" t="s">
        <v>32</v>
      </c>
      <c r="K91" s="46" t="s">
        <v>743</v>
      </c>
    </row>
    <row r="92" spans="1:11" x14ac:dyDescent="0.25">
      <c r="A92" s="46">
        <v>91</v>
      </c>
      <c r="B92" s="46" t="s">
        <v>54</v>
      </c>
      <c r="C92" s="46" t="s">
        <v>55</v>
      </c>
      <c r="D92" s="46" t="s">
        <v>0</v>
      </c>
      <c r="E92" s="46" t="s">
        <v>1</v>
      </c>
      <c r="F92" s="46" t="s">
        <v>480</v>
      </c>
      <c r="G92" s="46" t="s">
        <v>543</v>
      </c>
      <c r="H92" s="46" t="s">
        <v>473</v>
      </c>
      <c r="I92" s="46" t="s">
        <v>481</v>
      </c>
      <c r="J92" s="46" t="s">
        <v>475</v>
      </c>
      <c r="K92" s="46" t="s">
        <v>744</v>
      </c>
    </row>
    <row r="93" spans="1:11" x14ac:dyDescent="0.25">
      <c r="A93" s="46">
        <v>92</v>
      </c>
      <c r="B93" s="46" t="s">
        <v>206</v>
      </c>
      <c r="C93" s="46" t="s">
        <v>207</v>
      </c>
      <c r="D93" s="46" t="s">
        <v>173</v>
      </c>
      <c r="E93" s="46" t="s">
        <v>43</v>
      </c>
      <c r="F93" s="46" t="s">
        <v>208</v>
      </c>
      <c r="G93" s="46" t="s">
        <v>666</v>
      </c>
      <c r="H93" s="46" t="s">
        <v>3</v>
      </c>
      <c r="I93" s="46" t="s">
        <v>209</v>
      </c>
      <c r="J93" s="46" t="s">
        <v>53</v>
      </c>
      <c r="K93" s="46" t="s">
        <v>745</v>
      </c>
    </row>
    <row r="94" spans="1:11" x14ac:dyDescent="0.25">
      <c r="A94" s="46">
        <v>93</v>
      </c>
      <c r="B94" s="46" t="s">
        <v>216</v>
      </c>
      <c r="C94" s="46" t="s">
        <v>217</v>
      </c>
      <c r="D94" s="46" t="s">
        <v>0</v>
      </c>
      <c r="E94" s="46" t="s">
        <v>1</v>
      </c>
      <c r="F94" s="46" t="s">
        <v>218</v>
      </c>
      <c r="G94" s="46" t="s">
        <v>666</v>
      </c>
      <c r="H94" s="46" t="s">
        <v>3</v>
      </c>
      <c r="I94" s="46" t="s">
        <v>219</v>
      </c>
      <c r="J94" s="46" t="s">
        <v>53</v>
      </c>
      <c r="K94" s="46" t="s">
        <v>746</v>
      </c>
    </row>
    <row r="95" spans="1:11" x14ac:dyDescent="0.25">
      <c r="A95" s="46">
        <v>94</v>
      </c>
      <c r="B95" s="46" t="s">
        <v>50</v>
      </c>
      <c r="C95" s="46" t="s">
        <v>51</v>
      </c>
      <c r="D95" s="46" t="s">
        <v>52</v>
      </c>
      <c r="E95" s="46" t="s">
        <v>43</v>
      </c>
      <c r="F95" s="46" t="s">
        <v>221</v>
      </c>
      <c r="G95" s="46" t="s">
        <v>666</v>
      </c>
      <c r="H95" s="46" t="s">
        <v>3</v>
      </c>
      <c r="I95" s="46" t="s">
        <v>222</v>
      </c>
      <c r="J95" s="46" t="s">
        <v>53</v>
      </c>
      <c r="K95" s="46" t="s">
        <v>747</v>
      </c>
    </row>
    <row r="96" spans="1:11" x14ac:dyDescent="0.25">
      <c r="A96" s="46">
        <v>95</v>
      </c>
      <c r="B96" s="46" t="s">
        <v>224</v>
      </c>
      <c r="C96" s="46" t="s">
        <v>225</v>
      </c>
      <c r="D96" s="46" t="s">
        <v>0</v>
      </c>
      <c r="E96" s="46" t="s">
        <v>1</v>
      </c>
      <c r="F96" s="46" t="s">
        <v>226</v>
      </c>
      <c r="G96" s="46" t="s">
        <v>666</v>
      </c>
      <c r="H96" s="46" t="s">
        <v>3</v>
      </c>
      <c r="I96" s="46" t="s">
        <v>227</v>
      </c>
      <c r="J96" s="46" t="s">
        <v>53</v>
      </c>
      <c r="K96" s="46" t="s">
        <v>748</v>
      </c>
    </row>
    <row r="97" spans="1:11" x14ac:dyDescent="0.25">
      <c r="A97" s="46">
        <v>96</v>
      </c>
      <c r="B97" s="46" t="s">
        <v>54</v>
      </c>
      <c r="C97" s="46" t="s">
        <v>55</v>
      </c>
      <c r="D97" s="46" t="s">
        <v>0</v>
      </c>
      <c r="E97" s="46" t="s">
        <v>1</v>
      </c>
      <c r="F97" s="46" t="s">
        <v>229</v>
      </c>
      <c r="G97" s="46" t="s">
        <v>666</v>
      </c>
      <c r="H97" s="46" t="s">
        <v>3</v>
      </c>
      <c r="I97" s="46" t="s">
        <v>230</v>
      </c>
      <c r="J97" s="46" t="s">
        <v>53</v>
      </c>
      <c r="K97" s="46" t="s">
        <v>749</v>
      </c>
    </row>
    <row r="98" spans="1:11" x14ac:dyDescent="0.25">
      <c r="A98" s="46">
        <v>97</v>
      </c>
      <c r="B98" s="46" t="s">
        <v>232</v>
      </c>
      <c r="C98" s="46" t="s">
        <v>233</v>
      </c>
      <c r="D98" s="46" t="s">
        <v>234</v>
      </c>
      <c r="E98" s="46" t="s">
        <v>1</v>
      </c>
      <c r="F98" s="46" t="s">
        <v>235</v>
      </c>
      <c r="G98" s="46" t="s">
        <v>666</v>
      </c>
      <c r="H98" s="46" t="s">
        <v>3</v>
      </c>
      <c r="I98" s="46" t="s">
        <v>236</v>
      </c>
      <c r="J98" s="46" t="s">
        <v>53</v>
      </c>
      <c r="K98" s="46" t="s">
        <v>750</v>
      </c>
    </row>
    <row r="99" spans="1:11" x14ac:dyDescent="0.25">
      <c r="A99" s="46">
        <v>98</v>
      </c>
      <c r="B99" s="46" t="s">
        <v>50</v>
      </c>
      <c r="C99" s="46" t="s">
        <v>51</v>
      </c>
      <c r="D99" s="46" t="s">
        <v>52</v>
      </c>
      <c r="E99" s="46" t="s">
        <v>43</v>
      </c>
      <c r="F99" s="46" t="s">
        <v>246</v>
      </c>
      <c r="G99" s="46" t="s">
        <v>666</v>
      </c>
      <c r="H99" s="46" t="s">
        <v>3</v>
      </c>
      <c r="I99" s="46" t="s">
        <v>247</v>
      </c>
      <c r="J99" s="46" t="s">
        <v>125</v>
      </c>
      <c r="K99" s="46" t="s">
        <v>751</v>
      </c>
    </row>
    <row r="100" spans="1:11" x14ac:dyDescent="0.25">
      <c r="A100" s="46">
        <v>99</v>
      </c>
      <c r="B100" s="46" t="s">
        <v>249</v>
      </c>
      <c r="C100" s="46" t="s">
        <v>250</v>
      </c>
      <c r="D100" s="46" t="s">
        <v>251</v>
      </c>
      <c r="E100" s="46" t="s">
        <v>43</v>
      </c>
      <c r="F100" s="46" t="s">
        <v>252</v>
      </c>
      <c r="G100" s="46" t="s">
        <v>666</v>
      </c>
      <c r="H100" s="46" t="s">
        <v>3</v>
      </c>
      <c r="I100" s="46" t="s">
        <v>253</v>
      </c>
      <c r="J100" s="46" t="s">
        <v>125</v>
      </c>
      <c r="K100" s="46" t="s">
        <v>752</v>
      </c>
    </row>
    <row r="101" spans="1:11" x14ac:dyDescent="0.25">
      <c r="A101" s="46">
        <v>100</v>
      </c>
      <c r="B101" s="46" t="s">
        <v>262</v>
      </c>
      <c r="C101" s="46" t="s">
        <v>263</v>
      </c>
      <c r="D101" s="46" t="s">
        <v>264</v>
      </c>
      <c r="E101" s="46" t="s">
        <v>1</v>
      </c>
      <c r="F101" s="46" t="s">
        <v>265</v>
      </c>
      <c r="G101" s="46" t="s">
        <v>666</v>
      </c>
      <c r="H101" s="46" t="s">
        <v>3</v>
      </c>
      <c r="I101" s="46" t="s">
        <v>266</v>
      </c>
      <c r="J101" s="46" t="s">
        <v>53</v>
      </c>
      <c r="K101" s="46" t="s">
        <v>753</v>
      </c>
    </row>
    <row r="102" spans="1:11" x14ac:dyDescent="0.25">
      <c r="A102" s="46">
        <v>101</v>
      </c>
      <c r="B102" s="46" t="s">
        <v>268</v>
      </c>
      <c r="C102" s="46" t="s">
        <v>269</v>
      </c>
      <c r="D102" s="46" t="s">
        <v>66</v>
      </c>
      <c r="E102" s="46" t="s">
        <v>1</v>
      </c>
      <c r="F102" s="46" t="s">
        <v>270</v>
      </c>
      <c r="G102" s="46" t="s">
        <v>666</v>
      </c>
      <c r="H102" s="46" t="s">
        <v>3</v>
      </c>
      <c r="I102" s="46" t="s">
        <v>271</v>
      </c>
      <c r="J102" s="46" t="s">
        <v>53</v>
      </c>
      <c r="K102" s="46" t="s">
        <v>754</v>
      </c>
    </row>
    <row r="103" spans="1:11" x14ac:dyDescent="0.25">
      <c r="A103" s="46">
        <v>102</v>
      </c>
      <c r="B103" s="46" t="s">
        <v>273</v>
      </c>
      <c r="C103" s="46" t="s">
        <v>274</v>
      </c>
      <c r="D103" s="46" t="s">
        <v>0</v>
      </c>
      <c r="E103" s="46" t="s">
        <v>1</v>
      </c>
      <c r="F103" s="46" t="s">
        <v>275</v>
      </c>
      <c r="G103" s="46" t="s">
        <v>666</v>
      </c>
      <c r="H103" s="46" t="s">
        <v>3</v>
      </c>
      <c r="I103" s="46" t="s">
        <v>276</v>
      </c>
      <c r="J103" s="46" t="s">
        <v>53</v>
      </c>
      <c r="K103" s="46" t="s">
        <v>755</v>
      </c>
    </row>
    <row r="104" spans="1:11" x14ac:dyDescent="0.25">
      <c r="A104" s="46">
        <v>103</v>
      </c>
      <c r="B104" s="46" t="s">
        <v>278</v>
      </c>
      <c r="C104" s="46" t="s">
        <v>279</v>
      </c>
      <c r="D104" s="46" t="s">
        <v>66</v>
      </c>
      <c r="E104" s="46" t="s">
        <v>1</v>
      </c>
      <c r="F104" s="46" t="s">
        <v>280</v>
      </c>
      <c r="G104" s="46" t="s">
        <v>666</v>
      </c>
      <c r="H104" s="46" t="s">
        <v>3</v>
      </c>
      <c r="I104" s="46" t="s">
        <v>281</v>
      </c>
      <c r="J104" s="46" t="s">
        <v>53</v>
      </c>
      <c r="K104" s="46" t="s">
        <v>756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5" t="s">
        <v>116</v>
      </c>
      <c r="C2" s="45" t="s">
        <v>117</v>
      </c>
      <c r="D2" s="45" t="s">
        <v>648</v>
      </c>
      <c r="E2" s="45" t="s">
        <v>1</v>
      </c>
      <c r="F2" s="45" t="s">
        <v>118</v>
      </c>
      <c r="G2" s="45" t="s">
        <v>666</v>
      </c>
      <c r="H2" s="45" t="s">
        <v>3</v>
      </c>
      <c r="I2" s="45" t="s">
        <v>119</v>
      </c>
      <c r="J2" s="45" t="s">
        <v>53</v>
      </c>
      <c r="K2" s="45" t="s">
        <v>649</v>
      </c>
    </row>
    <row r="3" spans="1:11" x14ac:dyDescent="0.25">
      <c r="A3">
        <v>2</v>
      </c>
      <c r="B3" s="45" t="s">
        <v>651</v>
      </c>
      <c r="C3" s="45" t="s">
        <v>652</v>
      </c>
      <c r="D3" s="45" t="s">
        <v>653</v>
      </c>
      <c r="E3" s="45" t="s">
        <v>1</v>
      </c>
      <c r="F3" s="45" t="s">
        <v>654</v>
      </c>
      <c r="G3" s="45" t="s">
        <v>666</v>
      </c>
      <c r="H3" s="45" t="s">
        <v>294</v>
      </c>
      <c r="I3" s="45" t="s">
        <v>655</v>
      </c>
      <c r="J3" s="45" t="s">
        <v>289</v>
      </c>
      <c r="K3" s="45" t="s">
        <v>656</v>
      </c>
    </row>
    <row r="4" spans="1:11" x14ac:dyDescent="0.25">
      <c r="A4" s="45">
        <v>3</v>
      </c>
      <c r="B4" s="45" t="s">
        <v>382</v>
      </c>
      <c r="C4" s="45" t="s">
        <v>383</v>
      </c>
      <c r="D4" s="45" t="s">
        <v>351</v>
      </c>
      <c r="E4" s="45" t="s">
        <v>48</v>
      </c>
      <c r="F4" s="45" t="s">
        <v>384</v>
      </c>
      <c r="G4" s="45" t="s">
        <v>516</v>
      </c>
      <c r="H4" s="45" t="s">
        <v>287</v>
      </c>
      <c r="I4" s="45" t="s">
        <v>385</v>
      </c>
      <c r="J4" s="45" t="s">
        <v>289</v>
      </c>
      <c r="K4" s="45" t="s">
        <v>657</v>
      </c>
    </row>
    <row r="5" spans="1:11" x14ac:dyDescent="0.25">
      <c r="A5" s="45">
        <v>4</v>
      </c>
      <c r="B5" s="45" t="s">
        <v>407</v>
      </c>
      <c r="C5" s="45" t="s">
        <v>408</v>
      </c>
      <c r="D5" s="45" t="s">
        <v>618</v>
      </c>
      <c r="E5" s="45" t="s">
        <v>619</v>
      </c>
      <c r="F5" s="45" t="s">
        <v>620</v>
      </c>
      <c r="G5" s="45" t="s">
        <v>666</v>
      </c>
      <c r="H5" s="45" t="s">
        <v>294</v>
      </c>
      <c r="I5" s="45" t="s">
        <v>621</v>
      </c>
      <c r="J5" s="45" t="s">
        <v>289</v>
      </c>
      <c r="K5" s="45" t="s">
        <v>658</v>
      </c>
    </row>
    <row r="6" spans="1:11" x14ac:dyDescent="0.25">
      <c r="A6" s="45">
        <v>5</v>
      </c>
      <c r="B6" s="45" t="s">
        <v>425</v>
      </c>
      <c r="C6" s="45" t="s">
        <v>426</v>
      </c>
      <c r="D6" s="45" t="s">
        <v>427</v>
      </c>
      <c r="E6" s="45" t="s">
        <v>28</v>
      </c>
      <c r="F6" s="45" t="s">
        <v>428</v>
      </c>
      <c r="G6" s="45" t="s">
        <v>666</v>
      </c>
      <c r="H6" s="45" t="s">
        <v>287</v>
      </c>
      <c r="I6" s="45" t="s">
        <v>429</v>
      </c>
      <c r="J6" s="45" t="s">
        <v>289</v>
      </c>
      <c r="K6" s="45" t="s">
        <v>659</v>
      </c>
    </row>
    <row r="7" spans="1:11" x14ac:dyDescent="0.25">
      <c r="A7" s="45">
        <v>6</v>
      </c>
      <c r="B7" s="45" t="s">
        <v>599</v>
      </c>
      <c r="C7" s="45" t="s">
        <v>599</v>
      </c>
      <c r="D7" s="45" t="s">
        <v>600</v>
      </c>
      <c r="E7" s="45" t="s">
        <v>601</v>
      </c>
      <c r="F7" s="45" t="s">
        <v>602</v>
      </c>
      <c r="G7" s="45" t="s">
        <v>543</v>
      </c>
      <c r="H7" s="45" t="s">
        <v>473</v>
      </c>
      <c r="I7" s="45" t="s">
        <v>603</v>
      </c>
      <c r="J7" s="45" t="s">
        <v>475</v>
      </c>
      <c r="K7" s="45" t="s">
        <v>660</v>
      </c>
    </row>
    <row r="8" spans="1:11" x14ac:dyDescent="0.25">
      <c r="A8" s="45">
        <v>7</v>
      </c>
      <c r="B8" s="45" t="s">
        <v>599</v>
      </c>
      <c r="C8" s="45" t="s">
        <v>599</v>
      </c>
      <c r="D8" s="45" t="s">
        <v>600</v>
      </c>
      <c r="E8" s="45" t="s">
        <v>601</v>
      </c>
      <c r="F8" s="45" t="s">
        <v>605</v>
      </c>
      <c r="G8" s="45" t="s">
        <v>543</v>
      </c>
      <c r="H8" s="45" t="s">
        <v>473</v>
      </c>
      <c r="I8" s="45" t="s">
        <v>606</v>
      </c>
      <c r="J8" s="45" t="s">
        <v>475</v>
      </c>
      <c r="K8" s="45" t="s">
        <v>661</v>
      </c>
    </row>
    <row r="9" spans="1:11" x14ac:dyDescent="0.25">
      <c r="A9" s="45">
        <v>8</v>
      </c>
      <c r="B9" s="45" t="s">
        <v>102</v>
      </c>
      <c r="C9" s="45" t="s">
        <v>141</v>
      </c>
      <c r="D9" s="45" t="s">
        <v>42</v>
      </c>
      <c r="E9" s="45" t="s">
        <v>43</v>
      </c>
      <c r="F9" s="45" t="s">
        <v>142</v>
      </c>
      <c r="G9" s="45" t="s">
        <v>666</v>
      </c>
      <c r="H9" s="45" t="s">
        <v>3</v>
      </c>
      <c r="I9" s="45" t="s">
        <v>143</v>
      </c>
      <c r="J9" s="45" t="s">
        <v>53</v>
      </c>
      <c r="K9" s="45" t="s">
        <v>662</v>
      </c>
    </row>
    <row r="10" spans="1:11" x14ac:dyDescent="0.25">
      <c r="A10" s="45">
        <v>9</v>
      </c>
      <c r="B10" s="45" t="s">
        <v>608</v>
      </c>
      <c r="C10" s="45" t="s">
        <v>378</v>
      </c>
      <c r="D10" s="45" t="s">
        <v>27</v>
      </c>
      <c r="E10" s="45" t="s">
        <v>28</v>
      </c>
      <c r="F10" s="45" t="s">
        <v>609</v>
      </c>
      <c r="G10" s="45" t="s">
        <v>666</v>
      </c>
      <c r="H10" s="45" t="s">
        <v>294</v>
      </c>
      <c r="I10" s="45" t="s">
        <v>610</v>
      </c>
      <c r="J10" s="45" t="s">
        <v>289</v>
      </c>
      <c r="K10" s="45" t="s">
        <v>663</v>
      </c>
    </row>
    <row r="11" spans="1:11" x14ac:dyDescent="0.25">
      <c r="A11" s="45">
        <v>10</v>
      </c>
      <c r="B11" s="45" t="s">
        <v>623</v>
      </c>
      <c r="C11" s="45" t="s">
        <v>624</v>
      </c>
      <c r="D11" s="45" t="s">
        <v>625</v>
      </c>
      <c r="E11" s="45" t="s">
        <v>48</v>
      </c>
      <c r="F11" s="45" t="s">
        <v>626</v>
      </c>
      <c r="G11" s="45" t="s">
        <v>666</v>
      </c>
      <c r="H11" s="45" t="s">
        <v>294</v>
      </c>
      <c r="I11" s="45" t="s">
        <v>627</v>
      </c>
      <c r="J11" s="45" t="s">
        <v>289</v>
      </c>
      <c r="K11" s="45" t="s">
        <v>664</v>
      </c>
    </row>
    <row r="12" spans="1:11" x14ac:dyDescent="0.25">
      <c r="A12" s="45">
        <v>11</v>
      </c>
      <c r="B12" s="45"/>
      <c r="C12" s="45"/>
      <c r="D12" s="45"/>
      <c r="E12" s="45"/>
      <c r="F12" s="45" t="s">
        <v>572</v>
      </c>
      <c r="G12" s="45" t="s">
        <v>666</v>
      </c>
      <c r="H12" s="45" t="s">
        <v>287</v>
      </c>
      <c r="I12" s="45" t="s">
        <v>573</v>
      </c>
      <c r="J12" s="45" t="s">
        <v>289</v>
      </c>
      <c r="K12" s="45" t="s">
        <v>665</v>
      </c>
    </row>
    <row r="13" spans="1:11" x14ac:dyDescent="0.25">
      <c r="A13" s="45">
        <v>12</v>
      </c>
      <c r="B13" s="45" t="s">
        <v>575</v>
      </c>
      <c r="C13" s="45" t="s">
        <v>576</v>
      </c>
      <c r="D13" s="45" t="s">
        <v>577</v>
      </c>
      <c r="E13" s="45" t="s">
        <v>7</v>
      </c>
      <c r="F13" s="45" t="s">
        <v>578</v>
      </c>
      <c r="G13" s="45" t="s">
        <v>666</v>
      </c>
      <c r="H13" s="45" t="s">
        <v>287</v>
      </c>
      <c r="I13" s="45" t="s">
        <v>579</v>
      </c>
      <c r="J13" s="45" t="s">
        <v>289</v>
      </c>
      <c r="K13" s="45" t="s">
        <v>667</v>
      </c>
    </row>
    <row r="14" spans="1:11" x14ac:dyDescent="0.25">
      <c r="A14" s="45">
        <v>13</v>
      </c>
      <c r="B14" s="45" t="s">
        <v>262</v>
      </c>
      <c r="C14" s="45" t="s">
        <v>421</v>
      </c>
      <c r="D14" s="45" t="s">
        <v>0</v>
      </c>
      <c r="E14" s="45" t="s">
        <v>1</v>
      </c>
      <c r="F14" s="45" t="s">
        <v>581</v>
      </c>
      <c r="G14" s="45" t="s">
        <v>569</v>
      </c>
      <c r="H14" s="45" t="s">
        <v>473</v>
      </c>
      <c r="I14" s="45" t="s">
        <v>582</v>
      </c>
      <c r="J14" s="45" t="s">
        <v>569</v>
      </c>
      <c r="K14" s="45" t="s">
        <v>757</v>
      </c>
    </row>
    <row r="15" spans="1:11" x14ac:dyDescent="0.25">
      <c r="A15" s="45">
        <v>14</v>
      </c>
      <c r="B15" s="45" t="s">
        <v>535</v>
      </c>
      <c r="C15" s="45" t="s">
        <v>536</v>
      </c>
      <c r="D15" s="45" t="s">
        <v>205</v>
      </c>
      <c r="E15" s="45" t="s">
        <v>1</v>
      </c>
      <c r="F15" s="45" t="s">
        <v>537</v>
      </c>
      <c r="G15" s="45" t="s">
        <v>666</v>
      </c>
      <c r="H15" s="45" t="s">
        <v>3</v>
      </c>
      <c r="I15" s="45" t="s">
        <v>538</v>
      </c>
      <c r="J15" s="45" t="s">
        <v>53</v>
      </c>
      <c r="K15" s="45" t="s">
        <v>668</v>
      </c>
    </row>
    <row r="16" spans="1:11" x14ac:dyDescent="0.25">
      <c r="A16" s="45">
        <v>15</v>
      </c>
      <c r="B16" s="45" t="s">
        <v>590</v>
      </c>
      <c r="C16" s="45" t="s">
        <v>591</v>
      </c>
      <c r="D16" s="45" t="s">
        <v>592</v>
      </c>
      <c r="E16" s="45" t="s">
        <v>43</v>
      </c>
      <c r="F16" s="45" t="s">
        <v>593</v>
      </c>
      <c r="G16" s="45" t="s">
        <v>516</v>
      </c>
      <c r="H16" s="45" t="s">
        <v>30</v>
      </c>
      <c r="I16" s="45" t="s">
        <v>594</v>
      </c>
      <c r="J16" s="45" t="s">
        <v>32</v>
      </c>
      <c r="K16" s="45" t="s">
        <v>669</v>
      </c>
    </row>
    <row r="17" spans="1:11" x14ac:dyDescent="0.25">
      <c r="A17" s="45">
        <v>16</v>
      </c>
      <c r="B17" s="45" t="s">
        <v>257</v>
      </c>
      <c r="C17" s="45" t="s">
        <v>258</v>
      </c>
      <c r="D17" s="45" t="s">
        <v>36</v>
      </c>
      <c r="E17" s="45" t="s">
        <v>1</v>
      </c>
      <c r="F17" s="45" t="s">
        <v>259</v>
      </c>
      <c r="G17" s="45" t="s">
        <v>516</v>
      </c>
      <c r="H17" s="45" t="s">
        <v>3</v>
      </c>
      <c r="I17" s="45" t="s">
        <v>260</v>
      </c>
      <c r="J17" s="45" t="s">
        <v>53</v>
      </c>
      <c r="K17" s="45" t="s">
        <v>670</v>
      </c>
    </row>
    <row r="18" spans="1:11" x14ac:dyDescent="0.25">
      <c r="A18" s="45">
        <v>17</v>
      </c>
      <c r="B18" s="45" t="s">
        <v>407</v>
      </c>
      <c r="C18" s="45" t="s">
        <v>408</v>
      </c>
      <c r="D18" s="45" t="s">
        <v>618</v>
      </c>
      <c r="E18" s="45" t="s">
        <v>619</v>
      </c>
      <c r="F18" s="45" t="s">
        <v>409</v>
      </c>
      <c r="G18" s="45" t="s">
        <v>666</v>
      </c>
      <c r="H18" s="45" t="s">
        <v>294</v>
      </c>
      <c r="I18" s="45" t="s">
        <v>410</v>
      </c>
      <c r="J18" s="45" t="s">
        <v>289</v>
      </c>
      <c r="K18" s="45" t="s">
        <v>671</v>
      </c>
    </row>
    <row r="19" spans="1:11" x14ac:dyDescent="0.25">
      <c r="A19" s="45">
        <v>18</v>
      </c>
      <c r="B19" s="45" t="s">
        <v>407</v>
      </c>
      <c r="C19" s="45" t="s">
        <v>408</v>
      </c>
      <c r="D19" s="45" t="s">
        <v>618</v>
      </c>
      <c r="E19" s="45" t="s">
        <v>619</v>
      </c>
      <c r="F19" s="45" t="s">
        <v>563</v>
      </c>
      <c r="G19" s="45" t="s">
        <v>666</v>
      </c>
      <c r="H19" s="45" t="s">
        <v>294</v>
      </c>
      <c r="I19" s="45" t="s">
        <v>564</v>
      </c>
      <c r="J19" s="45" t="s">
        <v>289</v>
      </c>
      <c r="K19" s="45" t="s">
        <v>672</v>
      </c>
    </row>
    <row r="20" spans="1:11" x14ac:dyDescent="0.25">
      <c r="A20" s="45">
        <v>19</v>
      </c>
      <c r="B20" s="45" t="s">
        <v>566</v>
      </c>
      <c r="C20" s="45" t="s">
        <v>556</v>
      </c>
      <c r="D20" s="45" t="s">
        <v>0</v>
      </c>
      <c r="E20" s="45" t="s">
        <v>1</v>
      </c>
      <c r="F20" s="45" t="s">
        <v>557</v>
      </c>
      <c r="G20" s="45" t="s">
        <v>666</v>
      </c>
      <c r="H20" s="45" t="s">
        <v>287</v>
      </c>
      <c r="I20" s="45" t="s">
        <v>558</v>
      </c>
      <c r="J20" s="45" t="s">
        <v>289</v>
      </c>
      <c r="K20" s="45" t="s">
        <v>673</v>
      </c>
    </row>
    <row r="21" spans="1:11" x14ac:dyDescent="0.25">
      <c r="A21" s="45">
        <v>20</v>
      </c>
      <c r="B21" s="45" t="s">
        <v>567</v>
      </c>
      <c r="C21" s="45" t="s">
        <v>561</v>
      </c>
      <c r="D21" s="45" t="s">
        <v>0</v>
      </c>
      <c r="E21" s="45" t="s">
        <v>1</v>
      </c>
      <c r="F21" s="45" t="s">
        <v>61</v>
      </c>
      <c r="G21" s="45" t="s">
        <v>666</v>
      </c>
      <c r="H21" s="45" t="s">
        <v>3</v>
      </c>
      <c r="I21" s="45" t="s">
        <v>62</v>
      </c>
      <c r="J21" s="45" t="s">
        <v>53</v>
      </c>
      <c r="K21" s="45" t="s">
        <v>674</v>
      </c>
    </row>
    <row r="22" spans="1:11" x14ac:dyDescent="0.25">
      <c r="A22" s="45">
        <v>21</v>
      </c>
      <c r="B22" s="45" t="s">
        <v>161</v>
      </c>
      <c r="C22" s="45" t="s">
        <v>162</v>
      </c>
      <c r="D22" s="45" t="s">
        <v>394</v>
      </c>
      <c r="E22" s="45" t="s">
        <v>1</v>
      </c>
      <c r="F22" s="45" t="s">
        <v>163</v>
      </c>
      <c r="G22" s="45" t="s">
        <v>666</v>
      </c>
      <c r="H22" s="45" t="s">
        <v>30</v>
      </c>
      <c r="I22" s="45" t="s">
        <v>164</v>
      </c>
      <c r="J22" s="45" t="s">
        <v>32</v>
      </c>
      <c r="K22" s="45" t="s">
        <v>675</v>
      </c>
    </row>
    <row r="23" spans="1:11" x14ac:dyDescent="0.25">
      <c r="A23" s="45">
        <v>22</v>
      </c>
      <c r="B23" s="45" t="s">
        <v>322</v>
      </c>
      <c r="C23" s="45" t="s">
        <v>323</v>
      </c>
      <c r="D23" s="45" t="s">
        <v>66</v>
      </c>
      <c r="E23" s="45" t="s">
        <v>1</v>
      </c>
      <c r="F23" s="45" t="s">
        <v>324</v>
      </c>
      <c r="G23" s="45" t="s">
        <v>666</v>
      </c>
      <c r="H23" s="45" t="s">
        <v>287</v>
      </c>
      <c r="I23" s="45" t="s">
        <v>325</v>
      </c>
      <c r="J23" s="45" t="s">
        <v>289</v>
      </c>
      <c r="K23" s="45" t="s">
        <v>676</v>
      </c>
    </row>
    <row r="24" spans="1:11" x14ac:dyDescent="0.25">
      <c r="A24" s="45">
        <v>23</v>
      </c>
      <c r="B24" s="45"/>
      <c r="C24" s="45"/>
      <c r="D24" s="45"/>
      <c r="E24" s="45"/>
      <c r="F24" s="45" t="s">
        <v>540</v>
      </c>
      <c r="G24" s="45" t="s">
        <v>666</v>
      </c>
      <c r="H24" s="45" t="s">
        <v>294</v>
      </c>
      <c r="I24" s="45" t="s">
        <v>541</v>
      </c>
      <c r="J24" s="45" t="s">
        <v>289</v>
      </c>
      <c r="K24" s="45" t="s">
        <v>677</v>
      </c>
    </row>
    <row r="25" spans="1:11" x14ac:dyDescent="0.25">
      <c r="A25" s="45">
        <v>24</v>
      </c>
      <c r="B25" s="45" t="s">
        <v>283</v>
      </c>
      <c r="C25" s="45" t="s">
        <v>284</v>
      </c>
      <c r="D25" s="45" t="s">
        <v>285</v>
      </c>
      <c r="E25" s="45" t="s">
        <v>7</v>
      </c>
      <c r="F25" s="45" t="s">
        <v>286</v>
      </c>
      <c r="G25" s="45" t="s">
        <v>666</v>
      </c>
      <c r="H25" s="45" t="s">
        <v>287</v>
      </c>
      <c r="I25" s="45" t="s">
        <v>288</v>
      </c>
      <c r="J25" s="45" t="s">
        <v>289</v>
      </c>
      <c r="K25" s="45" t="s">
        <v>678</v>
      </c>
    </row>
    <row r="26" spans="1:11" x14ac:dyDescent="0.25">
      <c r="A26" s="45">
        <v>25</v>
      </c>
      <c r="B26" s="45" t="s">
        <v>291</v>
      </c>
      <c r="C26" s="45" t="s">
        <v>292</v>
      </c>
      <c r="D26" s="45" t="s">
        <v>0</v>
      </c>
      <c r="E26" s="45" t="s">
        <v>1</v>
      </c>
      <c r="F26" s="45" t="s">
        <v>293</v>
      </c>
      <c r="G26" s="45" t="s">
        <v>666</v>
      </c>
      <c r="H26" s="45" t="s">
        <v>294</v>
      </c>
      <c r="I26" s="45" t="s">
        <v>295</v>
      </c>
      <c r="J26" s="45" t="s">
        <v>289</v>
      </c>
      <c r="K26" s="45" t="s">
        <v>679</v>
      </c>
    </row>
    <row r="27" spans="1:11" x14ac:dyDescent="0.25">
      <c r="A27" s="45">
        <v>26</v>
      </c>
      <c r="B27" s="45" t="s">
        <v>297</v>
      </c>
      <c r="C27" s="45" t="s">
        <v>255</v>
      </c>
      <c r="D27" s="45" t="s">
        <v>0</v>
      </c>
      <c r="E27" s="45" t="s">
        <v>1</v>
      </c>
      <c r="F27" s="45" t="s">
        <v>298</v>
      </c>
      <c r="G27" s="45" t="s">
        <v>516</v>
      </c>
      <c r="H27" s="45" t="s">
        <v>294</v>
      </c>
      <c r="I27" s="45" t="s">
        <v>299</v>
      </c>
      <c r="J27" s="45" t="s">
        <v>289</v>
      </c>
      <c r="K27" s="45" t="s">
        <v>680</v>
      </c>
    </row>
    <row r="28" spans="1:11" x14ac:dyDescent="0.25">
      <c r="A28" s="45">
        <v>27</v>
      </c>
      <c r="B28" s="45" t="s">
        <v>301</v>
      </c>
      <c r="C28" s="45" t="s">
        <v>302</v>
      </c>
      <c r="D28" s="45" t="s">
        <v>0</v>
      </c>
      <c r="E28" s="45" t="s">
        <v>1</v>
      </c>
      <c r="F28" s="45" t="s">
        <v>303</v>
      </c>
      <c r="G28" s="45" t="s">
        <v>666</v>
      </c>
      <c r="H28" s="45" t="s">
        <v>294</v>
      </c>
      <c r="I28" s="45" t="s">
        <v>304</v>
      </c>
      <c r="J28" s="45" t="s">
        <v>289</v>
      </c>
      <c r="K28" s="45" t="s">
        <v>681</v>
      </c>
    </row>
    <row r="29" spans="1:11" x14ac:dyDescent="0.25">
      <c r="A29" s="45">
        <v>28</v>
      </c>
      <c r="B29" s="45" t="s">
        <v>306</v>
      </c>
      <c r="C29" s="45" t="s">
        <v>307</v>
      </c>
      <c r="D29" s="45" t="s">
        <v>112</v>
      </c>
      <c r="E29" s="45" t="s">
        <v>43</v>
      </c>
      <c r="F29" s="45" t="s">
        <v>308</v>
      </c>
      <c r="G29" s="45" t="s">
        <v>666</v>
      </c>
      <c r="H29" s="45" t="s">
        <v>287</v>
      </c>
      <c r="I29" s="45" t="s">
        <v>309</v>
      </c>
      <c r="J29" s="45" t="s">
        <v>289</v>
      </c>
      <c r="K29" s="45" t="s">
        <v>682</v>
      </c>
    </row>
    <row r="30" spans="1:11" x14ac:dyDescent="0.25">
      <c r="A30" s="45">
        <v>29</v>
      </c>
      <c r="B30" s="45" t="s">
        <v>311</v>
      </c>
      <c r="C30" s="45" t="s">
        <v>312</v>
      </c>
      <c r="D30" s="45" t="s">
        <v>313</v>
      </c>
      <c r="E30" s="45" t="s">
        <v>43</v>
      </c>
      <c r="F30" s="45" t="s">
        <v>314</v>
      </c>
      <c r="G30" s="45" t="s">
        <v>666</v>
      </c>
      <c r="H30" s="45" t="s">
        <v>294</v>
      </c>
      <c r="I30" s="45" t="s">
        <v>315</v>
      </c>
      <c r="J30" s="45" t="s">
        <v>289</v>
      </c>
      <c r="K30" s="45" t="s">
        <v>683</v>
      </c>
    </row>
    <row r="31" spans="1:11" x14ac:dyDescent="0.25">
      <c r="A31" s="45">
        <v>30</v>
      </c>
      <c r="B31" s="45" t="s">
        <v>317</v>
      </c>
      <c r="C31" s="45" t="s">
        <v>279</v>
      </c>
      <c r="D31" s="45" t="s">
        <v>318</v>
      </c>
      <c r="E31" s="45" t="s">
        <v>28</v>
      </c>
      <c r="F31" s="45" t="s">
        <v>319</v>
      </c>
      <c r="G31" s="45" t="s">
        <v>516</v>
      </c>
      <c r="H31" s="45" t="s">
        <v>287</v>
      </c>
      <c r="I31" s="45" t="s">
        <v>320</v>
      </c>
      <c r="J31" s="45" t="s">
        <v>289</v>
      </c>
      <c r="K31" s="45" t="s">
        <v>758</v>
      </c>
    </row>
    <row r="32" spans="1:11" x14ac:dyDescent="0.25">
      <c r="A32" s="45">
        <v>31</v>
      </c>
      <c r="B32" s="45" t="s">
        <v>327</v>
      </c>
      <c r="C32" s="45" t="s">
        <v>328</v>
      </c>
      <c r="D32" s="45" t="s">
        <v>112</v>
      </c>
      <c r="E32" s="45" t="s">
        <v>43</v>
      </c>
      <c r="F32" s="45" t="s">
        <v>329</v>
      </c>
      <c r="G32" s="45" t="s">
        <v>666</v>
      </c>
      <c r="H32" s="45" t="s">
        <v>287</v>
      </c>
      <c r="I32" s="45" t="s">
        <v>330</v>
      </c>
      <c r="J32" s="45" t="s">
        <v>289</v>
      </c>
      <c r="K32" s="45" t="s">
        <v>684</v>
      </c>
    </row>
    <row r="33" spans="1:11" x14ac:dyDescent="0.25">
      <c r="A33" s="45">
        <v>32</v>
      </c>
      <c r="B33" s="45" t="s">
        <v>15</v>
      </c>
      <c r="C33" s="45" t="s">
        <v>16</v>
      </c>
      <c r="D33" s="45" t="s">
        <v>17</v>
      </c>
      <c r="E33" s="45" t="s">
        <v>7</v>
      </c>
      <c r="F33" s="45" t="s">
        <v>18</v>
      </c>
      <c r="G33" s="45" t="s">
        <v>527</v>
      </c>
      <c r="H33" s="45" t="s">
        <v>5</v>
      </c>
      <c r="I33" s="45" t="s">
        <v>19</v>
      </c>
      <c r="J33" s="45" t="s">
        <v>6</v>
      </c>
      <c r="K33" s="45" t="s">
        <v>685</v>
      </c>
    </row>
    <row r="34" spans="1:11" x14ac:dyDescent="0.25">
      <c r="A34" s="45">
        <v>33</v>
      </c>
      <c r="B34" s="45" t="s">
        <v>333</v>
      </c>
      <c r="C34" s="45" t="s">
        <v>334</v>
      </c>
      <c r="D34" s="45" t="s">
        <v>335</v>
      </c>
      <c r="E34" s="45" t="s">
        <v>48</v>
      </c>
      <c r="F34" s="45" t="s">
        <v>336</v>
      </c>
      <c r="G34" s="45" t="s">
        <v>666</v>
      </c>
      <c r="H34" s="45" t="s">
        <v>287</v>
      </c>
      <c r="I34" s="45" t="s">
        <v>337</v>
      </c>
      <c r="J34" s="45" t="s">
        <v>289</v>
      </c>
      <c r="K34" s="45" t="s">
        <v>686</v>
      </c>
    </row>
    <row r="35" spans="1:11" x14ac:dyDescent="0.25">
      <c r="A35" s="45">
        <v>34</v>
      </c>
      <c r="B35" s="45" t="s">
        <v>339</v>
      </c>
      <c r="C35" s="45" t="s">
        <v>340</v>
      </c>
      <c r="D35" s="45" t="s">
        <v>341</v>
      </c>
      <c r="E35" s="45" t="s">
        <v>48</v>
      </c>
      <c r="F35" s="45" t="s">
        <v>342</v>
      </c>
      <c r="G35" s="45" t="s">
        <v>666</v>
      </c>
      <c r="H35" s="45" t="s">
        <v>287</v>
      </c>
      <c r="I35" s="45" t="s">
        <v>343</v>
      </c>
      <c r="J35" s="45" t="s">
        <v>289</v>
      </c>
      <c r="K35" s="45" t="s">
        <v>687</v>
      </c>
    </row>
    <row r="36" spans="1:11" x14ac:dyDescent="0.25">
      <c r="A36" s="45">
        <v>35</v>
      </c>
      <c r="B36" s="45" t="s">
        <v>345</v>
      </c>
      <c r="C36" s="45" t="s">
        <v>346</v>
      </c>
      <c r="D36" s="45" t="s">
        <v>17</v>
      </c>
      <c r="E36" s="45" t="s">
        <v>7</v>
      </c>
      <c r="F36" s="45" t="s">
        <v>347</v>
      </c>
      <c r="G36" s="45" t="s">
        <v>666</v>
      </c>
      <c r="H36" s="45" t="s">
        <v>287</v>
      </c>
      <c r="I36" s="45" t="s">
        <v>348</v>
      </c>
      <c r="J36" s="45" t="s">
        <v>289</v>
      </c>
      <c r="K36" s="45" t="s">
        <v>688</v>
      </c>
    </row>
    <row r="37" spans="1:11" x14ac:dyDescent="0.25">
      <c r="A37" s="45">
        <v>36</v>
      </c>
      <c r="B37" s="45" t="s">
        <v>350</v>
      </c>
      <c r="C37" s="45" t="s">
        <v>340</v>
      </c>
      <c r="D37" s="45" t="s">
        <v>351</v>
      </c>
      <c r="E37" s="45" t="s">
        <v>48</v>
      </c>
      <c r="F37" s="45" t="s">
        <v>352</v>
      </c>
      <c r="G37" s="45" t="s">
        <v>516</v>
      </c>
      <c r="H37" s="45" t="s">
        <v>287</v>
      </c>
      <c r="I37" s="45" t="s">
        <v>353</v>
      </c>
      <c r="J37" s="45" t="s">
        <v>289</v>
      </c>
      <c r="K37" s="45" t="s">
        <v>689</v>
      </c>
    </row>
    <row r="38" spans="1:11" x14ac:dyDescent="0.25">
      <c r="A38" s="45">
        <v>37</v>
      </c>
      <c r="B38" s="45" t="s">
        <v>355</v>
      </c>
      <c r="C38" s="45" t="s">
        <v>356</v>
      </c>
      <c r="D38" s="45" t="s">
        <v>0</v>
      </c>
      <c r="E38" s="45" t="s">
        <v>1</v>
      </c>
      <c r="F38" s="45" t="s">
        <v>357</v>
      </c>
      <c r="G38" s="45" t="s">
        <v>666</v>
      </c>
      <c r="H38" s="45" t="s">
        <v>294</v>
      </c>
      <c r="I38" s="45" t="s">
        <v>358</v>
      </c>
      <c r="J38" s="45" t="s">
        <v>289</v>
      </c>
      <c r="K38" s="45" t="s">
        <v>690</v>
      </c>
    </row>
    <row r="39" spans="1:11" x14ac:dyDescent="0.25">
      <c r="A39" s="45">
        <v>38</v>
      </c>
      <c r="B39" s="45" t="s">
        <v>238</v>
      </c>
      <c r="C39" s="45" t="s">
        <v>239</v>
      </c>
      <c r="D39" s="45" t="s">
        <v>0</v>
      </c>
      <c r="E39" s="45" t="s">
        <v>1</v>
      </c>
      <c r="F39" s="45" t="s">
        <v>240</v>
      </c>
      <c r="G39" s="45" t="s">
        <v>666</v>
      </c>
      <c r="H39" s="45" t="s">
        <v>3</v>
      </c>
      <c r="I39" s="45" t="s">
        <v>241</v>
      </c>
      <c r="J39" s="45" t="s">
        <v>53</v>
      </c>
      <c r="K39" s="45" t="s">
        <v>691</v>
      </c>
    </row>
    <row r="40" spans="1:11" x14ac:dyDescent="0.25">
      <c r="A40" s="45">
        <v>39</v>
      </c>
      <c r="B40" s="45" t="s">
        <v>361</v>
      </c>
      <c r="C40" s="45" t="s">
        <v>362</v>
      </c>
      <c r="D40" s="45" t="s">
        <v>0</v>
      </c>
      <c r="E40" s="45" t="s">
        <v>1</v>
      </c>
      <c r="F40" s="45" t="s">
        <v>363</v>
      </c>
      <c r="G40" s="45" t="s">
        <v>666</v>
      </c>
      <c r="H40" s="45" t="s">
        <v>287</v>
      </c>
      <c r="I40" s="45" t="s">
        <v>364</v>
      </c>
      <c r="J40" s="45" t="s">
        <v>289</v>
      </c>
      <c r="K40" s="45" t="s">
        <v>692</v>
      </c>
    </row>
    <row r="41" spans="1:11" x14ac:dyDescent="0.25">
      <c r="A41" s="45">
        <v>40</v>
      </c>
      <c r="B41" s="45" t="s">
        <v>366</v>
      </c>
      <c r="C41" s="45" t="s">
        <v>367</v>
      </c>
      <c r="D41" s="45" t="s">
        <v>368</v>
      </c>
      <c r="E41" s="45" t="s">
        <v>43</v>
      </c>
      <c r="F41" s="45" t="s">
        <v>369</v>
      </c>
      <c r="G41" s="45" t="s">
        <v>516</v>
      </c>
      <c r="H41" s="45" t="s">
        <v>294</v>
      </c>
      <c r="I41" s="45" t="s">
        <v>370</v>
      </c>
      <c r="J41" s="45" t="s">
        <v>289</v>
      </c>
      <c r="K41" s="45" t="s">
        <v>693</v>
      </c>
    </row>
    <row r="42" spans="1:11" x14ac:dyDescent="0.25">
      <c r="A42" s="45">
        <v>41</v>
      </c>
      <c r="B42" s="45" t="s">
        <v>372</v>
      </c>
      <c r="C42" s="45" t="s">
        <v>373</v>
      </c>
      <c r="D42" s="45" t="s">
        <v>42</v>
      </c>
      <c r="E42" s="45" t="s">
        <v>43</v>
      </c>
      <c r="F42" s="45" t="s">
        <v>374</v>
      </c>
      <c r="G42" s="45" t="s">
        <v>666</v>
      </c>
      <c r="H42" s="45" t="s">
        <v>294</v>
      </c>
      <c r="I42" s="45" t="s">
        <v>375</v>
      </c>
      <c r="J42" s="45" t="s">
        <v>289</v>
      </c>
      <c r="K42" s="45" t="s">
        <v>694</v>
      </c>
    </row>
    <row r="43" spans="1:11" x14ac:dyDescent="0.25">
      <c r="A43" s="45">
        <v>42</v>
      </c>
      <c r="B43" s="45" t="s">
        <v>377</v>
      </c>
      <c r="C43" s="45" t="s">
        <v>378</v>
      </c>
      <c r="D43" s="45" t="s">
        <v>256</v>
      </c>
      <c r="E43" s="45" t="s">
        <v>1</v>
      </c>
      <c r="F43" s="45" t="s">
        <v>379</v>
      </c>
      <c r="G43" s="45" t="s">
        <v>666</v>
      </c>
      <c r="H43" s="45" t="s">
        <v>294</v>
      </c>
      <c r="I43" s="45" t="s">
        <v>380</v>
      </c>
      <c r="J43" s="45" t="s">
        <v>289</v>
      </c>
      <c r="K43" s="45" t="s">
        <v>695</v>
      </c>
    </row>
    <row r="44" spans="1:11" x14ac:dyDescent="0.25">
      <c r="A44" s="45">
        <v>43</v>
      </c>
      <c r="B44" s="45" t="s">
        <v>387</v>
      </c>
      <c r="C44" s="45" t="s">
        <v>279</v>
      </c>
      <c r="D44" s="45" t="s">
        <v>351</v>
      </c>
      <c r="E44" s="45" t="s">
        <v>48</v>
      </c>
      <c r="F44" s="45" t="s">
        <v>388</v>
      </c>
      <c r="G44" s="45" t="s">
        <v>666</v>
      </c>
      <c r="H44" s="45" t="s">
        <v>287</v>
      </c>
      <c r="I44" s="45" t="s">
        <v>389</v>
      </c>
      <c r="J44" s="45" t="s">
        <v>289</v>
      </c>
      <c r="K44" s="45" t="s">
        <v>696</v>
      </c>
    </row>
    <row r="45" spans="1:11" x14ac:dyDescent="0.25">
      <c r="A45" s="45">
        <v>44</v>
      </c>
      <c r="B45" s="45" t="s">
        <v>49</v>
      </c>
      <c r="C45" s="45" t="s">
        <v>97</v>
      </c>
      <c r="D45" s="45" t="s">
        <v>66</v>
      </c>
      <c r="E45" s="45" t="s">
        <v>1</v>
      </c>
      <c r="F45" s="45" t="s">
        <v>391</v>
      </c>
      <c r="G45" s="45" t="s">
        <v>516</v>
      </c>
      <c r="H45" s="45" t="s">
        <v>294</v>
      </c>
      <c r="I45" s="45" t="s">
        <v>392</v>
      </c>
      <c r="J45" s="45" t="s">
        <v>289</v>
      </c>
      <c r="K45" s="45" t="s">
        <v>697</v>
      </c>
    </row>
    <row r="46" spans="1:11" x14ac:dyDescent="0.25">
      <c r="A46" s="45">
        <v>45</v>
      </c>
      <c r="B46" s="45" t="s">
        <v>366</v>
      </c>
      <c r="C46" s="45" t="s">
        <v>367</v>
      </c>
      <c r="D46" s="45" t="s">
        <v>368</v>
      </c>
      <c r="E46" s="45" t="s">
        <v>43</v>
      </c>
      <c r="F46" s="45" t="s">
        <v>395</v>
      </c>
      <c r="G46" s="45" t="s">
        <v>527</v>
      </c>
      <c r="H46" s="45" t="s">
        <v>5</v>
      </c>
      <c r="I46" s="45" t="s">
        <v>396</v>
      </c>
      <c r="J46" s="45" t="s">
        <v>6</v>
      </c>
      <c r="K46" s="45" t="s">
        <v>698</v>
      </c>
    </row>
    <row r="47" spans="1:11" x14ac:dyDescent="0.25">
      <c r="A47" s="45">
        <v>46</v>
      </c>
      <c r="B47" s="45" t="s">
        <v>137</v>
      </c>
      <c r="C47" s="45" t="s">
        <v>138</v>
      </c>
      <c r="D47" s="45" t="s">
        <v>0</v>
      </c>
      <c r="E47" s="45" t="s">
        <v>1</v>
      </c>
      <c r="F47" s="45" t="s">
        <v>139</v>
      </c>
      <c r="G47" s="45" t="s">
        <v>666</v>
      </c>
      <c r="H47" s="45" t="s">
        <v>3</v>
      </c>
      <c r="I47" s="45" t="s">
        <v>140</v>
      </c>
      <c r="J47" s="45" t="s">
        <v>53</v>
      </c>
      <c r="K47" s="45" t="s">
        <v>699</v>
      </c>
    </row>
    <row r="48" spans="1:11" x14ac:dyDescent="0.25">
      <c r="A48" s="45">
        <v>47</v>
      </c>
      <c r="B48" s="45" t="s">
        <v>262</v>
      </c>
      <c r="C48" s="45" t="s">
        <v>399</v>
      </c>
      <c r="D48" s="45" t="s">
        <v>0</v>
      </c>
      <c r="E48" s="45" t="s">
        <v>1</v>
      </c>
      <c r="F48" s="45" t="s">
        <v>400</v>
      </c>
      <c r="G48" s="45" t="s">
        <v>516</v>
      </c>
      <c r="H48" s="45" t="s">
        <v>294</v>
      </c>
      <c r="I48" s="45" t="s">
        <v>401</v>
      </c>
      <c r="J48" s="45" t="s">
        <v>289</v>
      </c>
      <c r="K48" s="45" t="s">
        <v>700</v>
      </c>
    </row>
    <row r="49" spans="1:11" x14ac:dyDescent="0.25">
      <c r="A49" s="45">
        <v>48</v>
      </c>
      <c r="B49" s="45" t="s">
        <v>403</v>
      </c>
      <c r="C49" s="45" t="s">
        <v>60</v>
      </c>
      <c r="D49" s="45" t="s">
        <v>27</v>
      </c>
      <c r="E49" s="45" t="s">
        <v>28</v>
      </c>
      <c r="F49" s="45" t="s">
        <v>404</v>
      </c>
      <c r="G49" s="45" t="s">
        <v>516</v>
      </c>
      <c r="H49" s="45" t="s">
        <v>287</v>
      </c>
      <c r="I49" s="45" t="s">
        <v>405</v>
      </c>
      <c r="J49" s="45" t="s">
        <v>289</v>
      </c>
      <c r="K49" s="45" t="s">
        <v>701</v>
      </c>
    </row>
    <row r="50" spans="1:11" x14ac:dyDescent="0.25">
      <c r="A50" s="45">
        <v>49</v>
      </c>
      <c r="B50" s="45" t="s">
        <v>407</v>
      </c>
      <c r="C50" s="45" t="s">
        <v>408</v>
      </c>
      <c r="D50" s="45" t="s">
        <v>618</v>
      </c>
      <c r="E50" s="45" t="s">
        <v>619</v>
      </c>
      <c r="F50" s="45" t="s">
        <v>412</v>
      </c>
      <c r="G50" s="45" t="s">
        <v>666</v>
      </c>
      <c r="H50" s="45" t="s">
        <v>294</v>
      </c>
      <c r="I50" s="45" t="s">
        <v>413</v>
      </c>
      <c r="J50" s="45" t="s">
        <v>289</v>
      </c>
      <c r="K50" s="45" t="s">
        <v>702</v>
      </c>
    </row>
    <row r="51" spans="1:11" x14ac:dyDescent="0.25">
      <c r="A51" s="45">
        <v>50</v>
      </c>
      <c r="B51" s="45" t="s">
        <v>415</v>
      </c>
      <c r="C51" s="45" t="s">
        <v>416</v>
      </c>
      <c r="D51" s="45" t="s">
        <v>417</v>
      </c>
      <c r="E51" s="45" t="s">
        <v>28</v>
      </c>
      <c r="F51" s="45" t="s">
        <v>418</v>
      </c>
      <c r="G51" s="45" t="s">
        <v>666</v>
      </c>
      <c r="H51" s="45" t="s">
        <v>287</v>
      </c>
      <c r="I51" s="45" t="s">
        <v>419</v>
      </c>
      <c r="J51" s="45" t="s">
        <v>289</v>
      </c>
      <c r="K51" s="45" t="s">
        <v>703</v>
      </c>
    </row>
    <row r="52" spans="1:11" x14ac:dyDescent="0.25">
      <c r="A52" s="45">
        <v>51</v>
      </c>
      <c r="B52" s="45" t="s">
        <v>431</v>
      </c>
      <c r="C52" s="45" t="s">
        <v>172</v>
      </c>
      <c r="D52" s="45" t="s">
        <v>432</v>
      </c>
      <c r="E52" s="45" t="s">
        <v>28</v>
      </c>
      <c r="F52" s="45" t="s">
        <v>433</v>
      </c>
      <c r="G52" s="45" t="s">
        <v>666</v>
      </c>
      <c r="H52" s="45" t="s">
        <v>294</v>
      </c>
      <c r="I52" s="45" t="s">
        <v>434</v>
      </c>
      <c r="J52" s="45" t="s">
        <v>289</v>
      </c>
      <c r="K52" s="45" t="s">
        <v>704</v>
      </c>
    </row>
    <row r="53" spans="1:11" x14ac:dyDescent="0.25">
      <c r="A53" s="45">
        <v>52</v>
      </c>
      <c r="B53" s="45" t="s">
        <v>15</v>
      </c>
      <c r="C53" s="45" t="s">
        <v>16</v>
      </c>
      <c r="D53" s="45" t="s">
        <v>17</v>
      </c>
      <c r="E53" s="45" t="s">
        <v>7</v>
      </c>
      <c r="F53" s="45" t="s">
        <v>77</v>
      </c>
      <c r="G53" s="45" t="s">
        <v>666</v>
      </c>
      <c r="H53" s="45" t="s">
        <v>30</v>
      </c>
      <c r="I53" s="45" t="s">
        <v>78</v>
      </c>
      <c r="J53" s="45" t="s">
        <v>32</v>
      </c>
      <c r="K53" s="45" t="s">
        <v>705</v>
      </c>
    </row>
    <row r="54" spans="1:11" x14ac:dyDescent="0.25">
      <c r="A54" s="45">
        <v>53</v>
      </c>
      <c r="B54" s="45" t="s">
        <v>407</v>
      </c>
      <c r="C54" s="45" t="s">
        <v>408</v>
      </c>
      <c r="D54" s="45" t="s">
        <v>618</v>
      </c>
      <c r="E54" s="45" t="s">
        <v>619</v>
      </c>
      <c r="F54" s="45" t="s">
        <v>437</v>
      </c>
      <c r="G54" s="45" t="s">
        <v>666</v>
      </c>
      <c r="H54" s="45" t="s">
        <v>30</v>
      </c>
      <c r="I54" s="45" t="s">
        <v>438</v>
      </c>
      <c r="J54" s="45" t="s">
        <v>32</v>
      </c>
      <c r="K54" s="45" t="s">
        <v>706</v>
      </c>
    </row>
    <row r="55" spans="1:11" x14ac:dyDescent="0.25">
      <c r="A55" s="45">
        <v>54</v>
      </c>
      <c r="B55" s="45" t="s">
        <v>407</v>
      </c>
      <c r="C55" s="45" t="s">
        <v>408</v>
      </c>
      <c r="D55" s="45" t="s">
        <v>618</v>
      </c>
      <c r="E55" s="45" t="s">
        <v>619</v>
      </c>
      <c r="F55" s="45" t="s">
        <v>440</v>
      </c>
      <c r="G55" s="45" t="s">
        <v>666</v>
      </c>
      <c r="H55" s="45" t="s">
        <v>30</v>
      </c>
      <c r="I55" s="45" t="s">
        <v>441</v>
      </c>
      <c r="J55" s="45" t="s">
        <v>32</v>
      </c>
      <c r="K55" s="45" t="s">
        <v>707</v>
      </c>
    </row>
    <row r="56" spans="1:11" x14ac:dyDescent="0.25">
      <c r="A56" s="45">
        <v>55</v>
      </c>
      <c r="B56" s="45" t="s">
        <v>443</v>
      </c>
      <c r="C56" s="45" t="s">
        <v>444</v>
      </c>
      <c r="D56" s="45" t="s">
        <v>0</v>
      </c>
      <c r="E56" s="45" t="s">
        <v>1</v>
      </c>
      <c r="F56" s="45" t="s">
        <v>445</v>
      </c>
      <c r="G56" s="45" t="s">
        <v>527</v>
      </c>
      <c r="H56" s="45" t="s">
        <v>5</v>
      </c>
      <c r="I56" s="45" t="s">
        <v>446</v>
      </c>
      <c r="J56" s="45" t="s">
        <v>6</v>
      </c>
      <c r="K56" s="45" t="s">
        <v>708</v>
      </c>
    </row>
    <row r="57" spans="1:11" x14ac:dyDescent="0.25">
      <c r="A57" s="45">
        <v>56</v>
      </c>
      <c r="B57" s="45" t="s">
        <v>448</v>
      </c>
      <c r="C57" s="45" t="s">
        <v>449</v>
      </c>
      <c r="D57" s="45" t="s">
        <v>205</v>
      </c>
      <c r="E57" s="45" t="s">
        <v>1</v>
      </c>
      <c r="F57" s="45" t="s">
        <v>450</v>
      </c>
      <c r="G57" s="45" t="s">
        <v>527</v>
      </c>
      <c r="H57" s="45" t="s">
        <v>5</v>
      </c>
      <c r="I57" s="45" t="s">
        <v>451</v>
      </c>
      <c r="J57" s="45" t="s">
        <v>6</v>
      </c>
      <c r="K57" s="45" t="s">
        <v>709</v>
      </c>
    </row>
    <row r="58" spans="1:11" x14ac:dyDescent="0.25">
      <c r="A58" s="45">
        <v>57</v>
      </c>
      <c r="B58" s="45" t="s">
        <v>460</v>
      </c>
      <c r="C58" s="45" t="s">
        <v>461</v>
      </c>
      <c r="D58" s="45" t="s">
        <v>462</v>
      </c>
      <c r="E58" s="45" t="s">
        <v>1</v>
      </c>
      <c r="F58" s="45" t="s">
        <v>463</v>
      </c>
      <c r="G58" s="45" t="s">
        <v>666</v>
      </c>
      <c r="H58" s="45" t="s">
        <v>30</v>
      </c>
      <c r="I58" s="45" t="s">
        <v>464</v>
      </c>
      <c r="J58" s="45" t="s">
        <v>32</v>
      </c>
      <c r="K58" s="45" t="s">
        <v>711</v>
      </c>
    </row>
    <row r="59" spans="1:11" x14ac:dyDescent="0.25">
      <c r="A59" s="45">
        <v>58</v>
      </c>
      <c r="B59" s="45" t="s">
        <v>165</v>
      </c>
      <c r="C59" s="45" t="s">
        <v>166</v>
      </c>
      <c r="D59" s="45" t="s">
        <v>27</v>
      </c>
      <c r="E59" s="45" t="s">
        <v>28</v>
      </c>
      <c r="F59" s="45" t="s">
        <v>167</v>
      </c>
      <c r="G59" s="45" t="s">
        <v>666</v>
      </c>
      <c r="H59" s="45" t="s">
        <v>30</v>
      </c>
      <c r="I59" s="45" t="s">
        <v>168</v>
      </c>
      <c r="J59" s="45" t="s">
        <v>32</v>
      </c>
      <c r="K59" s="45" t="s">
        <v>712</v>
      </c>
    </row>
    <row r="60" spans="1:11" x14ac:dyDescent="0.25">
      <c r="A60" s="45">
        <v>59</v>
      </c>
      <c r="B60" s="45" t="s">
        <v>20</v>
      </c>
      <c r="C60" s="45" t="s">
        <v>21</v>
      </c>
      <c r="D60" s="45" t="s">
        <v>0</v>
      </c>
      <c r="E60" s="45" t="s">
        <v>1</v>
      </c>
      <c r="F60" s="45" t="s">
        <v>22</v>
      </c>
      <c r="G60" s="45" t="s">
        <v>527</v>
      </c>
      <c r="H60" s="45" t="s">
        <v>5</v>
      </c>
      <c r="I60" s="45" t="s">
        <v>23</v>
      </c>
      <c r="J60" s="45" t="s">
        <v>6</v>
      </c>
      <c r="K60" s="45" t="s">
        <v>713</v>
      </c>
    </row>
    <row r="61" spans="1:11" x14ac:dyDescent="0.25">
      <c r="A61" s="45">
        <v>60</v>
      </c>
      <c r="B61" s="45" t="s">
        <v>25</v>
      </c>
      <c r="C61" s="45" t="s">
        <v>26</v>
      </c>
      <c r="D61" s="45" t="s">
        <v>27</v>
      </c>
      <c r="E61" s="45" t="s">
        <v>28</v>
      </c>
      <c r="F61" s="45" t="s">
        <v>29</v>
      </c>
      <c r="G61" s="45" t="s">
        <v>666</v>
      </c>
      <c r="H61" s="45" t="s">
        <v>30</v>
      </c>
      <c r="I61" s="45" t="s">
        <v>31</v>
      </c>
      <c r="J61" s="45" t="s">
        <v>32</v>
      </c>
      <c r="K61" s="45" t="s">
        <v>714</v>
      </c>
    </row>
    <row r="62" spans="1:11" x14ac:dyDescent="0.25">
      <c r="A62" s="45">
        <v>61</v>
      </c>
      <c r="B62" s="45" t="s">
        <v>34</v>
      </c>
      <c r="C62" s="45" t="s">
        <v>35</v>
      </c>
      <c r="D62" s="45" t="s">
        <v>36</v>
      </c>
      <c r="E62" s="45" t="s">
        <v>1</v>
      </c>
      <c r="F62" s="45" t="s">
        <v>37</v>
      </c>
      <c r="G62" s="45" t="s">
        <v>527</v>
      </c>
      <c r="H62" s="45" t="s">
        <v>5</v>
      </c>
      <c r="I62" s="45" t="s">
        <v>38</v>
      </c>
      <c r="J62" s="45" t="s">
        <v>6</v>
      </c>
      <c r="K62" s="45" t="s">
        <v>715</v>
      </c>
    </row>
    <row r="63" spans="1:11" x14ac:dyDescent="0.25">
      <c r="A63" s="45">
        <v>62</v>
      </c>
      <c r="B63" s="45" t="s">
        <v>40</v>
      </c>
      <c r="C63" s="45" t="s">
        <v>41</v>
      </c>
      <c r="D63" s="45" t="s">
        <v>42</v>
      </c>
      <c r="E63" s="45" t="s">
        <v>43</v>
      </c>
      <c r="F63" s="45" t="s">
        <v>44</v>
      </c>
      <c r="G63" s="45" t="s">
        <v>527</v>
      </c>
      <c r="H63" s="45" t="s">
        <v>5</v>
      </c>
      <c r="I63" s="45" t="s">
        <v>45</v>
      </c>
      <c r="J63" s="45" t="s">
        <v>6</v>
      </c>
      <c r="K63" s="45" t="s">
        <v>716</v>
      </c>
    </row>
    <row r="64" spans="1:11" x14ac:dyDescent="0.25">
      <c r="A64" s="45">
        <v>63</v>
      </c>
      <c r="B64" s="45" t="s">
        <v>54</v>
      </c>
      <c r="C64" s="45" t="s">
        <v>55</v>
      </c>
      <c r="D64" s="45" t="s">
        <v>0</v>
      </c>
      <c r="E64" s="45" t="s">
        <v>1</v>
      </c>
      <c r="F64" s="45" t="s">
        <v>56</v>
      </c>
      <c r="G64" s="45" t="s">
        <v>527</v>
      </c>
      <c r="H64" s="45" t="s">
        <v>5</v>
      </c>
      <c r="I64" s="45" t="s">
        <v>57</v>
      </c>
      <c r="J64" s="45" t="s">
        <v>6</v>
      </c>
      <c r="K64" s="45" t="s">
        <v>717</v>
      </c>
    </row>
    <row r="65" spans="1:11" x14ac:dyDescent="0.25">
      <c r="A65" s="45">
        <v>64</v>
      </c>
      <c r="B65" s="45" t="s">
        <v>64</v>
      </c>
      <c r="C65" s="45" t="s">
        <v>65</v>
      </c>
      <c r="D65" s="45" t="s">
        <v>66</v>
      </c>
      <c r="E65" s="45" t="s">
        <v>1</v>
      </c>
      <c r="F65" s="45" t="s">
        <v>67</v>
      </c>
      <c r="G65" s="45" t="s">
        <v>666</v>
      </c>
      <c r="H65" s="45" t="s">
        <v>30</v>
      </c>
      <c r="I65" s="45" t="s">
        <v>68</v>
      </c>
      <c r="J65" s="45" t="s">
        <v>32</v>
      </c>
      <c r="K65" s="45" t="s">
        <v>718</v>
      </c>
    </row>
    <row r="66" spans="1:11" x14ac:dyDescent="0.25">
      <c r="A66" s="45">
        <v>65</v>
      </c>
      <c r="B66" s="45" t="s">
        <v>71</v>
      </c>
      <c r="C66" s="45" t="s">
        <v>72</v>
      </c>
      <c r="D66" s="45" t="s">
        <v>73</v>
      </c>
      <c r="E66" s="45" t="s">
        <v>28</v>
      </c>
      <c r="F66" s="45" t="s">
        <v>74</v>
      </c>
      <c r="G66" s="45" t="s">
        <v>666</v>
      </c>
      <c r="H66" s="45" t="s">
        <v>30</v>
      </c>
      <c r="I66" s="45" t="s">
        <v>75</v>
      </c>
      <c r="J66" s="45" t="s">
        <v>32</v>
      </c>
      <c r="K66" s="45" t="s">
        <v>719</v>
      </c>
    </row>
    <row r="67" spans="1:11" x14ac:dyDescent="0.25">
      <c r="A67" s="45">
        <v>66</v>
      </c>
      <c r="B67" s="45" t="s">
        <v>467</v>
      </c>
      <c r="C67" s="45" t="s">
        <v>468</v>
      </c>
      <c r="D67" s="45" t="s">
        <v>0</v>
      </c>
      <c r="E67" s="45" t="s">
        <v>1</v>
      </c>
      <c r="F67" s="45" t="s">
        <v>469</v>
      </c>
      <c r="G67" s="45" t="s">
        <v>527</v>
      </c>
      <c r="H67" s="45" t="s">
        <v>5</v>
      </c>
      <c r="I67" s="45" t="s">
        <v>470</v>
      </c>
      <c r="J67" s="45" t="s">
        <v>6</v>
      </c>
      <c r="K67" s="45" t="s">
        <v>720</v>
      </c>
    </row>
    <row r="68" spans="1:11" x14ac:dyDescent="0.25">
      <c r="A68" s="45">
        <v>67</v>
      </c>
      <c r="B68" s="45" t="s">
        <v>79</v>
      </c>
      <c r="C68" s="45" t="s">
        <v>11</v>
      </c>
      <c r="D68" s="45" t="s">
        <v>80</v>
      </c>
      <c r="E68" s="45" t="s">
        <v>81</v>
      </c>
      <c r="F68" s="45" t="s">
        <v>82</v>
      </c>
      <c r="G68" s="45" t="s">
        <v>527</v>
      </c>
      <c r="H68" s="45" t="s">
        <v>5</v>
      </c>
      <c r="I68" s="45" t="s">
        <v>83</v>
      </c>
      <c r="J68" s="45" t="s">
        <v>6</v>
      </c>
      <c r="K68" s="45" t="s">
        <v>721</v>
      </c>
    </row>
    <row r="69" spans="1:11" x14ac:dyDescent="0.25">
      <c r="A69" s="45">
        <v>68</v>
      </c>
      <c r="B69" s="45" t="s">
        <v>64</v>
      </c>
      <c r="C69" s="45" t="s">
        <v>65</v>
      </c>
      <c r="D69" s="45" t="s">
        <v>66</v>
      </c>
      <c r="E69" s="45" t="s">
        <v>1</v>
      </c>
      <c r="F69" s="45" t="s">
        <v>85</v>
      </c>
      <c r="G69" s="45" t="s">
        <v>527</v>
      </c>
      <c r="H69" s="45" t="s">
        <v>5</v>
      </c>
      <c r="I69" s="45" t="s">
        <v>86</v>
      </c>
      <c r="J69" s="45" t="s">
        <v>6</v>
      </c>
      <c r="K69" s="45" t="s">
        <v>722</v>
      </c>
    </row>
    <row r="70" spans="1:11" x14ac:dyDescent="0.25">
      <c r="A70" s="45">
        <v>69</v>
      </c>
      <c r="B70" s="45" t="s">
        <v>88</v>
      </c>
      <c r="C70" s="45" t="s">
        <v>89</v>
      </c>
      <c r="D70" s="45" t="s">
        <v>90</v>
      </c>
      <c r="E70" s="45" t="s">
        <v>70</v>
      </c>
      <c r="F70" s="45" t="s">
        <v>91</v>
      </c>
      <c r="G70" s="45" t="s">
        <v>527</v>
      </c>
      <c r="H70" s="45" t="s">
        <v>5</v>
      </c>
      <c r="I70" s="45" t="s">
        <v>92</v>
      </c>
      <c r="J70" s="45" t="s">
        <v>6</v>
      </c>
      <c r="K70" s="45" t="s">
        <v>723</v>
      </c>
    </row>
    <row r="71" spans="1:11" x14ac:dyDescent="0.25">
      <c r="A71" s="45">
        <v>70</v>
      </c>
      <c r="B71" s="45" t="s">
        <v>50</v>
      </c>
      <c r="C71" s="45" t="s">
        <v>51</v>
      </c>
      <c r="D71" s="45" t="s">
        <v>52</v>
      </c>
      <c r="E71" s="45" t="s">
        <v>43</v>
      </c>
      <c r="F71" s="45" t="s">
        <v>94</v>
      </c>
      <c r="G71" s="45" t="s">
        <v>527</v>
      </c>
      <c r="H71" s="45" t="s">
        <v>5</v>
      </c>
      <c r="I71" s="45" t="s">
        <v>95</v>
      </c>
      <c r="J71" s="45" t="s">
        <v>6</v>
      </c>
      <c r="K71" s="45" t="s">
        <v>724</v>
      </c>
    </row>
    <row r="72" spans="1:11" x14ac:dyDescent="0.25">
      <c r="A72" s="45">
        <v>71</v>
      </c>
      <c r="B72" s="45" t="s">
        <v>49</v>
      </c>
      <c r="C72" s="45" t="s">
        <v>97</v>
      </c>
      <c r="D72" s="45" t="s">
        <v>66</v>
      </c>
      <c r="E72" s="45" t="s">
        <v>1</v>
      </c>
      <c r="F72" s="45" t="s">
        <v>98</v>
      </c>
      <c r="G72" s="45" t="s">
        <v>527</v>
      </c>
      <c r="H72" s="45" t="s">
        <v>5</v>
      </c>
      <c r="I72" s="45" t="s">
        <v>99</v>
      </c>
      <c r="J72" s="45" t="s">
        <v>6</v>
      </c>
      <c r="K72" s="45" t="s">
        <v>725</v>
      </c>
    </row>
    <row r="73" spans="1:11" x14ac:dyDescent="0.25">
      <c r="A73" s="45">
        <v>72</v>
      </c>
      <c r="B73" s="45" t="s">
        <v>110</v>
      </c>
      <c r="C73" s="45" t="s">
        <v>111</v>
      </c>
      <c r="D73" s="45" t="s">
        <v>112</v>
      </c>
      <c r="E73" s="45" t="s">
        <v>43</v>
      </c>
      <c r="F73" s="45" t="s">
        <v>113</v>
      </c>
      <c r="G73" s="45" t="s">
        <v>666</v>
      </c>
      <c r="H73" s="45" t="s">
        <v>3</v>
      </c>
      <c r="I73" s="45" t="s">
        <v>114</v>
      </c>
      <c r="J73" s="45" t="s">
        <v>53</v>
      </c>
      <c r="K73" s="45" t="s">
        <v>727</v>
      </c>
    </row>
    <row r="74" spans="1:11" x14ac:dyDescent="0.25">
      <c r="A74" s="45">
        <v>73</v>
      </c>
      <c r="B74" s="45" t="s">
        <v>120</v>
      </c>
      <c r="C74" s="45" t="s">
        <v>121</v>
      </c>
      <c r="D74" s="45" t="s">
        <v>122</v>
      </c>
      <c r="E74" s="45" t="s">
        <v>43</v>
      </c>
      <c r="F74" s="45" t="s">
        <v>123</v>
      </c>
      <c r="G74" s="45" t="s">
        <v>666</v>
      </c>
      <c r="H74" s="45" t="s">
        <v>3</v>
      </c>
      <c r="I74" s="45" t="s">
        <v>124</v>
      </c>
      <c r="J74" s="45" t="s">
        <v>125</v>
      </c>
      <c r="K74" s="45" t="s">
        <v>728</v>
      </c>
    </row>
    <row r="75" spans="1:11" x14ac:dyDescent="0.25">
      <c r="A75" s="45">
        <v>74</v>
      </c>
      <c r="B75" s="45" t="s">
        <v>127</v>
      </c>
      <c r="C75" s="45" t="s">
        <v>47</v>
      </c>
      <c r="D75" s="45" t="s">
        <v>0</v>
      </c>
      <c r="E75" s="45" t="s">
        <v>1</v>
      </c>
      <c r="F75" s="45" t="s">
        <v>128</v>
      </c>
      <c r="G75" s="45" t="s">
        <v>527</v>
      </c>
      <c r="H75" s="45" t="s">
        <v>8</v>
      </c>
      <c r="I75" s="45" t="s">
        <v>129</v>
      </c>
      <c r="J75" s="45" t="s">
        <v>9</v>
      </c>
      <c r="K75" s="45" t="s">
        <v>729</v>
      </c>
    </row>
    <row r="76" spans="1:11" x14ac:dyDescent="0.25">
      <c r="A76" s="45">
        <v>75</v>
      </c>
      <c r="B76" s="45" t="s">
        <v>641</v>
      </c>
      <c r="C76" s="45" t="s">
        <v>642</v>
      </c>
      <c r="D76" s="45" t="s">
        <v>106</v>
      </c>
      <c r="E76" s="45" t="s">
        <v>7</v>
      </c>
      <c r="F76" s="45" t="s">
        <v>643</v>
      </c>
      <c r="G76" s="45" t="s">
        <v>527</v>
      </c>
      <c r="H76" s="45" t="s">
        <v>8</v>
      </c>
      <c r="I76" s="45" t="s">
        <v>644</v>
      </c>
      <c r="J76" s="45" t="s">
        <v>9</v>
      </c>
      <c r="K76" s="45" t="s">
        <v>730</v>
      </c>
    </row>
    <row r="77" spans="1:11" x14ac:dyDescent="0.25">
      <c r="A77" s="45">
        <v>76</v>
      </c>
      <c r="B77" s="45" t="s">
        <v>131</v>
      </c>
      <c r="C77" s="45" t="s">
        <v>132</v>
      </c>
      <c r="D77" s="45" t="s">
        <v>133</v>
      </c>
      <c r="E77" s="45" t="s">
        <v>28</v>
      </c>
      <c r="F77" s="45" t="s">
        <v>134</v>
      </c>
      <c r="G77" s="45" t="s">
        <v>666</v>
      </c>
      <c r="H77" s="45" t="s">
        <v>30</v>
      </c>
      <c r="I77" s="45" t="s">
        <v>135</v>
      </c>
      <c r="J77" s="45" t="s">
        <v>32</v>
      </c>
      <c r="K77" s="45" t="s">
        <v>731</v>
      </c>
    </row>
    <row r="78" spans="1:11" x14ac:dyDescent="0.25">
      <c r="A78" s="45">
        <v>77</v>
      </c>
      <c r="B78" s="45" t="s">
        <v>145</v>
      </c>
      <c r="C78" s="45" t="s">
        <v>146</v>
      </c>
      <c r="D78" s="45" t="s">
        <v>0</v>
      </c>
      <c r="E78" s="45" t="s">
        <v>1</v>
      </c>
      <c r="F78" s="45" t="s">
        <v>147</v>
      </c>
      <c r="G78" s="45" t="s">
        <v>666</v>
      </c>
      <c r="H78" s="45" t="s">
        <v>3</v>
      </c>
      <c r="I78" s="45" t="s">
        <v>148</v>
      </c>
      <c r="J78" s="45" t="s">
        <v>53</v>
      </c>
      <c r="K78" s="45" t="s">
        <v>732</v>
      </c>
    </row>
    <row r="79" spans="1:11" x14ac:dyDescent="0.25">
      <c r="A79" s="45">
        <v>78</v>
      </c>
      <c r="B79" s="45" t="s">
        <v>150</v>
      </c>
      <c r="C79" s="45" t="s">
        <v>151</v>
      </c>
      <c r="D79" s="45" t="s">
        <v>152</v>
      </c>
      <c r="E79" s="45" t="s">
        <v>28</v>
      </c>
      <c r="F79" s="45" t="s">
        <v>153</v>
      </c>
      <c r="G79" s="45" t="s">
        <v>666</v>
      </c>
      <c r="H79" s="45" t="s">
        <v>30</v>
      </c>
      <c r="I79" s="45" t="s">
        <v>154</v>
      </c>
      <c r="J79" s="45" t="s">
        <v>32</v>
      </c>
      <c r="K79" s="45" t="s">
        <v>733</v>
      </c>
    </row>
    <row r="80" spans="1:11" x14ac:dyDescent="0.25">
      <c r="A80" s="45">
        <v>79</v>
      </c>
      <c r="B80" s="45" t="s">
        <v>54</v>
      </c>
      <c r="C80" s="45" t="s">
        <v>55</v>
      </c>
      <c r="D80" s="45" t="s">
        <v>0</v>
      </c>
      <c r="E80" s="45" t="s">
        <v>1</v>
      </c>
      <c r="F80" s="45" t="s">
        <v>156</v>
      </c>
      <c r="G80" s="45" t="s">
        <v>666</v>
      </c>
      <c r="H80" s="45" t="s">
        <v>157</v>
      </c>
      <c r="I80" s="45" t="s">
        <v>158</v>
      </c>
      <c r="J80" s="45" t="s">
        <v>159</v>
      </c>
      <c r="K80" s="45" t="s">
        <v>734</v>
      </c>
    </row>
    <row r="81" spans="1:11" x14ac:dyDescent="0.25">
      <c r="A81" s="45">
        <v>80</v>
      </c>
      <c r="B81" s="45" t="s">
        <v>174</v>
      </c>
      <c r="C81" s="45" t="s">
        <v>175</v>
      </c>
      <c r="D81" s="45" t="s">
        <v>0</v>
      </c>
      <c r="E81" s="45" t="s">
        <v>1</v>
      </c>
      <c r="F81" s="45" t="s">
        <v>176</v>
      </c>
      <c r="G81" s="45" t="s">
        <v>527</v>
      </c>
      <c r="H81" s="45" t="s">
        <v>8</v>
      </c>
      <c r="I81" s="45" t="s">
        <v>177</v>
      </c>
      <c r="J81" s="45" t="s">
        <v>9</v>
      </c>
      <c r="K81" s="45" t="s">
        <v>736</v>
      </c>
    </row>
    <row r="82" spans="1:11" x14ac:dyDescent="0.25">
      <c r="A82" s="45">
        <v>81</v>
      </c>
      <c r="B82" s="45" t="s">
        <v>174</v>
      </c>
      <c r="C82" s="45" t="s">
        <v>175</v>
      </c>
      <c r="D82" s="45" t="s">
        <v>0</v>
      </c>
      <c r="E82" s="45" t="s">
        <v>1</v>
      </c>
      <c r="F82" s="45" t="s">
        <v>472</v>
      </c>
      <c r="G82" s="45" t="s">
        <v>543</v>
      </c>
      <c r="H82" s="45" t="s">
        <v>473</v>
      </c>
      <c r="I82" s="45" t="s">
        <v>474</v>
      </c>
      <c r="J82" s="45" t="s">
        <v>475</v>
      </c>
      <c r="K82" s="45" t="s">
        <v>737</v>
      </c>
    </row>
    <row r="83" spans="1:11" x14ac:dyDescent="0.25">
      <c r="A83" s="45">
        <v>82</v>
      </c>
      <c r="B83" s="45" t="s">
        <v>179</v>
      </c>
      <c r="C83" s="45" t="s">
        <v>180</v>
      </c>
      <c r="D83" s="45" t="s">
        <v>181</v>
      </c>
      <c r="E83" s="45" t="s">
        <v>43</v>
      </c>
      <c r="F83" s="45" t="s">
        <v>182</v>
      </c>
      <c r="G83" s="45" t="s">
        <v>527</v>
      </c>
      <c r="H83" s="45" t="s">
        <v>8</v>
      </c>
      <c r="I83" s="45" t="s">
        <v>183</v>
      </c>
      <c r="J83" s="45" t="s">
        <v>9</v>
      </c>
      <c r="K83" s="45" t="s">
        <v>738</v>
      </c>
    </row>
    <row r="84" spans="1:11" x14ac:dyDescent="0.25">
      <c r="A84" s="45">
        <v>83</v>
      </c>
      <c r="B84" s="45" t="s">
        <v>185</v>
      </c>
      <c r="C84" s="45" t="s">
        <v>186</v>
      </c>
      <c r="D84" s="45" t="s">
        <v>17</v>
      </c>
      <c r="E84" s="45" t="s">
        <v>7</v>
      </c>
      <c r="F84" s="45" t="s">
        <v>187</v>
      </c>
      <c r="G84" s="45" t="s">
        <v>527</v>
      </c>
      <c r="H84" s="45" t="s">
        <v>8</v>
      </c>
      <c r="I84" s="45" t="s">
        <v>188</v>
      </c>
      <c r="J84" s="45" t="s">
        <v>9</v>
      </c>
      <c r="K84" s="45" t="s">
        <v>739</v>
      </c>
    </row>
    <row r="85" spans="1:11" x14ac:dyDescent="0.25">
      <c r="A85" s="45">
        <v>84</v>
      </c>
      <c r="B85" s="45" t="s">
        <v>467</v>
      </c>
      <c r="C85" s="45" t="s">
        <v>468</v>
      </c>
      <c r="D85" s="45" t="s">
        <v>0</v>
      </c>
      <c r="E85" s="45" t="s">
        <v>1</v>
      </c>
      <c r="F85" s="45" t="s">
        <v>477</v>
      </c>
      <c r="G85" s="45" t="s">
        <v>516</v>
      </c>
      <c r="H85" s="45" t="s">
        <v>30</v>
      </c>
      <c r="I85" s="45" t="s">
        <v>478</v>
      </c>
      <c r="J85" s="45" t="s">
        <v>32</v>
      </c>
      <c r="K85" s="45" t="s">
        <v>740</v>
      </c>
    </row>
    <row r="86" spans="1:11" x14ac:dyDescent="0.25">
      <c r="A86" s="45">
        <v>85</v>
      </c>
      <c r="B86" s="45" t="s">
        <v>190</v>
      </c>
      <c r="C86" s="45" t="s">
        <v>191</v>
      </c>
      <c r="D86" s="45" t="s">
        <v>192</v>
      </c>
      <c r="E86" s="45" t="s">
        <v>28</v>
      </c>
      <c r="F86" s="45" t="s">
        <v>193</v>
      </c>
      <c r="G86" s="45" t="s">
        <v>666</v>
      </c>
      <c r="H86" s="45" t="s">
        <v>30</v>
      </c>
      <c r="I86" s="45" t="s">
        <v>194</v>
      </c>
      <c r="J86" s="45" t="s">
        <v>32</v>
      </c>
      <c r="K86" s="45" t="s">
        <v>741</v>
      </c>
    </row>
    <row r="87" spans="1:11" x14ac:dyDescent="0.25">
      <c r="A87" s="45">
        <v>86</v>
      </c>
      <c r="B87" s="45" t="s">
        <v>196</v>
      </c>
      <c r="C87" s="45" t="s">
        <v>104</v>
      </c>
      <c r="D87" s="45" t="s">
        <v>197</v>
      </c>
      <c r="E87" s="45" t="s">
        <v>198</v>
      </c>
      <c r="F87" s="45" t="s">
        <v>199</v>
      </c>
      <c r="G87" s="45" t="s">
        <v>527</v>
      </c>
      <c r="H87" s="45" t="s">
        <v>8</v>
      </c>
      <c r="I87" s="45" t="s">
        <v>200</v>
      </c>
      <c r="J87" s="45" t="s">
        <v>9</v>
      </c>
      <c r="K87" s="45" t="s">
        <v>742</v>
      </c>
    </row>
    <row r="88" spans="1:11" x14ac:dyDescent="0.25">
      <c r="A88" s="45">
        <v>87</v>
      </c>
      <c r="B88" s="45" t="s">
        <v>101</v>
      </c>
      <c r="C88" s="45" t="s">
        <v>102</v>
      </c>
      <c r="D88" s="45" t="s">
        <v>103</v>
      </c>
      <c r="E88" s="45" t="s">
        <v>43</v>
      </c>
      <c r="F88" s="45" t="s">
        <v>202</v>
      </c>
      <c r="G88" s="45" t="s">
        <v>666</v>
      </c>
      <c r="H88" s="45" t="s">
        <v>30</v>
      </c>
      <c r="I88" s="45" t="s">
        <v>203</v>
      </c>
      <c r="J88" s="45" t="s">
        <v>32</v>
      </c>
      <c r="K88" s="45" t="s">
        <v>743</v>
      </c>
    </row>
    <row r="89" spans="1:11" x14ac:dyDescent="0.25">
      <c r="A89" s="45">
        <v>88</v>
      </c>
      <c r="B89" s="45" t="s">
        <v>54</v>
      </c>
      <c r="C89" s="45" t="s">
        <v>55</v>
      </c>
      <c r="D89" s="45" t="s">
        <v>0</v>
      </c>
      <c r="E89" s="45" t="s">
        <v>1</v>
      </c>
      <c r="F89" s="45" t="s">
        <v>480</v>
      </c>
      <c r="G89" s="45" t="s">
        <v>543</v>
      </c>
      <c r="H89" s="45" t="s">
        <v>473</v>
      </c>
      <c r="I89" s="45" t="s">
        <v>481</v>
      </c>
      <c r="J89" s="45" t="s">
        <v>475</v>
      </c>
      <c r="K89" s="45" t="s">
        <v>744</v>
      </c>
    </row>
    <row r="90" spans="1:11" x14ac:dyDescent="0.25">
      <c r="A90" s="45">
        <v>89</v>
      </c>
      <c r="B90" s="45" t="s">
        <v>206</v>
      </c>
      <c r="C90" s="45" t="s">
        <v>207</v>
      </c>
      <c r="D90" s="45" t="s">
        <v>173</v>
      </c>
      <c r="E90" s="45" t="s">
        <v>43</v>
      </c>
      <c r="F90" s="45" t="s">
        <v>208</v>
      </c>
      <c r="G90" s="45" t="s">
        <v>666</v>
      </c>
      <c r="H90" s="45" t="s">
        <v>3</v>
      </c>
      <c r="I90" s="45" t="s">
        <v>209</v>
      </c>
      <c r="J90" s="45" t="s">
        <v>53</v>
      </c>
      <c r="K90" s="45" t="s">
        <v>745</v>
      </c>
    </row>
    <row r="91" spans="1:11" x14ac:dyDescent="0.25">
      <c r="A91" s="45">
        <v>90</v>
      </c>
      <c r="B91" s="45" t="s">
        <v>216</v>
      </c>
      <c r="C91" s="45" t="s">
        <v>217</v>
      </c>
      <c r="D91" s="45" t="s">
        <v>0</v>
      </c>
      <c r="E91" s="45" t="s">
        <v>1</v>
      </c>
      <c r="F91" s="45" t="s">
        <v>218</v>
      </c>
      <c r="G91" s="45" t="s">
        <v>666</v>
      </c>
      <c r="H91" s="45" t="s">
        <v>3</v>
      </c>
      <c r="I91" s="45" t="s">
        <v>219</v>
      </c>
      <c r="J91" s="45" t="s">
        <v>53</v>
      </c>
      <c r="K91" s="45" t="s">
        <v>746</v>
      </c>
    </row>
    <row r="92" spans="1:11" x14ac:dyDescent="0.25">
      <c r="A92" s="45">
        <v>91</v>
      </c>
      <c r="B92" s="45" t="s">
        <v>50</v>
      </c>
      <c r="C92" s="45" t="s">
        <v>51</v>
      </c>
      <c r="D92" s="45" t="s">
        <v>52</v>
      </c>
      <c r="E92" s="45" t="s">
        <v>43</v>
      </c>
      <c r="F92" s="45" t="s">
        <v>221</v>
      </c>
      <c r="G92" s="45" t="s">
        <v>516</v>
      </c>
      <c r="H92" s="45" t="s">
        <v>3</v>
      </c>
      <c r="I92" s="45" t="s">
        <v>222</v>
      </c>
      <c r="J92" s="45" t="s">
        <v>53</v>
      </c>
      <c r="K92" s="45" t="s">
        <v>747</v>
      </c>
    </row>
    <row r="93" spans="1:11" x14ac:dyDescent="0.25">
      <c r="A93" s="45">
        <v>92</v>
      </c>
      <c r="B93" s="45" t="s">
        <v>224</v>
      </c>
      <c r="C93" s="45" t="s">
        <v>225</v>
      </c>
      <c r="D93" s="45" t="s">
        <v>0</v>
      </c>
      <c r="E93" s="45" t="s">
        <v>1</v>
      </c>
      <c r="F93" s="45" t="s">
        <v>226</v>
      </c>
      <c r="G93" s="45" t="s">
        <v>666</v>
      </c>
      <c r="H93" s="45" t="s">
        <v>3</v>
      </c>
      <c r="I93" s="45" t="s">
        <v>227</v>
      </c>
      <c r="J93" s="45" t="s">
        <v>53</v>
      </c>
      <c r="K93" s="45" t="s">
        <v>748</v>
      </c>
    </row>
    <row r="94" spans="1:11" x14ac:dyDescent="0.25">
      <c r="A94" s="45">
        <v>93</v>
      </c>
      <c r="B94" s="45" t="s">
        <v>54</v>
      </c>
      <c r="C94" s="45" t="s">
        <v>55</v>
      </c>
      <c r="D94" s="45" t="s">
        <v>0</v>
      </c>
      <c r="E94" s="45" t="s">
        <v>1</v>
      </c>
      <c r="F94" s="45" t="s">
        <v>229</v>
      </c>
      <c r="G94" s="45" t="s">
        <v>666</v>
      </c>
      <c r="H94" s="45" t="s">
        <v>3</v>
      </c>
      <c r="I94" s="45" t="s">
        <v>230</v>
      </c>
      <c r="J94" s="45" t="s">
        <v>53</v>
      </c>
      <c r="K94" s="45" t="s">
        <v>749</v>
      </c>
    </row>
    <row r="95" spans="1:11" x14ac:dyDescent="0.25">
      <c r="A95" s="45">
        <v>94</v>
      </c>
      <c r="B95" s="45" t="s">
        <v>232</v>
      </c>
      <c r="C95" s="45" t="s">
        <v>233</v>
      </c>
      <c r="D95" s="45" t="s">
        <v>234</v>
      </c>
      <c r="E95" s="45" t="s">
        <v>1</v>
      </c>
      <c r="F95" s="45" t="s">
        <v>235</v>
      </c>
      <c r="G95" s="45" t="s">
        <v>666</v>
      </c>
      <c r="H95" s="45" t="s">
        <v>3</v>
      </c>
      <c r="I95" s="45" t="s">
        <v>236</v>
      </c>
      <c r="J95" s="45" t="s">
        <v>53</v>
      </c>
      <c r="K95" s="45" t="s">
        <v>750</v>
      </c>
    </row>
    <row r="96" spans="1:11" x14ac:dyDescent="0.25">
      <c r="A96" s="45">
        <v>95</v>
      </c>
      <c r="B96" s="45" t="s">
        <v>50</v>
      </c>
      <c r="C96" s="45" t="s">
        <v>51</v>
      </c>
      <c r="D96" s="45" t="s">
        <v>52</v>
      </c>
      <c r="E96" s="45" t="s">
        <v>43</v>
      </c>
      <c r="F96" s="45" t="s">
        <v>246</v>
      </c>
      <c r="G96" s="45" t="s">
        <v>666</v>
      </c>
      <c r="H96" s="45" t="s">
        <v>3</v>
      </c>
      <c r="I96" s="45" t="s">
        <v>247</v>
      </c>
      <c r="J96" s="45" t="s">
        <v>125</v>
      </c>
      <c r="K96" s="45" t="s">
        <v>751</v>
      </c>
    </row>
    <row r="97" spans="1:11" x14ac:dyDescent="0.25">
      <c r="A97" s="45">
        <v>96</v>
      </c>
      <c r="B97" s="45" t="s">
        <v>249</v>
      </c>
      <c r="C97" s="45" t="s">
        <v>250</v>
      </c>
      <c r="D97" s="45" t="s">
        <v>251</v>
      </c>
      <c r="E97" s="45" t="s">
        <v>43</v>
      </c>
      <c r="F97" s="45" t="s">
        <v>252</v>
      </c>
      <c r="G97" s="45" t="s">
        <v>516</v>
      </c>
      <c r="H97" s="45" t="s">
        <v>3</v>
      </c>
      <c r="I97" s="45" t="s">
        <v>253</v>
      </c>
      <c r="J97" s="45" t="s">
        <v>125</v>
      </c>
      <c r="K97" s="45" t="s">
        <v>752</v>
      </c>
    </row>
    <row r="98" spans="1:11" x14ac:dyDescent="0.25">
      <c r="A98" s="45">
        <v>97</v>
      </c>
      <c r="B98" s="45" t="s">
        <v>262</v>
      </c>
      <c r="C98" s="45" t="s">
        <v>263</v>
      </c>
      <c r="D98" s="45" t="s">
        <v>264</v>
      </c>
      <c r="E98" s="45" t="s">
        <v>1</v>
      </c>
      <c r="F98" s="45" t="s">
        <v>265</v>
      </c>
      <c r="G98" s="45" t="s">
        <v>666</v>
      </c>
      <c r="H98" s="45" t="s">
        <v>3</v>
      </c>
      <c r="I98" s="45" t="s">
        <v>266</v>
      </c>
      <c r="J98" s="45" t="s">
        <v>53</v>
      </c>
      <c r="K98" s="45" t="s">
        <v>753</v>
      </c>
    </row>
    <row r="99" spans="1:11" x14ac:dyDescent="0.25">
      <c r="A99" s="45">
        <v>98</v>
      </c>
      <c r="B99" s="45" t="s">
        <v>268</v>
      </c>
      <c r="C99" s="45" t="s">
        <v>269</v>
      </c>
      <c r="D99" s="45" t="s">
        <v>66</v>
      </c>
      <c r="E99" s="45" t="s">
        <v>1</v>
      </c>
      <c r="F99" s="45" t="s">
        <v>270</v>
      </c>
      <c r="G99" s="45" t="s">
        <v>666</v>
      </c>
      <c r="H99" s="45" t="s">
        <v>3</v>
      </c>
      <c r="I99" s="45" t="s">
        <v>271</v>
      </c>
      <c r="J99" s="45" t="s">
        <v>53</v>
      </c>
      <c r="K99" s="45" t="s">
        <v>754</v>
      </c>
    </row>
    <row r="100" spans="1:11" x14ac:dyDescent="0.25">
      <c r="A100" s="45">
        <v>99</v>
      </c>
      <c r="B100" s="45" t="s">
        <v>273</v>
      </c>
      <c r="C100" s="45" t="s">
        <v>274</v>
      </c>
      <c r="D100" s="45" t="s">
        <v>0</v>
      </c>
      <c r="E100" s="45" t="s">
        <v>1</v>
      </c>
      <c r="F100" s="45" t="s">
        <v>275</v>
      </c>
      <c r="G100" s="45" t="s">
        <v>666</v>
      </c>
      <c r="H100" s="45" t="s">
        <v>3</v>
      </c>
      <c r="I100" s="45" t="s">
        <v>276</v>
      </c>
      <c r="J100" s="45" t="s">
        <v>53</v>
      </c>
      <c r="K100" s="45" t="s">
        <v>755</v>
      </c>
    </row>
    <row r="101" spans="1:11" x14ac:dyDescent="0.25">
      <c r="A101" s="45">
        <v>100</v>
      </c>
      <c r="B101" s="45" t="s">
        <v>278</v>
      </c>
      <c r="C101" s="45" t="s">
        <v>279</v>
      </c>
      <c r="D101" s="45" t="s">
        <v>66</v>
      </c>
      <c r="E101" s="45" t="s">
        <v>1</v>
      </c>
      <c r="F101" s="45" t="s">
        <v>280</v>
      </c>
      <c r="G101" s="45" t="s">
        <v>666</v>
      </c>
      <c r="H101" s="45" t="s">
        <v>3</v>
      </c>
      <c r="I101" s="45" t="s">
        <v>281</v>
      </c>
      <c r="J101" s="45" t="s">
        <v>53</v>
      </c>
      <c r="K101" s="45" t="s">
        <v>756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4" t="s">
        <v>116</v>
      </c>
      <c r="C2" s="44" t="s">
        <v>117</v>
      </c>
      <c r="D2" s="44" t="s">
        <v>648</v>
      </c>
      <c r="E2" s="44" t="s">
        <v>1</v>
      </c>
      <c r="F2" s="44" t="s">
        <v>118</v>
      </c>
      <c r="G2" s="44" t="s">
        <v>516</v>
      </c>
      <c r="H2" s="44" t="s">
        <v>3</v>
      </c>
      <c r="I2" s="44" t="s">
        <v>119</v>
      </c>
      <c r="J2" s="44" t="s">
        <v>53</v>
      </c>
      <c r="K2" s="44" t="s">
        <v>649</v>
      </c>
    </row>
    <row r="3" spans="1:11" x14ac:dyDescent="0.25">
      <c r="A3">
        <v>2</v>
      </c>
      <c r="B3" s="44" t="s">
        <v>50</v>
      </c>
      <c r="C3" s="44" t="s">
        <v>51</v>
      </c>
      <c r="D3" s="44" t="s">
        <v>52</v>
      </c>
      <c r="E3" s="44" t="s">
        <v>43</v>
      </c>
      <c r="F3" s="44" t="s">
        <v>638</v>
      </c>
      <c r="G3" s="44" t="s">
        <v>516</v>
      </c>
      <c r="H3" s="44" t="s">
        <v>3</v>
      </c>
      <c r="I3" s="44" t="s">
        <v>639</v>
      </c>
      <c r="J3" s="44" t="s">
        <v>53</v>
      </c>
      <c r="K3" s="44" t="s">
        <v>650</v>
      </c>
    </row>
    <row r="4" spans="1:11" x14ac:dyDescent="0.25">
      <c r="A4">
        <v>3</v>
      </c>
      <c r="B4" s="44" t="s">
        <v>651</v>
      </c>
      <c r="C4" s="44" t="s">
        <v>652</v>
      </c>
      <c r="D4" s="44" t="s">
        <v>653</v>
      </c>
      <c r="E4" s="44" t="s">
        <v>1</v>
      </c>
      <c r="F4" s="44" t="s">
        <v>654</v>
      </c>
      <c r="G4" s="44" t="s">
        <v>516</v>
      </c>
      <c r="H4" s="44" t="s">
        <v>294</v>
      </c>
      <c r="I4" s="44" t="s">
        <v>655</v>
      </c>
      <c r="J4" s="44" t="s">
        <v>289</v>
      </c>
      <c r="K4" s="44" t="s">
        <v>656</v>
      </c>
    </row>
    <row r="5" spans="1:11" x14ac:dyDescent="0.25">
      <c r="A5" s="44">
        <v>4</v>
      </c>
      <c r="B5" s="44" t="s">
        <v>382</v>
      </c>
      <c r="C5" s="44" t="s">
        <v>383</v>
      </c>
      <c r="D5" s="44" t="s">
        <v>351</v>
      </c>
      <c r="E5" s="44" t="s">
        <v>48</v>
      </c>
      <c r="F5" s="44" t="s">
        <v>384</v>
      </c>
      <c r="G5" s="44" t="s">
        <v>516</v>
      </c>
      <c r="H5" s="44" t="s">
        <v>287</v>
      </c>
      <c r="I5" s="44" t="s">
        <v>385</v>
      </c>
      <c r="J5" s="44" t="s">
        <v>289</v>
      </c>
      <c r="K5" s="44" t="s">
        <v>657</v>
      </c>
    </row>
    <row r="6" spans="1:11" x14ac:dyDescent="0.25">
      <c r="A6" s="44">
        <v>5</v>
      </c>
      <c r="B6" s="44" t="s">
        <v>407</v>
      </c>
      <c r="C6" s="44" t="s">
        <v>408</v>
      </c>
      <c r="D6" s="44" t="s">
        <v>618</v>
      </c>
      <c r="E6" s="44" t="s">
        <v>619</v>
      </c>
      <c r="F6" s="44" t="s">
        <v>620</v>
      </c>
      <c r="G6" s="44" t="s">
        <v>516</v>
      </c>
      <c r="H6" s="44" t="s">
        <v>294</v>
      </c>
      <c r="I6" s="44" t="s">
        <v>621</v>
      </c>
      <c r="J6" s="44" t="s">
        <v>289</v>
      </c>
      <c r="K6" s="44" t="s">
        <v>658</v>
      </c>
    </row>
    <row r="7" spans="1:11" x14ac:dyDescent="0.25">
      <c r="A7" s="44">
        <v>6</v>
      </c>
      <c r="B7" s="44" t="s">
        <v>425</v>
      </c>
      <c r="C7" s="44" t="s">
        <v>426</v>
      </c>
      <c r="D7" s="44" t="s">
        <v>427</v>
      </c>
      <c r="E7" s="44" t="s">
        <v>28</v>
      </c>
      <c r="F7" s="44" t="s">
        <v>428</v>
      </c>
      <c r="G7" s="44" t="s">
        <v>516</v>
      </c>
      <c r="H7" s="44" t="s">
        <v>287</v>
      </c>
      <c r="I7" s="44" t="s">
        <v>429</v>
      </c>
      <c r="J7" s="44" t="s">
        <v>289</v>
      </c>
      <c r="K7" s="44" t="s">
        <v>659</v>
      </c>
    </row>
    <row r="8" spans="1:11" x14ac:dyDescent="0.25">
      <c r="A8" s="44">
        <v>7</v>
      </c>
      <c r="B8" s="44" t="s">
        <v>599</v>
      </c>
      <c r="C8" s="44" t="s">
        <v>599</v>
      </c>
      <c r="D8" s="44" t="s">
        <v>600</v>
      </c>
      <c r="E8" s="44" t="s">
        <v>601</v>
      </c>
      <c r="F8" s="44" t="s">
        <v>602</v>
      </c>
      <c r="G8" s="44" t="s">
        <v>543</v>
      </c>
      <c r="H8" s="44" t="s">
        <v>473</v>
      </c>
      <c r="I8" s="44" t="s">
        <v>603</v>
      </c>
      <c r="J8" s="44" t="s">
        <v>475</v>
      </c>
      <c r="K8" s="44" t="s">
        <v>660</v>
      </c>
    </row>
    <row r="9" spans="1:11" x14ac:dyDescent="0.25">
      <c r="A9" s="44">
        <v>8</v>
      </c>
      <c r="B9" s="44" t="s">
        <v>599</v>
      </c>
      <c r="C9" s="44" t="s">
        <v>599</v>
      </c>
      <c r="D9" s="44" t="s">
        <v>600</v>
      </c>
      <c r="E9" s="44" t="s">
        <v>601</v>
      </c>
      <c r="F9" s="44" t="s">
        <v>605</v>
      </c>
      <c r="G9" s="44" t="s">
        <v>543</v>
      </c>
      <c r="H9" s="44" t="s">
        <v>473</v>
      </c>
      <c r="I9" s="44" t="s">
        <v>606</v>
      </c>
      <c r="J9" s="44" t="s">
        <v>475</v>
      </c>
      <c r="K9" s="44" t="s">
        <v>661</v>
      </c>
    </row>
    <row r="10" spans="1:11" x14ac:dyDescent="0.25">
      <c r="A10" s="44">
        <v>9</v>
      </c>
      <c r="B10" s="44" t="s">
        <v>102</v>
      </c>
      <c r="C10" s="44" t="s">
        <v>141</v>
      </c>
      <c r="D10" s="44" t="s">
        <v>42</v>
      </c>
      <c r="E10" s="44" t="s">
        <v>43</v>
      </c>
      <c r="F10" s="44" t="s">
        <v>142</v>
      </c>
      <c r="G10" s="44" t="s">
        <v>516</v>
      </c>
      <c r="H10" s="44" t="s">
        <v>3</v>
      </c>
      <c r="I10" s="44" t="s">
        <v>143</v>
      </c>
      <c r="J10" s="44" t="s">
        <v>53</v>
      </c>
      <c r="K10" s="44" t="s">
        <v>662</v>
      </c>
    </row>
    <row r="11" spans="1:11" x14ac:dyDescent="0.25">
      <c r="A11" s="44">
        <v>10</v>
      </c>
      <c r="B11" s="44" t="s">
        <v>608</v>
      </c>
      <c r="C11" s="44" t="s">
        <v>378</v>
      </c>
      <c r="D11" s="44" t="s">
        <v>27</v>
      </c>
      <c r="E11" s="44" t="s">
        <v>28</v>
      </c>
      <c r="F11" s="44" t="s">
        <v>609</v>
      </c>
      <c r="G11" s="44" t="s">
        <v>516</v>
      </c>
      <c r="H11" s="44" t="s">
        <v>294</v>
      </c>
      <c r="I11" s="44" t="s">
        <v>610</v>
      </c>
      <c r="J11" s="44" t="s">
        <v>289</v>
      </c>
      <c r="K11" s="44" t="s">
        <v>663</v>
      </c>
    </row>
    <row r="12" spans="1:11" x14ac:dyDescent="0.25">
      <c r="A12" s="44">
        <v>11</v>
      </c>
      <c r="B12" s="44" t="s">
        <v>623</v>
      </c>
      <c r="C12" s="44" t="s">
        <v>624</v>
      </c>
      <c r="D12" s="44" t="s">
        <v>625</v>
      </c>
      <c r="E12" s="44" t="s">
        <v>48</v>
      </c>
      <c r="F12" s="44" t="s">
        <v>626</v>
      </c>
      <c r="G12" s="44" t="s">
        <v>516</v>
      </c>
      <c r="H12" s="44" t="s">
        <v>294</v>
      </c>
      <c r="I12" s="44" t="s">
        <v>627</v>
      </c>
      <c r="J12" s="44" t="s">
        <v>289</v>
      </c>
      <c r="K12" s="44" t="s">
        <v>664</v>
      </c>
    </row>
    <row r="13" spans="1:11" x14ac:dyDescent="0.25">
      <c r="A13" s="44">
        <v>12</v>
      </c>
      <c r="B13" s="44"/>
      <c r="C13" s="44"/>
      <c r="D13" s="44"/>
      <c r="E13" s="44"/>
      <c r="F13" s="44" t="s">
        <v>572</v>
      </c>
      <c r="G13" s="44" t="s">
        <v>516</v>
      </c>
      <c r="H13" s="44" t="s">
        <v>287</v>
      </c>
      <c r="I13" s="44" t="s">
        <v>573</v>
      </c>
      <c r="J13" s="44" t="s">
        <v>289</v>
      </c>
      <c r="K13" s="44" t="s">
        <v>665</v>
      </c>
    </row>
    <row r="14" spans="1:11" x14ac:dyDescent="0.25">
      <c r="A14" s="44">
        <v>13</v>
      </c>
      <c r="B14" s="44" t="s">
        <v>575</v>
      </c>
      <c r="C14" s="44" t="s">
        <v>576</v>
      </c>
      <c r="D14" s="44" t="s">
        <v>577</v>
      </c>
      <c r="E14" s="44" t="s">
        <v>7</v>
      </c>
      <c r="F14" s="44" t="s">
        <v>578</v>
      </c>
      <c r="G14" s="44" t="s">
        <v>666</v>
      </c>
      <c r="H14" s="44" t="s">
        <v>287</v>
      </c>
      <c r="I14" s="44" t="s">
        <v>579</v>
      </c>
      <c r="J14" s="44" t="s">
        <v>289</v>
      </c>
      <c r="K14" s="44" t="s">
        <v>667</v>
      </c>
    </row>
    <row r="15" spans="1:11" x14ac:dyDescent="0.25">
      <c r="A15" s="44">
        <v>14</v>
      </c>
      <c r="B15" s="44" t="s">
        <v>535</v>
      </c>
      <c r="C15" s="44" t="s">
        <v>536</v>
      </c>
      <c r="D15" s="44" t="s">
        <v>205</v>
      </c>
      <c r="E15" s="44" t="s">
        <v>1</v>
      </c>
      <c r="F15" s="44" t="s">
        <v>537</v>
      </c>
      <c r="G15" s="44" t="s">
        <v>666</v>
      </c>
      <c r="H15" s="44" t="s">
        <v>3</v>
      </c>
      <c r="I15" s="44" t="s">
        <v>538</v>
      </c>
      <c r="J15" s="44" t="s">
        <v>53</v>
      </c>
      <c r="K15" s="44" t="s">
        <v>668</v>
      </c>
    </row>
    <row r="16" spans="1:11" x14ac:dyDescent="0.25">
      <c r="A16" s="44">
        <v>15</v>
      </c>
      <c r="B16" s="44" t="s">
        <v>590</v>
      </c>
      <c r="C16" s="44" t="s">
        <v>591</v>
      </c>
      <c r="D16" s="44" t="s">
        <v>592</v>
      </c>
      <c r="E16" s="44" t="s">
        <v>43</v>
      </c>
      <c r="F16" s="44" t="s">
        <v>593</v>
      </c>
      <c r="G16" s="44" t="s">
        <v>516</v>
      </c>
      <c r="H16" s="44" t="s">
        <v>30</v>
      </c>
      <c r="I16" s="44" t="s">
        <v>594</v>
      </c>
      <c r="J16" s="44" t="s">
        <v>32</v>
      </c>
      <c r="K16" s="44" t="s">
        <v>669</v>
      </c>
    </row>
    <row r="17" spans="1:11" x14ac:dyDescent="0.25">
      <c r="A17" s="44">
        <v>16</v>
      </c>
      <c r="B17" s="44" t="s">
        <v>257</v>
      </c>
      <c r="C17" s="44" t="s">
        <v>258</v>
      </c>
      <c r="D17" s="44" t="s">
        <v>36</v>
      </c>
      <c r="E17" s="44" t="s">
        <v>1</v>
      </c>
      <c r="F17" s="44" t="s">
        <v>259</v>
      </c>
      <c r="G17" s="44" t="s">
        <v>516</v>
      </c>
      <c r="H17" s="44" t="s">
        <v>3</v>
      </c>
      <c r="I17" s="44" t="s">
        <v>260</v>
      </c>
      <c r="J17" s="44" t="s">
        <v>53</v>
      </c>
      <c r="K17" s="44" t="s">
        <v>670</v>
      </c>
    </row>
    <row r="18" spans="1:11" x14ac:dyDescent="0.25">
      <c r="A18" s="44">
        <v>17</v>
      </c>
      <c r="B18" s="44" t="s">
        <v>407</v>
      </c>
      <c r="C18" s="44" t="s">
        <v>408</v>
      </c>
      <c r="D18" s="44" t="s">
        <v>618</v>
      </c>
      <c r="E18" s="44" t="s">
        <v>619</v>
      </c>
      <c r="F18" s="44" t="s">
        <v>409</v>
      </c>
      <c r="G18" s="44" t="s">
        <v>666</v>
      </c>
      <c r="H18" s="44" t="s">
        <v>294</v>
      </c>
      <c r="I18" s="44" t="s">
        <v>410</v>
      </c>
      <c r="J18" s="44" t="s">
        <v>289</v>
      </c>
      <c r="K18" s="44" t="s">
        <v>671</v>
      </c>
    </row>
    <row r="19" spans="1:11" x14ac:dyDescent="0.25">
      <c r="A19" s="44">
        <v>18</v>
      </c>
      <c r="B19" s="44" t="s">
        <v>407</v>
      </c>
      <c r="C19" s="44" t="s">
        <v>408</v>
      </c>
      <c r="D19" s="44" t="s">
        <v>618</v>
      </c>
      <c r="E19" s="44" t="s">
        <v>619</v>
      </c>
      <c r="F19" s="44" t="s">
        <v>563</v>
      </c>
      <c r="G19" s="44" t="s">
        <v>666</v>
      </c>
      <c r="H19" s="44" t="s">
        <v>294</v>
      </c>
      <c r="I19" s="44" t="s">
        <v>564</v>
      </c>
      <c r="J19" s="44" t="s">
        <v>289</v>
      </c>
      <c r="K19" s="44" t="s">
        <v>672</v>
      </c>
    </row>
    <row r="20" spans="1:11" x14ac:dyDescent="0.25">
      <c r="A20" s="44">
        <v>19</v>
      </c>
      <c r="B20" s="44" t="s">
        <v>566</v>
      </c>
      <c r="C20" s="44" t="s">
        <v>556</v>
      </c>
      <c r="D20" s="44" t="s">
        <v>0</v>
      </c>
      <c r="E20" s="44" t="s">
        <v>1</v>
      </c>
      <c r="F20" s="44" t="s">
        <v>557</v>
      </c>
      <c r="G20" s="44" t="s">
        <v>516</v>
      </c>
      <c r="H20" s="44" t="s">
        <v>287</v>
      </c>
      <c r="I20" s="44" t="s">
        <v>558</v>
      </c>
      <c r="J20" s="44" t="s">
        <v>289</v>
      </c>
      <c r="K20" s="44" t="s">
        <v>673</v>
      </c>
    </row>
    <row r="21" spans="1:11" x14ac:dyDescent="0.25">
      <c r="A21" s="44">
        <v>20</v>
      </c>
      <c r="B21" s="44" t="s">
        <v>567</v>
      </c>
      <c r="C21" s="44" t="s">
        <v>561</v>
      </c>
      <c r="D21" s="44" t="s">
        <v>0</v>
      </c>
      <c r="E21" s="44" t="s">
        <v>1</v>
      </c>
      <c r="F21" s="44" t="s">
        <v>61</v>
      </c>
      <c r="G21" s="44" t="s">
        <v>666</v>
      </c>
      <c r="H21" s="44" t="s">
        <v>3</v>
      </c>
      <c r="I21" s="44" t="s">
        <v>62</v>
      </c>
      <c r="J21" s="44" t="s">
        <v>53</v>
      </c>
      <c r="K21" s="44" t="s">
        <v>674</v>
      </c>
    </row>
    <row r="22" spans="1:11" x14ac:dyDescent="0.25">
      <c r="A22" s="44">
        <v>21</v>
      </c>
      <c r="B22" s="44" t="s">
        <v>161</v>
      </c>
      <c r="C22" s="44" t="s">
        <v>162</v>
      </c>
      <c r="D22" s="44" t="s">
        <v>394</v>
      </c>
      <c r="E22" s="44" t="s">
        <v>1</v>
      </c>
      <c r="F22" s="44" t="s">
        <v>163</v>
      </c>
      <c r="G22" s="44" t="s">
        <v>666</v>
      </c>
      <c r="H22" s="44" t="s">
        <v>30</v>
      </c>
      <c r="I22" s="44" t="s">
        <v>164</v>
      </c>
      <c r="J22" s="44" t="s">
        <v>32</v>
      </c>
      <c r="K22" s="44" t="s">
        <v>675</v>
      </c>
    </row>
    <row r="23" spans="1:11" x14ac:dyDescent="0.25">
      <c r="A23" s="44">
        <v>22</v>
      </c>
      <c r="B23" s="44" t="s">
        <v>322</v>
      </c>
      <c r="C23" s="44" t="s">
        <v>323</v>
      </c>
      <c r="D23" s="44" t="s">
        <v>66</v>
      </c>
      <c r="E23" s="44" t="s">
        <v>1</v>
      </c>
      <c r="F23" s="44" t="s">
        <v>324</v>
      </c>
      <c r="G23" s="44" t="s">
        <v>666</v>
      </c>
      <c r="H23" s="44" t="s">
        <v>287</v>
      </c>
      <c r="I23" s="44" t="s">
        <v>325</v>
      </c>
      <c r="J23" s="44" t="s">
        <v>289</v>
      </c>
      <c r="K23" s="44" t="s">
        <v>676</v>
      </c>
    </row>
    <row r="24" spans="1:11" x14ac:dyDescent="0.25">
      <c r="A24" s="44">
        <v>23</v>
      </c>
      <c r="B24" s="44"/>
      <c r="C24" s="44"/>
      <c r="D24" s="44"/>
      <c r="E24" s="44"/>
      <c r="F24" s="44" t="s">
        <v>540</v>
      </c>
      <c r="G24" s="44" t="s">
        <v>516</v>
      </c>
      <c r="H24" s="44" t="s">
        <v>294</v>
      </c>
      <c r="I24" s="44" t="s">
        <v>541</v>
      </c>
      <c r="J24" s="44" t="s">
        <v>289</v>
      </c>
      <c r="K24" s="44" t="s">
        <v>677</v>
      </c>
    </row>
    <row r="25" spans="1:11" x14ac:dyDescent="0.25">
      <c r="A25" s="44">
        <v>24</v>
      </c>
      <c r="B25" s="44" t="s">
        <v>283</v>
      </c>
      <c r="C25" s="44" t="s">
        <v>284</v>
      </c>
      <c r="D25" s="44" t="s">
        <v>285</v>
      </c>
      <c r="E25" s="44" t="s">
        <v>7</v>
      </c>
      <c r="F25" s="44" t="s">
        <v>286</v>
      </c>
      <c r="G25" s="44" t="s">
        <v>666</v>
      </c>
      <c r="H25" s="44" t="s">
        <v>287</v>
      </c>
      <c r="I25" s="44" t="s">
        <v>288</v>
      </c>
      <c r="J25" s="44" t="s">
        <v>289</v>
      </c>
      <c r="K25" s="44" t="s">
        <v>678</v>
      </c>
    </row>
    <row r="26" spans="1:11" x14ac:dyDescent="0.25">
      <c r="A26" s="44">
        <v>25</v>
      </c>
      <c r="B26" s="44" t="s">
        <v>291</v>
      </c>
      <c r="C26" s="44" t="s">
        <v>292</v>
      </c>
      <c r="D26" s="44" t="s">
        <v>0</v>
      </c>
      <c r="E26" s="44" t="s">
        <v>1</v>
      </c>
      <c r="F26" s="44" t="s">
        <v>293</v>
      </c>
      <c r="G26" s="44" t="s">
        <v>666</v>
      </c>
      <c r="H26" s="44" t="s">
        <v>294</v>
      </c>
      <c r="I26" s="44" t="s">
        <v>295</v>
      </c>
      <c r="J26" s="44" t="s">
        <v>289</v>
      </c>
      <c r="K26" s="44" t="s">
        <v>679</v>
      </c>
    </row>
    <row r="27" spans="1:11" x14ac:dyDescent="0.25">
      <c r="A27" s="44">
        <v>26</v>
      </c>
      <c r="B27" s="44" t="s">
        <v>297</v>
      </c>
      <c r="C27" s="44" t="s">
        <v>255</v>
      </c>
      <c r="D27" s="44" t="s">
        <v>0</v>
      </c>
      <c r="E27" s="44" t="s">
        <v>1</v>
      </c>
      <c r="F27" s="44" t="s">
        <v>298</v>
      </c>
      <c r="G27" s="44" t="s">
        <v>516</v>
      </c>
      <c r="H27" s="44" t="s">
        <v>294</v>
      </c>
      <c r="I27" s="44" t="s">
        <v>299</v>
      </c>
      <c r="J27" s="44" t="s">
        <v>289</v>
      </c>
      <c r="K27" s="44" t="s">
        <v>680</v>
      </c>
    </row>
    <row r="28" spans="1:11" x14ac:dyDescent="0.25">
      <c r="A28" s="44">
        <v>27</v>
      </c>
      <c r="B28" s="44" t="s">
        <v>301</v>
      </c>
      <c r="C28" s="44" t="s">
        <v>302</v>
      </c>
      <c r="D28" s="44" t="s">
        <v>0</v>
      </c>
      <c r="E28" s="44" t="s">
        <v>1</v>
      </c>
      <c r="F28" s="44" t="s">
        <v>303</v>
      </c>
      <c r="G28" s="44" t="s">
        <v>666</v>
      </c>
      <c r="H28" s="44" t="s">
        <v>294</v>
      </c>
      <c r="I28" s="44" t="s">
        <v>304</v>
      </c>
      <c r="J28" s="44" t="s">
        <v>289</v>
      </c>
      <c r="K28" s="44" t="s">
        <v>681</v>
      </c>
    </row>
    <row r="29" spans="1:11" x14ac:dyDescent="0.25">
      <c r="A29" s="44">
        <v>28</v>
      </c>
      <c r="B29" s="44" t="s">
        <v>306</v>
      </c>
      <c r="C29" s="44" t="s">
        <v>307</v>
      </c>
      <c r="D29" s="44" t="s">
        <v>112</v>
      </c>
      <c r="E29" s="44" t="s">
        <v>43</v>
      </c>
      <c r="F29" s="44" t="s">
        <v>308</v>
      </c>
      <c r="G29" s="44" t="s">
        <v>516</v>
      </c>
      <c r="H29" s="44" t="s">
        <v>287</v>
      </c>
      <c r="I29" s="44" t="s">
        <v>309</v>
      </c>
      <c r="J29" s="44" t="s">
        <v>289</v>
      </c>
      <c r="K29" s="44" t="s">
        <v>682</v>
      </c>
    </row>
    <row r="30" spans="1:11" x14ac:dyDescent="0.25">
      <c r="A30" s="44">
        <v>29</v>
      </c>
      <c r="B30" s="44" t="s">
        <v>311</v>
      </c>
      <c r="C30" s="44" t="s">
        <v>312</v>
      </c>
      <c r="D30" s="44" t="s">
        <v>313</v>
      </c>
      <c r="E30" s="44" t="s">
        <v>43</v>
      </c>
      <c r="F30" s="44" t="s">
        <v>314</v>
      </c>
      <c r="G30" s="44" t="s">
        <v>516</v>
      </c>
      <c r="H30" s="44" t="s">
        <v>294</v>
      </c>
      <c r="I30" s="44" t="s">
        <v>315</v>
      </c>
      <c r="J30" s="44" t="s">
        <v>289</v>
      </c>
      <c r="K30" s="44" t="s">
        <v>683</v>
      </c>
    </row>
    <row r="31" spans="1:11" x14ac:dyDescent="0.25">
      <c r="A31" s="44">
        <v>30</v>
      </c>
      <c r="B31" s="44" t="s">
        <v>327</v>
      </c>
      <c r="C31" s="44" t="s">
        <v>328</v>
      </c>
      <c r="D31" s="44" t="s">
        <v>112</v>
      </c>
      <c r="E31" s="44" t="s">
        <v>43</v>
      </c>
      <c r="F31" s="44" t="s">
        <v>329</v>
      </c>
      <c r="G31" s="44" t="s">
        <v>666</v>
      </c>
      <c r="H31" s="44" t="s">
        <v>287</v>
      </c>
      <c r="I31" s="44" t="s">
        <v>330</v>
      </c>
      <c r="J31" s="44" t="s">
        <v>289</v>
      </c>
      <c r="K31" s="44" t="s">
        <v>684</v>
      </c>
    </row>
    <row r="32" spans="1:11" x14ac:dyDescent="0.25">
      <c r="A32" s="44">
        <v>31</v>
      </c>
      <c r="B32" s="44" t="s">
        <v>15</v>
      </c>
      <c r="C32" s="44" t="s">
        <v>16</v>
      </c>
      <c r="D32" s="44" t="s">
        <v>17</v>
      </c>
      <c r="E32" s="44" t="s">
        <v>7</v>
      </c>
      <c r="F32" s="44" t="s">
        <v>18</v>
      </c>
      <c r="G32" s="44" t="s">
        <v>527</v>
      </c>
      <c r="H32" s="44" t="s">
        <v>5</v>
      </c>
      <c r="I32" s="44" t="s">
        <v>19</v>
      </c>
      <c r="J32" s="44" t="s">
        <v>6</v>
      </c>
      <c r="K32" s="44" t="s">
        <v>685</v>
      </c>
    </row>
    <row r="33" spans="1:11" x14ac:dyDescent="0.25">
      <c r="A33" s="44">
        <v>32</v>
      </c>
      <c r="B33" s="44" t="s">
        <v>333</v>
      </c>
      <c r="C33" s="44" t="s">
        <v>334</v>
      </c>
      <c r="D33" s="44" t="s">
        <v>335</v>
      </c>
      <c r="E33" s="44" t="s">
        <v>48</v>
      </c>
      <c r="F33" s="44" t="s">
        <v>336</v>
      </c>
      <c r="G33" s="44" t="s">
        <v>666</v>
      </c>
      <c r="H33" s="44" t="s">
        <v>287</v>
      </c>
      <c r="I33" s="44" t="s">
        <v>337</v>
      </c>
      <c r="J33" s="44" t="s">
        <v>289</v>
      </c>
      <c r="K33" s="44" t="s">
        <v>686</v>
      </c>
    </row>
    <row r="34" spans="1:11" x14ac:dyDescent="0.25">
      <c r="A34" s="44">
        <v>33</v>
      </c>
      <c r="B34" s="44" t="s">
        <v>339</v>
      </c>
      <c r="C34" s="44" t="s">
        <v>340</v>
      </c>
      <c r="D34" s="44" t="s">
        <v>341</v>
      </c>
      <c r="E34" s="44" t="s">
        <v>48</v>
      </c>
      <c r="F34" s="44" t="s">
        <v>342</v>
      </c>
      <c r="G34" s="44" t="s">
        <v>666</v>
      </c>
      <c r="H34" s="44" t="s">
        <v>287</v>
      </c>
      <c r="I34" s="44" t="s">
        <v>343</v>
      </c>
      <c r="J34" s="44" t="s">
        <v>289</v>
      </c>
      <c r="K34" s="44" t="s">
        <v>687</v>
      </c>
    </row>
    <row r="35" spans="1:11" x14ac:dyDescent="0.25">
      <c r="A35" s="44">
        <v>34</v>
      </c>
      <c r="B35" s="44" t="s">
        <v>345</v>
      </c>
      <c r="C35" s="44" t="s">
        <v>346</v>
      </c>
      <c r="D35" s="44" t="s">
        <v>17</v>
      </c>
      <c r="E35" s="44" t="s">
        <v>7</v>
      </c>
      <c r="F35" s="44" t="s">
        <v>347</v>
      </c>
      <c r="G35" s="44" t="s">
        <v>666</v>
      </c>
      <c r="H35" s="44" t="s">
        <v>287</v>
      </c>
      <c r="I35" s="44" t="s">
        <v>348</v>
      </c>
      <c r="J35" s="44" t="s">
        <v>289</v>
      </c>
      <c r="K35" s="44" t="s">
        <v>688</v>
      </c>
    </row>
    <row r="36" spans="1:11" x14ac:dyDescent="0.25">
      <c r="A36" s="44">
        <v>35</v>
      </c>
      <c r="B36" s="44" t="s">
        <v>350</v>
      </c>
      <c r="C36" s="44" t="s">
        <v>340</v>
      </c>
      <c r="D36" s="44" t="s">
        <v>351</v>
      </c>
      <c r="E36" s="44" t="s">
        <v>48</v>
      </c>
      <c r="F36" s="44" t="s">
        <v>352</v>
      </c>
      <c r="G36" s="44" t="s">
        <v>516</v>
      </c>
      <c r="H36" s="44" t="s">
        <v>287</v>
      </c>
      <c r="I36" s="44" t="s">
        <v>353</v>
      </c>
      <c r="J36" s="44" t="s">
        <v>289</v>
      </c>
      <c r="K36" s="44" t="s">
        <v>689</v>
      </c>
    </row>
    <row r="37" spans="1:11" x14ac:dyDescent="0.25">
      <c r="A37" s="44">
        <v>36</v>
      </c>
      <c r="B37" s="44" t="s">
        <v>355</v>
      </c>
      <c r="C37" s="44" t="s">
        <v>356</v>
      </c>
      <c r="D37" s="44" t="s">
        <v>0</v>
      </c>
      <c r="E37" s="44" t="s">
        <v>1</v>
      </c>
      <c r="F37" s="44" t="s">
        <v>357</v>
      </c>
      <c r="G37" s="44" t="s">
        <v>666</v>
      </c>
      <c r="H37" s="44" t="s">
        <v>294</v>
      </c>
      <c r="I37" s="44" t="s">
        <v>358</v>
      </c>
      <c r="J37" s="44" t="s">
        <v>289</v>
      </c>
      <c r="K37" s="44" t="s">
        <v>690</v>
      </c>
    </row>
    <row r="38" spans="1:11" x14ac:dyDescent="0.25">
      <c r="A38" s="44">
        <v>37</v>
      </c>
      <c r="B38" s="44" t="s">
        <v>238</v>
      </c>
      <c r="C38" s="44" t="s">
        <v>239</v>
      </c>
      <c r="D38" s="44" t="s">
        <v>0</v>
      </c>
      <c r="E38" s="44" t="s">
        <v>1</v>
      </c>
      <c r="F38" s="44" t="s">
        <v>240</v>
      </c>
      <c r="G38" s="44" t="s">
        <v>516</v>
      </c>
      <c r="H38" s="44" t="s">
        <v>3</v>
      </c>
      <c r="I38" s="44" t="s">
        <v>241</v>
      </c>
      <c r="J38" s="44" t="s">
        <v>53</v>
      </c>
      <c r="K38" s="44" t="s">
        <v>691</v>
      </c>
    </row>
    <row r="39" spans="1:11" x14ac:dyDescent="0.25">
      <c r="A39" s="44">
        <v>38</v>
      </c>
      <c r="B39" s="44" t="s">
        <v>361</v>
      </c>
      <c r="C39" s="44" t="s">
        <v>362</v>
      </c>
      <c r="D39" s="44" t="s">
        <v>0</v>
      </c>
      <c r="E39" s="44" t="s">
        <v>1</v>
      </c>
      <c r="F39" s="44" t="s">
        <v>363</v>
      </c>
      <c r="G39" s="44" t="s">
        <v>666</v>
      </c>
      <c r="H39" s="44" t="s">
        <v>287</v>
      </c>
      <c r="I39" s="44" t="s">
        <v>364</v>
      </c>
      <c r="J39" s="44" t="s">
        <v>289</v>
      </c>
      <c r="K39" s="44" t="s">
        <v>692</v>
      </c>
    </row>
    <row r="40" spans="1:11" x14ac:dyDescent="0.25">
      <c r="A40" s="44">
        <v>39</v>
      </c>
      <c r="B40" s="44" t="s">
        <v>366</v>
      </c>
      <c r="C40" s="44" t="s">
        <v>367</v>
      </c>
      <c r="D40" s="44" t="s">
        <v>368</v>
      </c>
      <c r="E40" s="44" t="s">
        <v>43</v>
      </c>
      <c r="F40" s="44" t="s">
        <v>369</v>
      </c>
      <c r="G40" s="44" t="s">
        <v>516</v>
      </c>
      <c r="H40" s="44" t="s">
        <v>294</v>
      </c>
      <c r="I40" s="44" t="s">
        <v>370</v>
      </c>
      <c r="J40" s="44" t="s">
        <v>289</v>
      </c>
      <c r="K40" s="44" t="s">
        <v>693</v>
      </c>
    </row>
    <row r="41" spans="1:11" x14ac:dyDescent="0.25">
      <c r="A41" s="44">
        <v>40</v>
      </c>
      <c r="B41" s="44" t="s">
        <v>372</v>
      </c>
      <c r="C41" s="44" t="s">
        <v>373</v>
      </c>
      <c r="D41" s="44" t="s">
        <v>42</v>
      </c>
      <c r="E41" s="44" t="s">
        <v>43</v>
      </c>
      <c r="F41" s="44" t="s">
        <v>374</v>
      </c>
      <c r="G41" s="44" t="s">
        <v>666</v>
      </c>
      <c r="H41" s="44" t="s">
        <v>294</v>
      </c>
      <c r="I41" s="44" t="s">
        <v>375</v>
      </c>
      <c r="J41" s="44" t="s">
        <v>289</v>
      </c>
      <c r="K41" s="44" t="s">
        <v>694</v>
      </c>
    </row>
    <row r="42" spans="1:11" x14ac:dyDescent="0.25">
      <c r="A42" s="44">
        <v>41</v>
      </c>
      <c r="B42" s="44" t="s">
        <v>377</v>
      </c>
      <c r="C42" s="44" t="s">
        <v>378</v>
      </c>
      <c r="D42" s="44" t="s">
        <v>256</v>
      </c>
      <c r="E42" s="44" t="s">
        <v>1</v>
      </c>
      <c r="F42" s="44" t="s">
        <v>379</v>
      </c>
      <c r="G42" s="44" t="s">
        <v>666</v>
      </c>
      <c r="H42" s="44" t="s">
        <v>294</v>
      </c>
      <c r="I42" s="44" t="s">
        <v>380</v>
      </c>
      <c r="J42" s="44" t="s">
        <v>289</v>
      </c>
      <c r="K42" s="44" t="s">
        <v>695</v>
      </c>
    </row>
    <row r="43" spans="1:11" x14ac:dyDescent="0.25">
      <c r="A43" s="44">
        <v>42</v>
      </c>
      <c r="B43" s="44" t="s">
        <v>387</v>
      </c>
      <c r="C43" s="44" t="s">
        <v>279</v>
      </c>
      <c r="D43" s="44" t="s">
        <v>351</v>
      </c>
      <c r="E43" s="44" t="s">
        <v>48</v>
      </c>
      <c r="F43" s="44" t="s">
        <v>388</v>
      </c>
      <c r="G43" s="44" t="s">
        <v>516</v>
      </c>
      <c r="H43" s="44" t="s">
        <v>287</v>
      </c>
      <c r="I43" s="44" t="s">
        <v>389</v>
      </c>
      <c r="J43" s="44" t="s">
        <v>289</v>
      </c>
      <c r="K43" s="44" t="s">
        <v>696</v>
      </c>
    </row>
    <row r="44" spans="1:11" x14ac:dyDescent="0.25">
      <c r="A44" s="44">
        <v>43</v>
      </c>
      <c r="B44" s="44" t="s">
        <v>49</v>
      </c>
      <c r="C44" s="44" t="s">
        <v>97</v>
      </c>
      <c r="D44" s="44" t="s">
        <v>66</v>
      </c>
      <c r="E44" s="44" t="s">
        <v>1</v>
      </c>
      <c r="F44" s="44" t="s">
        <v>391</v>
      </c>
      <c r="G44" s="44" t="s">
        <v>516</v>
      </c>
      <c r="H44" s="44" t="s">
        <v>294</v>
      </c>
      <c r="I44" s="44" t="s">
        <v>392</v>
      </c>
      <c r="J44" s="44" t="s">
        <v>289</v>
      </c>
      <c r="K44" s="44" t="s">
        <v>697</v>
      </c>
    </row>
    <row r="45" spans="1:11" x14ac:dyDescent="0.25">
      <c r="A45" s="44">
        <v>44</v>
      </c>
      <c r="B45" s="44" t="s">
        <v>366</v>
      </c>
      <c r="C45" s="44" t="s">
        <v>367</v>
      </c>
      <c r="D45" s="44" t="s">
        <v>368</v>
      </c>
      <c r="E45" s="44" t="s">
        <v>43</v>
      </c>
      <c r="F45" s="44" t="s">
        <v>395</v>
      </c>
      <c r="G45" s="44" t="s">
        <v>527</v>
      </c>
      <c r="H45" s="44" t="s">
        <v>5</v>
      </c>
      <c r="I45" s="44" t="s">
        <v>396</v>
      </c>
      <c r="J45" s="44" t="s">
        <v>6</v>
      </c>
      <c r="K45" s="44" t="s">
        <v>698</v>
      </c>
    </row>
    <row r="46" spans="1:11" x14ac:dyDescent="0.25">
      <c r="A46" s="44">
        <v>45</v>
      </c>
      <c r="B46" s="44" t="s">
        <v>137</v>
      </c>
      <c r="C46" s="44" t="s">
        <v>138</v>
      </c>
      <c r="D46" s="44" t="s">
        <v>0</v>
      </c>
      <c r="E46" s="44" t="s">
        <v>1</v>
      </c>
      <c r="F46" s="44" t="s">
        <v>139</v>
      </c>
      <c r="G46" s="44" t="s">
        <v>666</v>
      </c>
      <c r="H46" s="44" t="s">
        <v>3</v>
      </c>
      <c r="I46" s="44" t="s">
        <v>140</v>
      </c>
      <c r="J46" s="44" t="s">
        <v>53</v>
      </c>
      <c r="K46" s="44" t="s">
        <v>699</v>
      </c>
    </row>
    <row r="47" spans="1:11" x14ac:dyDescent="0.25">
      <c r="A47" s="44">
        <v>46</v>
      </c>
      <c r="B47" s="44" t="s">
        <v>262</v>
      </c>
      <c r="C47" s="44" t="s">
        <v>399</v>
      </c>
      <c r="D47" s="44" t="s">
        <v>0</v>
      </c>
      <c r="E47" s="44" t="s">
        <v>1</v>
      </c>
      <c r="F47" s="44" t="s">
        <v>400</v>
      </c>
      <c r="G47" s="44" t="s">
        <v>516</v>
      </c>
      <c r="H47" s="44" t="s">
        <v>294</v>
      </c>
      <c r="I47" s="44" t="s">
        <v>401</v>
      </c>
      <c r="J47" s="44" t="s">
        <v>289</v>
      </c>
      <c r="K47" s="44" t="s">
        <v>700</v>
      </c>
    </row>
    <row r="48" spans="1:11" x14ac:dyDescent="0.25">
      <c r="A48" s="44">
        <v>47</v>
      </c>
      <c r="B48" s="44" t="s">
        <v>403</v>
      </c>
      <c r="C48" s="44" t="s">
        <v>60</v>
      </c>
      <c r="D48" s="44" t="s">
        <v>27</v>
      </c>
      <c r="E48" s="44" t="s">
        <v>28</v>
      </c>
      <c r="F48" s="44" t="s">
        <v>404</v>
      </c>
      <c r="G48" s="44" t="s">
        <v>516</v>
      </c>
      <c r="H48" s="44" t="s">
        <v>287</v>
      </c>
      <c r="I48" s="44" t="s">
        <v>405</v>
      </c>
      <c r="J48" s="44" t="s">
        <v>289</v>
      </c>
      <c r="K48" s="44" t="s">
        <v>701</v>
      </c>
    </row>
    <row r="49" spans="1:11" x14ac:dyDescent="0.25">
      <c r="A49" s="44">
        <v>48</v>
      </c>
      <c r="B49" s="44" t="s">
        <v>407</v>
      </c>
      <c r="C49" s="44" t="s">
        <v>408</v>
      </c>
      <c r="D49" s="44" t="s">
        <v>618</v>
      </c>
      <c r="E49" s="44" t="s">
        <v>619</v>
      </c>
      <c r="F49" s="44" t="s">
        <v>412</v>
      </c>
      <c r="G49" s="44" t="s">
        <v>666</v>
      </c>
      <c r="H49" s="44" t="s">
        <v>294</v>
      </c>
      <c r="I49" s="44" t="s">
        <v>413</v>
      </c>
      <c r="J49" s="44" t="s">
        <v>289</v>
      </c>
      <c r="K49" s="44" t="s">
        <v>702</v>
      </c>
    </row>
    <row r="50" spans="1:11" x14ac:dyDescent="0.25">
      <c r="A50" s="44">
        <v>49</v>
      </c>
      <c r="B50" s="44" t="s">
        <v>415</v>
      </c>
      <c r="C50" s="44" t="s">
        <v>416</v>
      </c>
      <c r="D50" s="44" t="s">
        <v>417</v>
      </c>
      <c r="E50" s="44" t="s">
        <v>28</v>
      </c>
      <c r="F50" s="44" t="s">
        <v>418</v>
      </c>
      <c r="G50" s="44" t="s">
        <v>666</v>
      </c>
      <c r="H50" s="44" t="s">
        <v>287</v>
      </c>
      <c r="I50" s="44" t="s">
        <v>419</v>
      </c>
      <c r="J50" s="44" t="s">
        <v>289</v>
      </c>
      <c r="K50" s="44" t="s">
        <v>703</v>
      </c>
    </row>
    <row r="51" spans="1:11" x14ac:dyDescent="0.25">
      <c r="A51" s="44">
        <v>50</v>
      </c>
      <c r="B51" s="44" t="s">
        <v>431</v>
      </c>
      <c r="C51" s="44" t="s">
        <v>172</v>
      </c>
      <c r="D51" s="44" t="s">
        <v>432</v>
      </c>
      <c r="E51" s="44" t="s">
        <v>28</v>
      </c>
      <c r="F51" s="44" t="s">
        <v>433</v>
      </c>
      <c r="G51" s="44" t="s">
        <v>516</v>
      </c>
      <c r="H51" s="44" t="s">
        <v>294</v>
      </c>
      <c r="I51" s="44" t="s">
        <v>434</v>
      </c>
      <c r="J51" s="44" t="s">
        <v>289</v>
      </c>
      <c r="K51" s="44" t="s">
        <v>704</v>
      </c>
    </row>
    <row r="52" spans="1:11" x14ac:dyDescent="0.25">
      <c r="A52" s="44">
        <v>51</v>
      </c>
      <c r="B52" s="44" t="s">
        <v>15</v>
      </c>
      <c r="C52" s="44" t="s">
        <v>16</v>
      </c>
      <c r="D52" s="44" t="s">
        <v>17</v>
      </c>
      <c r="E52" s="44" t="s">
        <v>7</v>
      </c>
      <c r="F52" s="44" t="s">
        <v>77</v>
      </c>
      <c r="G52" s="44" t="s">
        <v>666</v>
      </c>
      <c r="H52" s="44" t="s">
        <v>30</v>
      </c>
      <c r="I52" s="44" t="s">
        <v>78</v>
      </c>
      <c r="J52" s="44" t="s">
        <v>32</v>
      </c>
      <c r="K52" s="44" t="s">
        <v>705</v>
      </c>
    </row>
    <row r="53" spans="1:11" x14ac:dyDescent="0.25">
      <c r="A53" s="44">
        <v>52</v>
      </c>
      <c r="B53" s="44" t="s">
        <v>407</v>
      </c>
      <c r="C53" s="44" t="s">
        <v>408</v>
      </c>
      <c r="D53" s="44" t="s">
        <v>618</v>
      </c>
      <c r="E53" s="44" t="s">
        <v>619</v>
      </c>
      <c r="F53" s="44" t="s">
        <v>437</v>
      </c>
      <c r="G53" s="44" t="s">
        <v>666</v>
      </c>
      <c r="H53" s="44" t="s">
        <v>30</v>
      </c>
      <c r="I53" s="44" t="s">
        <v>438</v>
      </c>
      <c r="J53" s="44" t="s">
        <v>32</v>
      </c>
      <c r="K53" s="44" t="s">
        <v>706</v>
      </c>
    </row>
    <row r="54" spans="1:11" x14ac:dyDescent="0.25">
      <c r="A54" s="44">
        <v>53</v>
      </c>
      <c r="B54" s="44" t="s">
        <v>407</v>
      </c>
      <c r="C54" s="44" t="s">
        <v>408</v>
      </c>
      <c r="D54" s="44" t="s">
        <v>618</v>
      </c>
      <c r="E54" s="44" t="s">
        <v>619</v>
      </c>
      <c r="F54" s="44" t="s">
        <v>440</v>
      </c>
      <c r="G54" s="44" t="s">
        <v>666</v>
      </c>
      <c r="H54" s="44" t="s">
        <v>30</v>
      </c>
      <c r="I54" s="44" t="s">
        <v>441</v>
      </c>
      <c r="J54" s="44" t="s">
        <v>32</v>
      </c>
      <c r="K54" s="44" t="s">
        <v>707</v>
      </c>
    </row>
    <row r="55" spans="1:11" x14ac:dyDescent="0.25">
      <c r="A55" s="44">
        <v>54</v>
      </c>
      <c r="B55" s="44" t="s">
        <v>443</v>
      </c>
      <c r="C55" s="44" t="s">
        <v>444</v>
      </c>
      <c r="D55" s="44" t="s">
        <v>0</v>
      </c>
      <c r="E55" s="44" t="s">
        <v>1</v>
      </c>
      <c r="F55" s="44" t="s">
        <v>445</v>
      </c>
      <c r="G55" s="44" t="s">
        <v>527</v>
      </c>
      <c r="H55" s="44" t="s">
        <v>5</v>
      </c>
      <c r="I55" s="44" t="s">
        <v>446</v>
      </c>
      <c r="J55" s="44" t="s">
        <v>6</v>
      </c>
      <c r="K55" s="44" t="s">
        <v>708</v>
      </c>
    </row>
    <row r="56" spans="1:11" x14ac:dyDescent="0.25">
      <c r="A56" s="44">
        <v>55</v>
      </c>
      <c r="B56" s="44" t="s">
        <v>448</v>
      </c>
      <c r="C56" s="44" t="s">
        <v>449</v>
      </c>
      <c r="D56" s="44" t="s">
        <v>205</v>
      </c>
      <c r="E56" s="44" t="s">
        <v>1</v>
      </c>
      <c r="F56" s="44" t="s">
        <v>450</v>
      </c>
      <c r="G56" s="44" t="s">
        <v>527</v>
      </c>
      <c r="H56" s="44" t="s">
        <v>5</v>
      </c>
      <c r="I56" s="44" t="s">
        <v>451</v>
      </c>
      <c r="J56" s="44" t="s">
        <v>6</v>
      </c>
      <c r="K56" s="44" t="s">
        <v>709</v>
      </c>
    </row>
    <row r="57" spans="1:11" x14ac:dyDescent="0.25">
      <c r="A57" s="44">
        <v>56</v>
      </c>
      <c r="B57" s="44" t="s">
        <v>453</v>
      </c>
      <c r="C57" s="44" t="s">
        <v>454</v>
      </c>
      <c r="D57" s="44" t="s">
        <v>455</v>
      </c>
      <c r="E57" s="44" t="s">
        <v>456</v>
      </c>
      <c r="F57" s="44" t="s">
        <v>457</v>
      </c>
      <c r="G57" s="44" t="s">
        <v>666</v>
      </c>
      <c r="H57" s="44" t="s">
        <v>30</v>
      </c>
      <c r="I57" s="44" t="s">
        <v>458</v>
      </c>
      <c r="J57" s="44" t="s">
        <v>32</v>
      </c>
      <c r="K57" s="44" t="s">
        <v>710</v>
      </c>
    </row>
    <row r="58" spans="1:11" x14ac:dyDescent="0.25">
      <c r="A58" s="44">
        <v>57</v>
      </c>
      <c r="B58" s="44" t="s">
        <v>460</v>
      </c>
      <c r="C58" s="44" t="s">
        <v>461</v>
      </c>
      <c r="D58" s="44" t="s">
        <v>462</v>
      </c>
      <c r="E58" s="44" t="s">
        <v>1</v>
      </c>
      <c r="F58" s="44" t="s">
        <v>463</v>
      </c>
      <c r="G58" s="44" t="s">
        <v>666</v>
      </c>
      <c r="H58" s="44" t="s">
        <v>30</v>
      </c>
      <c r="I58" s="44" t="s">
        <v>464</v>
      </c>
      <c r="J58" s="44" t="s">
        <v>32</v>
      </c>
      <c r="K58" s="44" t="s">
        <v>711</v>
      </c>
    </row>
    <row r="59" spans="1:11" x14ac:dyDescent="0.25">
      <c r="A59" s="44">
        <v>58</v>
      </c>
      <c r="B59" s="44" t="s">
        <v>165</v>
      </c>
      <c r="C59" s="44" t="s">
        <v>166</v>
      </c>
      <c r="D59" s="44" t="s">
        <v>27</v>
      </c>
      <c r="E59" s="44" t="s">
        <v>28</v>
      </c>
      <c r="F59" s="44" t="s">
        <v>167</v>
      </c>
      <c r="G59" s="44" t="s">
        <v>516</v>
      </c>
      <c r="H59" s="44" t="s">
        <v>30</v>
      </c>
      <c r="I59" s="44" t="s">
        <v>168</v>
      </c>
      <c r="J59" s="44" t="s">
        <v>32</v>
      </c>
      <c r="K59" s="44" t="s">
        <v>712</v>
      </c>
    </row>
    <row r="60" spans="1:11" x14ac:dyDescent="0.25">
      <c r="A60" s="44">
        <v>59</v>
      </c>
      <c r="B60" s="44" t="s">
        <v>20</v>
      </c>
      <c r="C60" s="44" t="s">
        <v>21</v>
      </c>
      <c r="D60" s="44" t="s">
        <v>0</v>
      </c>
      <c r="E60" s="44" t="s">
        <v>1</v>
      </c>
      <c r="F60" s="44" t="s">
        <v>22</v>
      </c>
      <c r="G60" s="44" t="s">
        <v>527</v>
      </c>
      <c r="H60" s="44" t="s">
        <v>5</v>
      </c>
      <c r="I60" s="44" t="s">
        <v>23</v>
      </c>
      <c r="J60" s="44" t="s">
        <v>6</v>
      </c>
      <c r="K60" s="44" t="s">
        <v>713</v>
      </c>
    </row>
    <row r="61" spans="1:11" x14ac:dyDescent="0.25">
      <c r="A61" s="44">
        <v>60</v>
      </c>
      <c r="B61" s="44" t="s">
        <v>25</v>
      </c>
      <c r="C61" s="44" t="s">
        <v>26</v>
      </c>
      <c r="D61" s="44" t="s">
        <v>27</v>
      </c>
      <c r="E61" s="44" t="s">
        <v>28</v>
      </c>
      <c r="F61" s="44" t="s">
        <v>29</v>
      </c>
      <c r="G61" s="44" t="s">
        <v>666</v>
      </c>
      <c r="H61" s="44" t="s">
        <v>30</v>
      </c>
      <c r="I61" s="44" t="s">
        <v>31</v>
      </c>
      <c r="J61" s="44" t="s">
        <v>32</v>
      </c>
      <c r="K61" s="44" t="s">
        <v>714</v>
      </c>
    </row>
    <row r="62" spans="1:11" x14ac:dyDescent="0.25">
      <c r="A62" s="44">
        <v>61</v>
      </c>
      <c r="B62" s="44" t="s">
        <v>34</v>
      </c>
      <c r="C62" s="44" t="s">
        <v>35</v>
      </c>
      <c r="D62" s="44" t="s">
        <v>36</v>
      </c>
      <c r="E62" s="44" t="s">
        <v>1</v>
      </c>
      <c r="F62" s="44" t="s">
        <v>37</v>
      </c>
      <c r="G62" s="44" t="s">
        <v>527</v>
      </c>
      <c r="H62" s="44" t="s">
        <v>5</v>
      </c>
      <c r="I62" s="44" t="s">
        <v>38</v>
      </c>
      <c r="J62" s="44" t="s">
        <v>6</v>
      </c>
      <c r="K62" s="44" t="s">
        <v>715</v>
      </c>
    </row>
    <row r="63" spans="1:11" x14ac:dyDescent="0.25">
      <c r="A63" s="44">
        <v>62</v>
      </c>
      <c r="B63" s="44" t="s">
        <v>40</v>
      </c>
      <c r="C63" s="44" t="s">
        <v>41</v>
      </c>
      <c r="D63" s="44" t="s">
        <v>42</v>
      </c>
      <c r="E63" s="44" t="s">
        <v>43</v>
      </c>
      <c r="F63" s="44" t="s">
        <v>44</v>
      </c>
      <c r="G63" s="44" t="s">
        <v>527</v>
      </c>
      <c r="H63" s="44" t="s">
        <v>5</v>
      </c>
      <c r="I63" s="44" t="s">
        <v>45</v>
      </c>
      <c r="J63" s="44" t="s">
        <v>6</v>
      </c>
      <c r="K63" s="44" t="s">
        <v>716</v>
      </c>
    </row>
    <row r="64" spans="1:11" x14ac:dyDescent="0.25">
      <c r="A64" s="44">
        <v>63</v>
      </c>
      <c r="B64" s="44" t="s">
        <v>54</v>
      </c>
      <c r="C64" s="44" t="s">
        <v>55</v>
      </c>
      <c r="D64" s="44" t="s">
        <v>0</v>
      </c>
      <c r="E64" s="44" t="s">
        <v>1</v>
      </c>
      <c r="F64" s="44" t="s">
        <v>56</v>
      </c>
      <c r="G64" s="44" t="s">
        <v>527</v>
      </c>
      <c r="H64" s="44" t="s">
        <v>5</v>
      </c>
      <c r="I64" s="44" t="s">
        <v>57</v>
      </c>
      <c r="J64" s="44" t="s">
        <v>6</v>
      </c>
      <c r="K64" s="44" t="s">
        <v>717</v>
      </c>
    </row>
    <row r="65" spans="1:11" x14ac:dyDescent="0.25">
      <c r="A65" s="44">
        <v>64</v>
      </c>
      <c r="B65" s="44" t="s">
        <v>64</v>
      </c>
      <c r="C65" s="44" t="s">
        <v>65</v>
      </c>
      <c r="D65" s="44" t="s">
        <v>66</v>
      </c>
      <c r="E65" s="44" t="s">
        <v>1</v>
      </c>
      <c r="F65" s="44" t="s">
        <v>67</v>
      </c>
      <c r="G65" s="44" t="s">
        <v>666</v>
      </c>
      <c r="H65" s="44" t="s">
        <v>30</v>
      </c>
      <c r="I65" s="44" t="s">
        <v>68</v>
      </c>
      <c r="J65" s="44" t="s">
        <v>32</v>
      </c>
      <c r="K65" s="44" t="s">
        <v>718</v>
      </c>
    </row>
    <row r="66" spans="1:11" x14ac:dyDescent="0.25">
      <c r="A66" s="44">
        <v>65</v>
      </c>
      <c r="B66" s="44" t="s">
        <v>71</v>
      </c>
      <c r="C66" s="44" t="s">
        <v>72</v>
      </c>
      <c r="D66" s="44" t="s">
        <v>73</v>
      </c>
      <c r="E66" s="44" t="s">
        <v>28</v>
      </c>
      <c r="F66" s="44" t="s">
        <v>74</v>
      </c>
      <c r="G66" s="44" t="s">
        <v>516</v>
      </c>
      <c r="H66" s="44" t="s">
        <v>30</v>
      </c>
      <c r="I66" s="44" t="s">
        <v>75</v>
      </c>
      <c r="J66" s="44" t="s">
        <v>32</v>
      </c>
      <c r="K66" s="44" t="s">
        <v>719</v>
      </c>
    </row>
    <row r="67" spans="1:11" x14ac:dyDescent="0.25">
      <c r="A67" s="44">
        <v>66</v>
      </c>
      <c r="B67" s="44" t="s">
        <v>467</v>
      </c>
      <c r="C67" s="44" t="s">
        <v>468</v>
      </c>
      <c r="D67" s="44" t="s">
        <v>0</v>
      </c>
      <c r="E67" s="44" t="s">
        <v>1</v>
      </c>
      <c r="F67" s="44" t="s">
        <v>469</v>
      </c>
      <c r="G67" s="44" t="s">
        <v>527</v>
      </c>
      <c r="H67" s="44" t="s">
        <v>5</v>
      </c>
      <c r="I67" s="44" t="s">
        <v>470</v>
      </c>
      <c r="J67" s="44" t="s">
        <v>6</v>
      </c>
      <c r="K67" s="44" t="s">
        <v>720</v>
      </c>
    </row>
    <row r="68" spans="1:11" x14ac:dyDescent="0.25">
      <c r="A68" s="44">
        <v>67</v>
      </c>
      <c r="B68" s="44" t="s">
        <v>79</v>
      </c>
      <c r="C68" s="44" t="s">
        <v>11</v>
      </c>
      <c r="D68" s="44" t="s">
        <v>80</v>
      </c>
      <c r="E68" s="44" t="s">
        <v>81</v>
      </c>
      <c r="F68" s="44" t="s">
        <v>82</v>
      </c>
      <c r="G68" s="44" t="s">
        <v>527</v>
      </c>
      <c r="H68" s="44" t="s">
        <v>5</v>
      </c>
      <c r="I68" s="44" t="s">
        <v>83</v>
      </c>
      <c r="J68" s="44" t="s">
        <v>6</v>
      </c>
      <c r="K68" s="44" t="s">
        <v>721</v>
      </c>
    </row>
    <row r="69" spans="1:11" x14ac:dyDescent="0.25">
      <c r="A69" s="44">
        <v>68</v>
      </c>
      <c r="B69" s="44" t="s">
        <v>64</v>
      </c>
      <c r="C69" s="44" t="s">
        <v>65</v>
      </c>
      <c r="D69" s="44" t="s">
        <v>66</v>
      </c>
      <c r="E69" s="44" t="s">
        <v>1</v>
      </c>
      <c r="F69" s="44" t="s">
        <v>85</v>
      </c>
      <c r="G69" s="44" t="s">
        <v>527</v>
      </c>
      <c r="H69" s="44" t="s">
        <v>5</v>
      </c>
      <c r="I69" s="44" t="s">
        <v>86</v>
      </c>
      <c r="J69" s="44" t="s">
        <v>6</v>
      </c>
      <c r="K69" s="44" t="s">
        <v>722</v>
      </c>
    </row>
    <row r="70" spans="1:11" x14ac:dyDescent="0.25">
      <c r="A70" s="44">
        <v>69</v>
      </c>
      <c r="B70" s="44" t="s">
        <v>88</v>
      </c>
      <c r="C70" s="44" t="s">
        <v>89</v>
      </c>
      <c r="D70" s="44" t="s">
        <v>90</v>
      </c>
      <c r="E70" s="44" t="s">
        <v>70</v>
      </c>
      <c r="F70" s="44" t="s">
        <v>91</v>
      </c>
      <c r="G70" s="44" t="s">
        <v>527</v>
      </c>
      <c r="H70" s="44" t="s">
        <v>5</v>
      </c>
      <c r="I70" s="44" t="s">
        <v>92</v>
      </c>
      <c r="J70" s="44" t="s">
        <v>6</v>
      </c>
      <c r="K70" s="44" t="s">
        <v>723</v>
      </c>
    </row>
    <row r="71" spans="1:11" x14ac:dyDescent="0.25">
      <c r="A71" s="44">
        <v>70</v>
      </c>
      <c r="B71" s="44" t="s">
        <v>50</v>
      </c>
      <c r="C71" s="44" t="s">
        <v>51</v>
      </c>
      <c r="D71" s="44" t="s">
        <v>52</v>
      </c>
      <c r="E71" s="44" t="s">
        <v>43</v>
      </c>
      <c r="F71" s="44" t="s">
        <v>94</v>
      </c>
      <c r="G71" s="44" t="s">
        <v>527</v>
      </c>
      <c r="H71" s="44" t="s">
        <v>5</v>
      </c>
      <c r="I71" s="44" t="s">
        <v>95</v>
      </c>
      <c r="J71" s="44" t="s">
        <v>6</v>
      </c>
      <c r="K71" s="44" t="s">
        <v>724</v>
      </c>
    </row>
    <row r="72" spans="1:11" x14ac:dyDescent="0.25">
      <c r="A72" s="44">
        <v>71</v>
      </c>
      <c r="B72" s="44" t="s">
        <v>49</v>
      </c>
      <c r="C72" s="44" t="s">
        <v>97</v>
      </c>
      <c r="D72" s="44" t="s">
        <v>66</v>
      </c>
      <c r="E72" s="44" t="s">
        <v>1</v>
      </c>
      <c r="F72" s="44" t="s">
        <v>98</v>
      </c>
      <c r="G72" s="44" t="s">
        <v>527</v>
      </c>
      <c r="H72" s="44" t="s">
        <v>5</v>
      </c>
      <c r="I72" s="44" t="s">
        <v>99</v>
      </c>
      <c r="J72" s="44" t="s">
        <v>6</v>
      </c>
      <c r="K72" s="44" t="s">
        <v>725</v>
      </c>
    </row>
    <row r="73" spans="1:11" x14ac:dyDescent="0.25">
      <c r="A73" s="44">
        <v>72</v>
      </c>
      <c r="B73" s="44" t="s">
        <v>104</v>
      </c>
      <c r="C73" s="44" t="s">
        <v>105</v>
      </c>
      <c r="D73" s="44" t="s">
        <v>106</v>
      </c>
      <c r="E73" s="44" t="s">
        <v>7</v>
      </c>
      <c r="F73" s="44" t="s">
        <v>107</v>
      </c>
      <c r="G73" s="44" t="s">
        <v>527</v>
      </c>
      <c r="H73" s="44" t="s">
        <v>5</v>
      </c>
      <c r="I73" s="44" t="s">
        <v>108</v>
      </c>
      <c r="J73" s="44" t="s">
        <v>6</v>
      </c>
      <c r="K73" s="44" t="s">
        <v>726</v>
      </c>
    </row>
    <row r="74" spans="1:11" x14ac:dyDescent="0.25">
      <c r="A74" s="44">
        <v>73</v>
      </c>
      <c r="B74" s="44" t="s">
        <v>110</v>
      </c>
      <c r="C74" s="44" t="s">
        <v>111</v>
      </c>
      <c r="D74" s="44" t="s">
        <v>112</v>
      </c>
      <c r="E74" s="44" t="s">
        <v>43</v>
      </c>
      <c r="F74" s="44" t="s">
        <v>113</v>
      </c>
      <c r="G74" s="44" t="s">
        <v>666</v>
      </c>
      <c r="H74" s="44" t="s">
        <v>3</v>
      </c>
      <c r="I74" s="44" t="s">
        <v>114</v>
      </c>
      <c r="J74" s="44" t="s">
        <v>53</v>
      </c>
      <c r="K74" s="44" t="s">
        <v>727</v>
      </c>
    </row>
    <row r="75" spans="1:11" x14ac:dyDescent="0.25">
      <c r="A75" s="44">
        <v>74</v>
      </c>
      <c r="B75" s="44" t="s">
        <v>120</v>
      </c>
      <c r="C75" s="44" t="s">
        <v>121</v>
      </c>
      <c r="D75" s="44" t="s">
        <v>122</v>
      </c>
      <c r="E75" s="44" t="s">
        <v>43</v>
      </c>
      <c r="F75" s="44" t="s">
        <v>123</v>
      </c>
      <c r="G75" s="44" t="s">
        <v>666</v>
      </c>
      <c r="H75" s="44" t="s">
        <v>3</v>
      </c>
      <c r="I75" s="44" t="s">
        <v>124</v>
      </c>
      <c r="J75" s="44" t="s">
        <v>125</v>
      </c>
      <c r="K75" s="44" t="s">
        <v>728</v>
      </c>
    </row>
    <row r="76" spans="1:11" x14ac:dyDescent="0.25">
      <c r="A76" s="44">
        <v>75</v>
      </c>
      <c r="B76" s="44" t="s">
        <v>127</v>
      </c>
      <c r="C76" s="44" t="s">
        <v>47</v>
      </c>
      <c r="D76" s="44" t="s">
        <v>0</v>
      </c>
      <c r="E76" s="44" t="s">
        <v>1</v>
      </c>
      <c r="F76" s="44" t="s">
        <v>128</v>
      </c>
      <c r="G76" s="44" t="s">
        <v>527</v>
      </c>
      <c r="H76" s="44" t="s">
        <v>8</v>
      </c>
      <c r="I76" s="44" t="s">
        <v>129</v>
      </c>
      <c r="J76" s="44" t="s">
        <v>9</v>
      </c>
      <c r="K76" s="44" t="s">
        <v>729</v>
      </c>
    </row>
    <row r="77" spans="1:11" x14ac:dyDescent="0.25">
      <c r="A77" s="44">
        <v>76</v>
      </c>
      <c r="B77" s="44" t="s">
        <v>641</v>
      </c>
      <c r="C77" s="44" t="s">
        <v>642</v>
      </c>
      <c r="D77" s="44" t="s">
        <v>106</v>
      </c>
      <c r="E77" s="44" t="s">
        <v>7</v>
      </c>
      <c r="F77" s="44" t="s">
        <v>643</v>
      </c>
      <c r="G77" s="44" t="s">
        <v>527</v>
      </c>
      <c r="H77" s="44" t="s">
        <v>8</v>
      </c>
      <c r="I77" s="44" t="s">
        <v>644</v>
      </c>
      <c r="J77" s="44" t="s">
        <v>9</v>
      </c>
      <c r="K77" s="44" t="s">
        <v>730</v>
      </c>
    </row>
    <row r="78" spans="1:11" x14ac:dyDescent="0.25">
      <c r="A78" s="44">
        <v>77</v>
      </c>
      <c r="B78" s="44" t="s">
        <v>131</v>
      </c>
      <c r="C78" s="44" t="s">
        <v>132</v>
      </c>
      <c r="D78" s="44" t="s">
        <v>133</v>
      </c>
      <c r="E78" s="44" t="s">
        <v>28</v>
      </c>
      <c r="F78" s="44" t="s">
        <v>134</v>
      </c>
      <c r="G78" s="44" t="s">
        <v>516</v>
      </c>
      <c r="H78" s="44" t="s">
        <v>30</v>
      </c>
      <c r="I78" s="44" t="s">
        <v>135</v>
      </c>
      <c r="J78" s="44" t="s">
        <v>32</v>
      </c>
      <c r="K78" s="44" t="s">
        <v>731</v>
      </c>
    </row>
    <row r="79" spans="1:11" x14ac:dyDescent="0.25">
      <c r="A79" s="44">
        <v>78</v>
      </c>
      <c r="B79" s="44" t="s">
        <v>145</v>
      </c>
      <c r="C79" s="44" t="s">
        <v>146</v>
      </c>
      <c r="D79" s="44" t="s">
        <v>0</v>
      </c>
      <c r="E79" s="44" t="s">
        <v>1</v>
      </c>
      <c r="F79" s="44" t="s">
        <v>147</v>
      </c>
      <c r="G79" s="44" t="s">
        <v>666</v>
      </c>
      <c r="H79" s="44" t="s">
        <v>3</v>
      </c>
      <c r="I79" s="44" t="s">
        <v>148</v>
      </c>
      <c r="J79" s="44" t="s">
        <v>53</v>
      </c>
      <c r="K79" s="44" t="s">
        <v>732</v>
      </c>
    </row>
    <row r="80" spans="1:11" x14ac:dyDescent="0.25">
      <c r="A80" s="44">
        <v>79</v>
      </c>
      <c r="B80" s="44" t="s">
        <v>150</v>
      </c>
      <c r="C80" s="44" t="s">
        <v>151</v>
      </c>
      <c r="D80" s="44" t="s">
        <v>152</v>
      </c>
      <c r="E80" s="44" t="s">
        <v>28</v>
      </c>
      <c r="F80" s="44" t="s">
        <v>153</v>
      </c>
      <c r="G80" s="44" t="s">
        <v>666</v>
      </c>
      <c r="H80" s="44" t="s">
        <v>30</v>
      </c>
      <c r="I80" s="44" t="s">
        <v>154</v>
      </c>
      <c r="J80" s="44" t="s">
        <v>32</v>
      </c>
      <c r="K80" s="44" t="s">
        <v>733</v>
      </c>
    </row>
    <row r="81" spans="1:11" x14ac:dyDescent="0.25">
      <c r="A81" s="44">
        <v>80</v>
      </c>
      <c r="B81" s="44" t="s">
        <v>54</v>
      </c>
      <c r="C81" s="44" t="s">
        <v>55</v>
      </c>
      <c r="D81" s="44" t="s">
        <v>0</v>
      </c>
      <c r="E81" s="44" t="s">
        <v>1</v>
      </c>
      <c r="F81" s="44" t="s">
        <v>156</v>
      </c>
      <c r="G81" s="44" t="s">
        <v>666</v>
      </c>
      <c r="H81" s="44" t="s">
        <v>157</v>
      </c>
      <c r="I81" s="44" t="s">
        <v>158</v>
      </c>
      <c r="J81" s="44" t="s">
        <v>159</v>
      </c>
      <c r="K81" s="44" t="s">
        <v>734</v>
      </c>
    </row>
    <row r="82" spans="1:11" x14ac:dyDescent="0.25">
      <c r="A82" s="44">
        <v>81</v>
      </c>
      <c r="B82" s="44" t="s">
        <v>101</v>
      </c>
      <c r="C82" s="44" t="s">
        <v>102</v>
      </c>
      <c r="D82" s="44" t="s">
        <v>103</v>
      </c>
      <c r="E82" s="44" t="s">
        <v>43</v>
      </c>
      <c r="F82" s="44" t="s">
        <v>169</v>
      </c>
      <c r="G82" s="44" t="s">
        <v>527</v>
      </c>
      <c r="H82" s="44" t="s">
        <v>8</v>
      </c>
      <c r="I82" s="44" t="s">
        <v>170</v>
      </c>
      <c r="J82" s="44" t="s">
        <v>9</v>
      </c>
      <c r="K82" s="44" t="s">
        <v>735</v>
      </c>
    </row>
    <row r="83" spans="1:11" x14ac:dyDescent="0.25">
      <c r="A83" s="44">
        <v>82</v>
      </c>
      <c r="B83" s="44" t="s">
        <v>174</v>
      </c>
      <c r="C83" s="44" t="s">
        <v>175</v>
      </c>
      <c r="D83" s="44" t="s">
        <v>0</v>
      </c>
      <c r="E83" s="44" t="s">
        <v>1</v>
      </c>
      <c r="F83" s="44" t="s">
        <v>176</v>
      </c>
      <c r="G83" s="44" t="s">
        <v>527</v>
      </c>
      <c r="H83" s="44" t="s">
        <v>8</v>
      </c>
      <c r="I83" s="44" t="s">
        <v>177</v>
      </c>
      <c r="J83" s="44" t="s">
        <v>9</v>
      </c>
      <c r="K83" s="44" t="s">
        <v>736</v>
      </c>
    </row>
    <row r="84" spans="1:11" x14ac:dyDescent="0.25">
      <c r="A84" s="44">
        <v>83</v>
      </c>
      <c r="B84" s="44" t="s">
        <v>174</v>
      </c>
      <c r="C84" s="44" t="s">
        <v>175</v>
      </c>
      <c r="D84" s="44" t="s">
        <v>0</v>
      </c>
      <c r="E84" s="44" t="s">
        <v>1</v>
      </c>
      <c r="F84" s="44" t="s">
        <v>472</v>
      </c>
      <c r="G84" s="44" t="s">
        <v>543</v>
      </c>
      <c r="H84" s="44" t="s">
        <v>473</v>
      </c>
      <c r="I84" s="44" t="s">
        <v>474</v>
      </c>
      <c r="J84" s="44" t="s">
        <v>475</v>
      </c>
      <c r="K84" s="44" t="s">
        <v>737</v>
      </c>
    </row>
    <row r="85" spans="1:11" x14ac:dyDescent="0.25">
      <c r="A85" s="44">
        <v>84</v>
      </c>
      <c r="B85" s="44" t="s">
        <v>179</v>
      </c>
      <c r="C85" s="44" t="s">
        <v>180</v>
      </c>
      <c r="D85" s="44" t="s">
        <v>181</v>
      </c>
      <c r="E85" s="44" t="s">
        <v>43</v>
      </c>
      <c r="F85" s="44" t="s">
        <v>182</v>
      </c>
      <c r="G85" s="44" t="s">
        <v>527</v>
      </c>
      <c r="H85" s="44" t="s">
        <v>8</v>
      </c>
      <c r="I85" s="44" t="s">
        <v>183</v>
      </c>
      <c r="J85" s="44" t="s">
        <v>9</v>
      </c>
      <c r="K85" s="44" t="s">
        <v>738</v>
      </c>
    </row>
    <row r="86" spans="1:11" x14ac:dyDescent="0.25">
      <c r="A86" s="44">
        <v>85</v>
      </c>
      <c r="B86" s="44" t="s">
        <v>185</v>
      </c>
      <c r="C86" s="44" t="s">
        <v>186</v>
      </c>
      <c r="D86" s="44" t="s">
        <v>17</v>
      </c>
      <c r="E86" s="44" t="s">
        <v>7</v>
      </c>
      <c r="F86" s="44" t="s">
        <v>187</v>
      </c>
      <c r="G86" s="44" t="s">
        <v>527</v>
      </c>
      <c r="H86" s="44" t="s">
        <v>8</v>
      </c>
      <c r="I86" s="44" t="s">
        <v>188</v>
      </c>
      <c r="J86" s="44" t="s">
        <v>9</v>
      </c>
      <c r="K86" s="44" t="s">
        <v>739</v>
      </c>
    </row>
    <row r="87" spans="1:11" x14ac:dyDescent="0.25">
      <c r="A87" s="44">
        <v>86</v>
      </c>
      <c r="B87" s="44" t="s">
        <v>467</v>
      </c>
      <c r="C87" s="44" t="s">
        <v>468</v>
      </c>
      <c r="D87" s="44" t="s">
        <v>0</v>
      </c>
      <c r="E87" s="44" t="s">
        <v>1</v>
      </c>
      <c r="F87" s="44" t="s">
        <v>477</v>
      </c>
      <c r="G87" s="44" t="s">
        <v>516</v>
      </c>
      <c r="H87" s="44" t="s">
        <v>30</v>
      </c>
      <c r="I87" s="44" t="s">
        <v>478</v>
      </c>
      <c r="J87" s="44" t="s">
        <v>32</v>
      </c>
      <c r="K87" s="44" t="s">
        <v>740</v>
      </c>
    </row>
    <row r="88" spans="1:11" x14ac:dyDescent="0.25">
      <c r="A88" s="44">
        <v>87</v>
      </c>
      <c r="B88" s="44" t="s">
        <v>190</v>
      </c>
      <c r="C88" s="44" t="s">
        <v>191</v>
      </c>
      <c r="D88" s="44" t="s">
        <v>192</v>
      </c>
      <c r="E88" s="44" t="s">
        <v>28</v>
      </c>
      <c r="F88" s="44" t="s">
        <v>193</v>
      </c>
      <c r="G88" s="44" t="s">
        <v>666</v>
      </c>
      <c r="H88" s="44" t="s">
        <v>30</v>
      </c>
      <c r="I88" s="44" t="s">
        <v>194</v>
      </c>
      <c r="J88" s="44" t="s">
        <v>32</v>
      </c>
      <c r="K88" s="44" t="s">
        <v>741</v>
      </c>
    </row>
    <row r="89" spans="1:11" x14ac:dyDescent="0.25">
      <c r="A89" s="44">
        <v>88</v>
      </c>
      <c r="B89" s="44" t="s">
        <v>196</v>
      </c>
      <c r="C89" s="44" t="s">
        <v>104</v>
      </c>
      <c r="D89" s="44" t="s">
        <v>197</v>
      </c>
      <c r="E89" s="44" t="s">
        <v>198</v>
      </c>
      <c r="F89" s="44" t="s">
        <v>199</v>
      </c>
      <c r="G89" s="44" t="s">
        <v>527</v>
      </c>
      <c r="H89" s="44" t="s">
        <v>8</v>
      </c>
      <c r="I89" s="44" t="s">
        <v>200</v>
      </c>
      <c r="J89" s="44" t="s">
        <v>9</v>
      </c>
      <c r="K89" s="44" t="s">
        <v>742</v>
      </c>
    </row>
    <row r="90" spans="1:11" x14ac:dyDescent="0.25">
      <c r="A90" s="44">
        <v>89</v>
      </c>
      <c r="B90" s="44" t="s">
        <v>101</v>
      </c>
      <c r="C90" s="44" t="s">
        <v>102</v>
      </c>
      <c r="D90" s="44" t="s">
        <v>103</v>
      </c>
      <c r="E90" s="44" t="s">
        <v>43</v>
      </c>
      <c r="F90" s="44" t="s">
        <v>202</v>
      </c>
      <c r="G90" s="44" t="s">
        <v>666</v>
      </c>
      <c r="H90" s="44" t="s">
        <v>30</v>
      </c>
      <c r="I90" s="44" t="s">
        <v>203</v>
      </c>
      <c r="J90" s="44" t="s">
        <v>32</v>
      </c>
      <c r="K90" s="44" t="s">
        <v>743</v>
      </c>
    </row>
    <row r="91" spans="1:11" x14ac:dyDescent="0.25">
      <c r="A91" s="44">
        <v>90</v>
      </c>
      <c r="B91" s="44" t="s">
        <v>54</v>
      </c>
      <c r="C91" s="44" t="s">
        <v>55</v>
      </c>
      <c r="D91" s="44" t="s">
        <v>0</v>
      </c>
      <c r="E91" s="44" t="s">
        <v>1</v>
      </c>
      <c r="F91" s="44" t="s">
        <v>480</v>
      </c>
      <c r="G91" s="44" t="s">
        <v>543</v>
      </c>
      <c r="H91" s="44" t="s">
        <v>473</v>
      </c>
      <c r="I91" s="44" t="s">
        <v>481</v>
      </c>
      <c r="J91" s="44" t="s">
        <v>475</v>
      </c>
      <c r="K91" s="44" t="s">
        <v>744</v>
      </c>
    </row>
    <row r="92" spans="1:11" x14ac:dyDescent="0.25">
      <c r="A92" s="44">
        <v>91</v>
      </c>
      <c r="B92" s="44" t="s">
        <v>206</v>
      </c>
      <c r="C92" s="44" t="s">
        <v>207</v>
      </c>
      <c r="D92" s="44" t="s">
        <v>173</v>
      </c>
      <c r="E92" s="44" t="s">
        <v>43</v>
      </c>
      <c r="F92" s="44" t="s">
        <v>208</v>
      </c>
      <c r="G92" s="44" t="s">
        <v>666</v>
      </c>
      <c r="H92" s="44" t="s">
        <v>3</v>
      </c>
      <c r="I92" s="44" t="s">
        <v>209</v>
      </c>
      <c r="J92" s="44" t="s">
        <v>53</v>
      </c>
      <c r="K92" s="44" t="s">
        <v>745</v>
      </c>
    </row>
    <row r="93" spans="1:11" x14ac:dyDescent="0.25">
      <c r="A93" s="44">
        <v>92</v>
      </c>
      <c r="B93" s="44" t="s">
        <v>216</v>
      </c>
      <c r="C93" s="44" t="s">
        <v>217</v>
      </c>
      <c r="D93" s="44" t="s">
        <v>0</v>
      </c>
      <c r="E93" s="44" t="s">
        <v>1</v>
      </c>
      <c r="F93" s="44" t="s">
        <v>218</v>
      </c>
      <c r="G93" s="44" t="s">
        <v>666</v>
      </c>
      <c r="H93" s="44" t="s">
        <v>3</v>
      </c>
      <c r="I93" s="44" t="s">
        <v>219</v>
      </c>
      <c r="J93" s="44" t="s">
        <v>53</v>
      </c>
      <c r="K93" s="44" t="s">
        <v>746</v>
      </c>
    </row>
    <row r="94" spans="1:11" x14ac:dyDescent="0.25">
      <c r="A94" s="44">
        <v>93</v>
      </c>
      <c r="B94" s="44" t="s">
        <v>50</v>
      </c>
      <c r="C94" s="44" t="s">
        <v>51</v>
      </c>
      <c r="D94" s="44" t="s">
        <v>52</v>
      </c>
      <c r="E94" s="44" t="s">
        <v>43</v>
      </c>
      <c r="F94" s="44" t="s">
        <v>221</v>
      </c>
      <c r="G94" s="44" t="s">
        <v>516</v>
      </c>
      <c r="H94" s="44" t="s">
        <v>3</v>
      </c>
      <c r="I94" s="44" t="s">
        <v>222</v>
      </c>
      <c r="J94" s="44" t="s">
        <v>53</v>
      </c>
      <c r="K94" s="44" t="s">
        <v>747</v>
      </c>
    </row>
    <row r="95" spans="1:11" x14ac:dyDescent="0.25">
      <c r="A95" s="44">
        <v>94</v>
      </c>
      <c r="B95" s="44" t="s">
        <v>224</v>
      </c>
      <c r="C95" s="44" t="s">
        <v>225</v>
      </c>
      <c r="D95" s="44" t="s">
        <v>0</v>
      </c>
      <c r="E95" s="44" t="s">
        <v>1</v>
      </c>
      <c r="F95" s="44" t="s">
        <v>226</v>
      </c>
      <c r="G95" s="44" t="s">
        <v>666</v>
      </c>
      <c r="H95" s="44" t="s">
        <v>3</v>
      </c>
      <c r="I95" s="44" t="s">
        <v>227</v>
      </c>
      <c r="J95" s="44" t="s">
        <v>53</v>
      </c>
      <c r="K95" s="44" t="s">
        <v>748</v>
      </c>
    </row>
    <row r="96" spans="1:11" x14ac:dyDescent="0.25">
      <c r="A96" s="44">
        <v>95</v>
      </c>
      <c r="B96" s="44" t="s">
        <v>54</v>
      </c>
      <c r="C96" s="44" t="s">
        <v>55</v>
      </c>
      <c r="D96" s="44" t="s">
        <v>0</v>
      </c>
      <c r="E96" s="44" t="s">
        <v>1</v>
      </c>
      <c r="F96" s="44" t="s">
        <v>229</v>
      </c>
      <c r="G96" s="44" t="s">
        <v>666</v>
      </c>
      <c r="H96" s="44" t="s">
        <v>3</v>
      </c>
      <c r="I96" s="44" t="s">
        <v>230</v>
      </c>
      <c r="J96" s="44" t="s">
        <v>53</v>
      </c>
      <c r="K96" s="44" t="s">
        <v>749</v>
      </c>
    </row>
    <row r="97" spans="1:11" x14ac:dyDescent="0.25">
      <c r="A97" s="44">
        <v>96</v>
      </c>
      <c r="B97" s="44" t="s">
        <v>232</v>
      </c>
      <c r="C97" s="44" t="s">
        <v>233</v>
      </c>
      <c r="D97" s="44" t="s">
        <v>234</v>
      </c>
      <c r="E97" s="44" t="s">
        <v>1</v>
      </c>
      <c r="F97" s="44" t="s">
        <v>235</v>
      </c>
      <c r="G97" s="44" t="s">
        <v>516</v>
      </c>
      <c r="H97" s="44" t="s">
        <v>3</v>
      </c>
      <c r="I97" s="44" t="s">
        <v>236</v>
      </c>
      <c r="J97" s="44" t="s">
        <v>53</v>
      </c>
      <c r="K97" s="44" t="s">
        <v>750</v>
      </c>
    </row>
    <row r="98" spans="1:11" x14ac:dyDescent="0.25">
      <c r="A98" s="44">
        <v>97</v>
      </c>
      <c r="B98" s="44" t="s">
        <v>50</v>
      </c>
      <c r="C98" s="44" t="s">
        <v>51</v>
      </c>
      <c r="D98" s="44" t="s">
        <v>52</v>
      </c>
      <c r="E98" s="44" t="s">
        <v>43</v>
      </c>
      <c r="F98" s="44" t="s">
        <v>246</v>
      </c>
      <c r="G98" s="44" t="s">
        <v>666</v>
      </c>
      <c r="H98" s="44" t="s">
        <v>3</v>
      </c>
      <c r="I98" s="44" t="s">
        <v>247</v>
      </c>
      <c r="J98" s="44" t="s">
        <v>125</v>
      </c>
      <c r="K98" s="44" t="s">
        <v>751</v>
      </c>
    </row>
    <row r="99" spans="1:11" x14ac:dyDescent="0.25">
      <c r="A99" s="44">
        <v>98</v>
      </c>
      <c r="B99" s="44" t="s">
        <v>249</v>
      </c>
      <c r="C99" s="44" t="s">
        <v>250</v>
      </c>
      <c r="D99" s="44" t="s">
        <v>251</v>
      </c>
      <c r="E99" s="44" t="s">
        <v>43</v>
      </c>
      <c r="F99" s="44" t="s">
        <v>252</v>
      </c>
      <c r="G99" s="44" t="s">
        <v>516</v>
      </c>
      <c r="H99" s="44" t="s">
        <v>3</v>
      </c>
      <c r="I99" s="44" t="s">
        <v>253</v>
      </c>
      <c r="J99" s="44" t="s">
        <v>125</v>
      </c>
      <c r="K99" s="44" t="s">
        <v>752</v>
      </c>
    </row>
    <row r="100" spans="1:11" x14ac:dyDescent="0.25">
      <c r="A100" s="44">
        <v>99</v>
      </c>
      <c r="B100" s="44" t="s">
        <v>262</v>
      </c>
      <c r="C100" s="44" t="s">
        <v>263</v>
      </c>
      <c r="D100" s="44" t="s">
        <v>264</v>
      </c>
      <c r="E100" s="44" t="s">
        <v>1</v>
      </c>
      <c r="F100" s="44" t="s">
        <v>265</v>
      </c>
      <c r="G100" s="44" t="s">
        <v>666</v>
      </c>
      <c r="H100" s="44" t="s">
        <v>3</v>
      </c>
      <c r="I100" s="44" t="s">
        <v>266</v>
      </c>
      <c r="J100" s="44" t="s">
        <v>53</v>
      </c>
      <c r="K100" s="44" t="s">
        <v>753</v>
      </c>
    </row>
    <row r="101" spans="1:11" x14ac:dyDescent="0.25">
      <c r="A101" s="44">
        <v>100</v>
      </c>
      <c r="B101" s="44" t="s">
        <v>268</v>
      </c>
      <c r="C101" s="44" t="s">
        <v>269</v>
      </c>
      <c r="D101" s="44" t="s">
        <v>66</v>
      </c>
      <c r="E101" s="44" t="s">
        <v>1</v>
      </c>
      <c r="F101" s="44" t="s">
        <v>270</v>
      </c>
      <c r="G101" s="44" t="s">
        <v>666</v>
      </c>
      <c r="H101" s="44" t="s">
        <v>3</v>
      </c>
      <c r="I101" s="44" t="s">
        <v>271</v>
      </c>
      <c r="J101" s="44" t="s">
        <v>53</v>
      </c>
      <c r="K101" s="44" t="s">
        <v>754</v>
      </c>
    </row>
    <row r="102" spans="1:11" x14ac:dyDescent="0.25">
      <c r="A102" s="44">
        <v>101</v>
      </c>
      <c r="B102" s="44" t="s">
        <v>273</v>
      </c>
      <c r="C102" s="44" t="s">
        <v>274</v>
      </c>
      <c r="D102" s="44" t="s">
        <v>0</v>
      </c>
      <c r="E102" s="44" t="s">
        <v>1</v>
      </c>
      <c r="F102" s="44" t="s">
        <v>275</v>
      </c>
      <c r="G102" s="44" t="s">
        <v>666</v>
      </c>
      <c r="H102" s="44" t="s">
        <v>3</v>
      </c>
      <c r="I102" s="44" t="s">
        <v>276</v>
      </c>
      <c r="J102" s="44" t="s">
        <v>53</v>
      </c>
      <c r="K102" s="44" t="s">
        <v>755</v>
      </c>
    </row>
    <row r="103" spans="1:11" x14ac:dyDescent="0.25">
      <c r="A103" s="44">
        <v>102</v>
      </c>
      <c r="B103" s="44" t="s">
        <v>278</v>
      </c>
      <c r="C103" s="44" t="s">
        <v>279</v>
      </c>
      <c r="D103" s="44" t="s">
        <v>66</v>
      </c>
      <c r="E103" s="44" t="s">
        <v>1</v>
      </c>
      <c r="F103" s="44" t="s">
        <v>280</v>
      </c>
      <c r="G103" s="44" t="s">
        <v>516</v>
      </c>
      <c r="H103" s="44" t="s">
        <v>3</v>
      </c>
      <c r="I103" s="44" t="s">
        <v>281</v>
      </c>
      <c r="J103" s="44" t="s">
        <v>53</v>
      </c>
      <c r="K103" s="44" t="s">
        <v>756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3" t="s">
        <v>407</v>
      </c>
      <c r="C2" s="43" t="s">
        <v>408</v>
      </c>
      <c r="D2" s="43" t="s">
        <v>618</v>
      </c>
      <c r="E2" s="43" t="s">
        <v>619</v>
      </c>
      <c r="F2" s="43" t="s">
        <v>620</v>
      </c>
      <c r="G2" s="43" t="s">
        <v>2</v>
      </c>
      <c r="H2" s="43" t="s">
        <v>294</v>
      </c>
      <c r="I2" s="43" t="s">
        <v>621</v>
      </c>
      <c r="J2" s="43" t="s">
        <v>289</v>
      </c>
      <c r="K2" s="43" t="s">
        <v>646</v>
      </c>
    </row>
    <row r="3" spans="1:11" x14ac:dyDescent="0.25">
      <c r="A3">
        <v>2</v>
      </c>
      <c r="B3" s="43" t="s">
        <v>425</v>
      </c>
      <c r="C3" s="43" t="s">
        <v>426</v>
      </c>
      <c r="D3" s="43" t="s">
        <v>427</v>
      </c>
      <c r="E3" s="43" t="s">
        <v>28</v>
      </c>
      <c r="F3" s="43" t="s">
        <v>428</v>
      </c>
      <c r="G3" s="43" t="s">
        <v>516</v>
      </c>
      <c r="H3" s="43" t="s">
        <v>287</v>
      </c>
      <c r="I3" s="43" t="s">
        <v>429</v>
      </c>
      <c r="J3" s="43" t="s">
        <v>289</v>
      </c>
      <c r="K3" s="43" t="s">
        <v>647</v>
      </c>
    </row>
    <row r="4" spans="1:11" x14ac:dyDescent="0.25">
      <c r="A4" s="43">
        <v>3</v>
      </c>
      <c r="B4" s="43" t="s">
        <v>599</v>
      </c>
      <c r="C4" s="43" t="s">
        <v>599</v>
      </c>
      <c r="D4" s="43" t="s">
        <v>600</v>
      </c>
      <c r="E4" s="43" t="s">
        <v>601</v>
      </c>
      <c r="F4" s="43" t="s">
        <v>602</v>
      </c>
      <c r="G4" s="43" t="s">
        <v>543</v>
      </c>
      <c r="H4" s="43" t="s">
        <v>473</v>
      </c>
      <c r="I4" s="43" t="s">
        <v>603</v>
      </c>
      <c r="J4" s="43" t="s">
        <v>475</v>
      </c>
      <c r="K4" s="43" t="s">
        <v>634</v>
      </c>
    </row>
    <row r="5" spans="1:11" x14ac:dyDescent="0.25">
      <c r="A5" s="43">
        <v>4</v>
      </c>
      <c r="B5" s="43" t="s">
        <v>599</v>
      </c>
      <c r="C5" s="43" t="s">
        <v>599</v>
      </c>
      <c r="D5" s="43" t="s">
        <v>600</v>
      </c>
      <c r="E5" s="43" t="s">
        <v>601</v>
      </c>
      <c r="F5" s="43" t="s">
        <v>605</v>
      </c>
      <c r="G5" s="43" t="s">
        <v>543</v>
      </c>
      <c r="H5" s="43" t="s">
        <v>473</v>
      </c>
      <c r="I5" s="43" t="s">
        <v>606</v>
      </c>
      <c r="J5" s="43" t="s">
        <v>475</v>
      </c>
      <c r="K5" s="43" t="s">
        <v>635</v>
      </c>
    </row>
    <row r="6" spans="1:11" x14ac:dyDescent="0.25">
      <c r="A6" s="43">
        <v>5</v>
      </c>
      <c r="B6" s="43" t="s">
        <v>102</v>
      </c>
      <c r="C6" s="43" t="s">
        <v>141</v>
      </c>
      <c r="D6" s="43" t="s">
        <v>42</v>
      </c>
      <c r="E6" s="43" t="s">
        <v>43</v>
      </c>
      <c r="F6" s="43" t="s">
        <v>142</v>
      </c>
      <c r="G6" s="43" t="s">
        <v>516</v>
      </c>
      <c r="H6" s="43" t="s">
        <v>3</v>
      </c>
      <c r="I6" s="43" t="s">
        <v>143</v>
      </c>
      <c r="J6" s="43" t="s">
        <v>53</v>
      </c>
      <c r="K6" s="43" t="s">
        <v>637</v>
      </c>
    </row>
    <row r="7" spans="1:11" x14ac:dyDescent="0.25">
      <c r="A7" s="43">
        <v>6</v>
      </c>
      <c r="B7" s="43" t="s">
        <v>608</v>
      </c>
      <c r="C7" s="43" t="s">
        <v>378</v>
      </c>
      <c r="D7" s="43" t="s">
        <v>27</v>
      </c>
      <c r="E7" s="43" t="s">
        <v>28</v>
      </c>
      <c r="F7" s="43" t="s">
        <v>609</v>
      </c>
      <c r="G7" s="43" t="s">
        <v>516</v>
      </c>
      <c r="H7" s="43" t="s">
        <v>294</v>
      </c>
      <c r="I7" s="43" t="s">
        <v>610</v>
      </c>
      <c r="J7" s="43" t="s">
        <v>289</v>
      </c>
      <c r="K7" s="43" t="s">
        <v>611</v>
      </c>
    </row>
    <row r="8" spans="1:11" x14ac:dyDescent="0.25">
      <c r="A8" s="43">
        <v>7</v>
      </c>
      <c r="B8" s="43" t="s">
        <v>623</v>
      </c>
      <c r="C8" s="43" t="s">
        <v>624</v>
      </c>
      <c r="D8" s="43" t="s">
        <v>625</v>
      </c>
      <c r="E8" s="43" t="s">
        <v>48</v>
      </c>
      <c r="F8" s="43" t="s">
        <v>626</v>
      </c>
      <c r="G8" s="43" t="s">
        <v>516</v>
      </c>
      <c r="H8" s="43" t="s">
        <v>294</v>
      </c>
      <c r="I8" s="43" t="s">
        <v>627</v>
      </c>
      <c r="J8" s="43" t="s">
        <v>289</v>
      </c>
      <c r="K8" s="43" t="s">
        <v>628</v>
      </c>
    </row>
    <row r="9" spans="1:11" x14ac:dyDescent="0.25">
      <c r="A9" s="43">
        <v>8</v>
      </c>
      <c r="B9" s="43" t="s">
        <v>4</v>
      </c>
      <c r="C9" s="43" t="s">
        <v>4</v>
      </c>
      <c r="D9" s="43" t="s">
        <v>4</v>
      </c>
      <c r="E9" s="43" t="s">
        <v>4</v>
      </c>
      <c r="F9" s="43" t="s">
        <v>572</v>
      </c>
      <c r="G9" s="43" t="s">
        <v>516</v>
      </c>
      <c r="H9" s="43" t="s">
        <v>287</v>
      </c>
      <c r="I9" s="43" t="s">
        <v>573</v>
      </c>
      <c r="J9" s="43" t="s">
        <v>289</v>
      </c>
      <c r="K9" s="43" t="s">
        <v>574</v>
      </c>
    </row>
    <row r="10" spans="1:11" x14ac:dyDescent="0.25">
      <c r="A10" s="43">
        <v>9</v>
      </c>
      <c r="B10" s="43" t="s">
        <v>575</v>
      </c>
      <c r="C10" s="43" t="s">
        <v>576</v>
      </c>
      <c r="D10" s="43" t="s">
        <v>577</v>
      </c>
      <c r="E10" s="43" t="s">
        <v>7</v>
      </c>
      <c r="F10" s="43" t="s">
        <v>578</v>
      </c>
      <c r="G10" s="43" t="s">
        <v>2</v>
      </c>
      <c r="H10" s="43" t="s">
        <v>287</v>
      </c>
      <c r="I10" s="43" t="s">
        <v>579</v>
      </c>
      <c r="J10" s="43" t="s">
        <v>289</v>
      </c>
      <c r="K10" s="43" t="s">
        <v>580</v>
      </c>
    </row>
    <row r="11" spans="1:11" x14ac:dyDescent="0.25">
      <c r="A11" s="43">
        <v>10</v>
      </c>
      <c r="B11" s="43" t="s">
        <v>535</v>
      </c>
      <c r="C11" s="43" t="s">
        <v>536</v>
      </c>
      <c r="D11" s="43" t="s">
        <v>205</v>
      </c>
      <c r="E11" s="43" t="s">
        <v>1</v>
      </c>
      <c r="F11" s="43" t="s">
        <v>537</v>
      </c>
      <c r="G11" s="43" t="s">
        <v>516</v>
      </c>
      <c r="H11" s="43" t="s">
        <v>3</v>
      </c>
      <c r="I11" s="43" t="s">
        <v>538</v>
      </c>
      <c r="J11" s="43" t="s">
        <v>53</v>
      </c>
      <c r="K11" s="43" t="s">
        <v>584</v>
      </c>
    </row>
    <row r="12" spans="1:11" x14ac:dyDescent="0.25">
      <c r="A12" s="43">
        <v>11</v>
      </c>
      <c r="B12" s="43" t="s">
        <v>590</v>
      </c>
      <c r="C12" s="43" t="s">
        <v>591</v>
      </c>
      <c r="D12" s="43" t="s">
        <v>592</v>
      </c>
      <c r="E12" s="43" t="s">
        <v>43</v>
      </c>
      <c r="F12" s="43" t="s">
        <v>593</v>
      </c>
      <c r="G12" s="43" t="s">
        <v>516</v>
      </c>
      <c r="H12" s="43" t="s">
        <v>30</v>
      </c>
      <c r="I12" s="43" t="s">
        <v>594</v>
      </c>
      <c r="J12" s="43" t="s">
        <v>32</v>
      </c>
      <c r="K12" s="43" t="s">
        <v>595</v>
      </c>
    </row>
    <row r="13" spans="1:11" x14ac:dyDescent="0.25">
      <c r="A13" s="43">
        <v>12</v>
      </c>
      <c r="B13" s="43" t="s">
        <v>257</v>
      </c>
      <c r="C13" s="43" t="s">
        <v>258</v>
      </c>
      <c r="D13" s="43" t="s">
        <v>36</v>
      </c>
      <c r="E13" s="43" t="s">
        <v>1</v>
      </c>
      <c r="F13" s="43" t="s">
        <v>259</v>
      </c>
      <c r="G13" s="43" t="s">
        <v>516</v>
      </c>
      <c r="H13" s="43" t="s">
        <v>3</v>
      </c>
      <c r="I13" s="43" t="s">
        <v>260</v>
      </c>
      <c r="J13" s="43" t="s">
        <v>53</v>
      </c>
      <c r="K13" s="43" t="s">
        <v>596</v>
      </c>
    </row>
    <row r="14" spans="1:11" x14ac:dyDescent="0.25">
      <c r="A14" s="43">
        <v>13</v>
      </c>
      <c r="B14" s="43" t="s">
        <v>407</v>
      </c>
      <c r="C14" s="43" t="s">
        <v>408</v>
      </c>
      <c r="D14" s="43" t="s">
        <v>618</v>
      </c>
      <c r="E14" s="43" t="s">
        <v>619</v>
      </c>
      <c r="F14" s="43" t="s">
        <v>409</v>
      </c>
      <c r="G14" s="43" t="s">
        <v>516</v>
      </c>
      <c r="H14" s="43" t="s">
        <v>294</v>
      </c>
      <c r="I14" s="43" t="s">
        <v>410</v>
      </c>
      <c r="J14" s="43" t="s">
        <v>289</v>
      </c>
      <c r="K14" s="43" t="s">
        <v>597</v>
      </c>
    </row>
    <row r="15" spans="1:11" x14ac:dyDescent="0.25">
      <c r="A15" s="43">
        <v>14</v>
      </c>
      <c r="B15" s="43" t="s">
        <v>407</v>
      </c>
      <c r="C15" s="43" t="s">
        <v>408</v>
      </c>
      <c r="D15" s="43" t="s">
        <v>618</v>
      </c>
      <c r="E15" s="43" t="s">
        <v>619</v>
      </c>
      <c r="F15" s="43" t="s">
        <v>563</v>
      </c>
      <c r="G15" s="43" t="s">
        <v>516</v>
      </c>
      <c r="H15" s="43" t="s">
        <v>294</v>
      </c>
      <c r="I15" s="43" t="s">
        <v>564</v>
      </c>
      <c r="J15" s="43" t="s">
        <v>289</v>
      </c>
      <c r="K15" s="43" t="s">
        <v>598</v>
      </c>
    </row>
    <row r="16" spans="1:11" x14ac:dyDescent="0.25">
      <c r="A16" s="43">
        <v>15</v>
      </c>
      <c r="B16" s="43" t="s">
        <v>566</v>
      </c>
      <c r="C16" s="43" t="s">
        <v>556</v>
      </c>
      <c r="D16" s="43" t="s">
        <v>0</v>
      </c>
      <c r="E16" s="43" t="s">
        <v>1</v>
      </c>
      <c r="F16" s="43" t="s">
        <v>557</v>
      </c>
      <c r="G16" s="43" t="s">
        <v>516</v>
      </c>
      <c r="H16" s="43" t="s">
        <v>287</v>
      </c>
      <c r="I16" s="43" t="s">
        <v>558</v>
      </c>
      <c r="J16" s="43" t="s">
        <v>289</v>
      </c>
      <c r="K16" s="43" t="s">
        <v>559</v>
      </c>
    </row>
    <row r="17" spans="1:11" x14ac:dyDescent="0.25">
      <c r="A17" s="43">
        <v>16</v>
      </c>
      <c r="B17" s="43" t="s">
        <v>567</v>
      </c>
      <c r="C17" s="43" t="s">
        <v>561</v>
      </c>
      <c r="D17" s="43" t="s">
        <v>0</v>
      </c>
      <c r="E17" s="43" t="s">
        <v>1</v>
      </c>
      <c r="F17" s="43" t="s">
        <v>61</v>
      </c>
      <c r="G17" s="43" t="s">
        <v>516</v>
      </c>
      <c r="H17" s="43" t="s">
        <v>3</v>
      </c>
      <c r="I17" s="43" t="s">
        <v>62</v>
      </c>
      <c r="J17" s="43" t="s">
        <v>53</v>
      </c>
      <c r="K17" s="43" t="s">
        <v>562</v>
      </c>
    </row>
    <row r="18" spans="1:11" x14ac:dyDescent="0.25">
      <c r="A18" s="43">
        <v>17</v>
      </c>
      <c r="B18" s="43" t="s">
        <v>161</v>
      </c>
      <c r="C18" s="43" t="s">
        <v>162</v>
      </c>
      <c r="D18" s="43" t="s">
        <v>394</v>
      </c>
      <c r="E18" s="43" t="s">
        <v>1</v>
      </c>
      <c r="F18" s="43" t="s">
        <v>163</v>
      </c>
      <c r="G18" s="43" t="s">
        <v>516</v>
      </c>
      <c r="H18" s="43" t="s">
        <v>30</v>
      </c>
      <c r="I18" s="43" t="s">
        <v>164</v>
      </c>
      <c r="J18" s="43" t="s">
        <v>32</v>
      </c>
      <c r="K18" s="43" t="s">
        <v>517</v>
      </c>
    </row>
    <row r="19" spans="1:11" x14ac:dyDescent="0.25">
      <c r="A19" s="43">
        <v>18</v>
      </c>
      <c r="B19" s="43" t="s">
        <v>322</v>
      </c>
      <c r="C19" s="43" t="s">
        <v>323</v>
      </c>
      <c r="D19" s="43" t="s">
        <v>66</v>
      </c>
      <c r="E19" s="43" t="s">
        <v>1</v>
      </c>
      <c r="F19" s="43" t="s">
        <v>324</v>
      </c>
      <c r="G19" s="43" t="s">
        <v>516</v>
      </c>
      <c r="H19" s="43" t="s">
        <v>287</v>
      </c>
      <c r="I19" s="43" t="s">
        <v>325</v>
      </c>
      <c r="J19" s="43" t="s">
        <v>289</v>
      </c>
      <c r="K19" s="43" t="s">
        <v>525</v>
      </c>
    </row>
    <row r="20" spans="1:11" x14ac:dyDescent="0.25">
      <c r="A20" s="43">
        <v>19</v>
      </c>
      <c r="B20" s="43" t="s">
        <v>530</v>
      </c>
      <c r="C20" s="43" t="s">
        <v>531</v>
      </c>
      <c r="D20" s="43" t="s">
        <v>0</v>
      </c>
      <c r="E20" s="43" t="s">
        <v>1</v>
      </c>
      <c r="F20" s="43" t="s">
        <v>532</v>
      </c>
      <c r="G20" s="43" t="s">
        <v>516</v>
      </c>
      <c r="H20" s="43" t="s">
        <v>294</v>
      </c>
      <c r="I20" s="43" t="s">
        <v>533</v>
      </c>
      <c r="J20" s="43" t="s">
        <v>516</v>
      </c>
      <c r="K20" s="43" t="s">
        <v>534</v>
      </c>
    </row>
    <row r="21" spans="1:11" x14ac:dyDescent="0.25">
      <c r="A21" s="43">
        <v>20</v>
      </c>
      <c r="B21" s="43" t="s">
        <v>4</v>
      </c>
      <c r="C21" s="43" t="s">
        <v>4</v>
      </c>
      <c r="D21" s="43" t="s">
        <v>4</v>
      </c>
      <c r="E21" s="43" t="s">
        <v>4</v>
      </c>
      <c r="F21" s="43" t="s">
        <v>540</v>
      </c>
      <c r="G21" s="43" t="s">
        <v>516</v>
      </c>
      <c r="H21" s="43" t="s">
        <v>294</v>
      </c>
      <c r="I21" s="43" t="s">
        <v>541</v>
      </c>
      <c r="J21" s="43" t="s">
        <v>289</v>
      </c>
      <c r="K21" s="43" t="s">
        <v>542</v>
      </c>
    </row>
    <row r="22" spans="1:11" x14ac:dyDescent="0.25">
      <c r="A22" s="43">
        <v>21</v>
      </c>
      <c r="B22" s="43" t="s">
        <v>283</v>
      </c>
      <c r="C22" s="43" t="s">
        <v>284</v>
      </c>
      <c r="D22" s="43" t="s">
        <v>285</v>
      </c>
      <c r="E22" s="43" t="s">
        <v>7</v>
      </c>
      <c r="F22" s="43" t="s">
        <v>286</v>
      </c>
      <c r="G22" s="43" t="s">
        <v>516</v>
      </c>
      <c r="H22" s="43" t="s">
        <v>287</v>
      </c>
      <c r="I22" s="43" t="s">
        <v>288</v>
      </c>
      <c r="J22" s="43" t="s">
        <v>289</v>
      </c>
      <c r="K22" s="43" t="s">
        <v>290</v>
      </c>
    </row>
    <row r="23" spans="1:11" x14ac:dyDescent="0.25">
      <c r="A23" s="43">
        <v>22</v>
      </c>
      <c r="B23" s="43" t="s">
        <v>291</v>
      </c>
      <c r="C23" s="43" t="s">
        <v>292</v>
      </c>
      <c r="D23" s="43" t="s">
        <v>0</v>
      </c>
      <c r="E23" s="43" t="s">
        <v>1</v>
      </c>
      <c r="F23" s="43" t="s">
        <v>293</v>
      </c>
      <c r="G23" s="43" t="s">
        <v>516</v>
      </c>
      <c r="H23" s="43" t="s">
        <v>294</v>
      </c>
      <c r="I23" s="43" t="s">
        <v>295</v>
      </c>
      <c r="J23" s="43" t="s">
        <v>289</v>
      </c>
      <c r="K23" s="43" t="s">
        <v>296</v>
      </c>
    </row>
    <row r="24" spans="1:11" x14ac:dyDescent="0.25">
      <c r="A24" s="43">
        <v>23</v>
      </c>
      <c r="B24" s="43" t="s">
        <v>297</v>
      </c>
      <c r="C24" s="43" t="s">
        <v>255</v>
      </c>
      <c r="D24" s="43" t="s">
        <v>0</v>
      </c>
      <c r="E24" s="43" t="s">
        <v>1</v>
      </c>
      <c r="F24" s="43" t="s">
        <v>298</v>
      </c>
      <c r="G24" s="43" t="s">
        <v>516</v>
      </c>
      <c r="H24" s="43" t="s">
        <v>294</v>
      </c>
      <c r="I24" s="43" t="s">
        <v>299</v>
      </c>
      <c r="J24" s="43" t="s">
        <v>289</v>
      </c>
      <c r="K24" s="43" t="s">
        <v>300</v>
      </c>
    </row>
    <row r="25" spans="1:11" x14ac:dyDescent="0.25">
      <c r="A25" s="43">
        <v>24</v>
      </c>
      <c r="B25" s="43" t="s">
        <v>301</v>
      </c>
      <c r="C25" s="43" t="s">
        <v>302</v>
      </c>
      <c r="D25" s="43" t="s">
        <v>0</v>
      </c>
      <c r="E25" s="43" t="s">
        <v>1</v>
      </c>
      <c r="F25" s="43" t="s">
        <v>303</v>
      </c>
      <c r="G25" s="43" t="s">
        <v>516</v>
      </c>
      <c r="H25" s="43" t="s">
        <v>294</v>
      </c>
      <c r="I25" s="43" t="s">
        <v>304</v>
      </c>
      <c r="J25" s="43" t="s">
        <v>289</v>
      </c>
      <c r="K25" s="43" t="s">
        <v>305</v>
      </c>
    </row>
    <row r="26" spans="1:11" x14ac:dyDescent="0.25">
      <c r="A26" s="43">
        <v>25</v>
      </c>
      <c r="B26" s="43" t="s">
        <v>306</v>
      </c>
      <c r="C26" s="43" t="s">
        <v>307</v>
      </c>
      <c r="D26" s="43" t="s">
        <v>112</v>
      </c>
      <c r="E26" s="43" t="s">
        <v>43</v>
      </c>
      <c r="F26" s="43" t="s">
        <v>308</v>
      </c>
      <c r="G26" s="43" t="s">
        <v>516</v>
      </c>
      <c r="H26" s="43" t="s">
        <v>287</v>
      </c>
      <c r="I26" s="43" t="s">
        <v>309</v>
      </c>
      <c r="J26" s="43" t="s">
        <v>289</v>
      </c>
      <c r="K26" s="43" t="s">
        <v>310</v>
      </c>
    </row>
    <row r="27" spans="1:11" x14ac:dyDescent="0.25">
      <c r="A27" s="43">
        <v>26</v>
      </c>
      <c r="B27" s="43" t="s">
        <v>311</v>
      </c>
      <c r="C27" s="43" t="s">
        <v>312</v>
      </c>
      <c r="D27" s="43" t="s">
        <v>313</v>
      </c>
      <c r="E27" s="43" t="s">
        <v>43</v>
      </c>
      <c r="F27" s="43" t="s">
        <v>314</v>
      </c>
      <c r="G27" s="43" t="s">
        <v>516</v>
      </c>
      <c r="H27" s="43" t="s">
        <v>294</v>
      </c>
      <c r="I27" s="43" t="s">
        <v>315</v>
      </c>
      <c r="J27" s="43" t="s">
        <v>289</v>
      </c>
      <c r="K27" s="43" t="s">
        <v>316</v>
      </c>
    </row>
    <row r="28" spans="1:11" x14ac:dyDescent="0.25">
      <c r="A28" s="43">
        <v>27</v>
      </c>
      <c r="B28" s="43" t="s">
        <v>317</v>
      </c>
      <c r="C28" s="43" t="s">
        <v>279</v>
      </c>
      <c r="D28" s="43" t="s">
        <v>318</v>
      </c>
      <c r="E28" s="43" t="s">
        <v>28</v>
      </c>
      <c r="F28" s="43" t="s">
        <v>319</v>
      </c>
      <c r="G28" s="43" t="s">
        <v>516</v>
      </c>
      <c r="H28" s="43" t="s">
        <v>287</v>
      </c>
      <c r="I28" s="43" t="s">
        <v>320</v>
      </c>
      <c r="J28" s="43" t="s">
        <v>289</v>
      </c>
      <c r="K28" s="43" t="s">
        <v>321</v>
      </c>
    </row>
    <row r="29" spans="1:11" x14ac:dyDescent="0.25">
      <c r="A29" s="43">
        <v>28</v>
      </c>
      <c r="B29" s="43" t="s">
        <v>242</v>
      </c>
      <c r="C29" s="43" t="s">
        <v>243</v>
      </c>
      <c r="D29" s="43" t="s">
        <v>173</v>
      </c>
      <c r="E29" s="43" t="s">
        <v>43</v>
      </c>
      <c r="F29" s="43" t="s">
        <v>244</v>
      </c>
      <c r="G29" s="43" t="s">
        <v>516</v>
      </c>
      <c r="H29" s="43" t="s">
        <v>3</v>
      </c>
      <c r="I29" s="43" t="s">
        <v>245</v>
      </c>
      <c r="J29" s="43" t="s">
        <v>125</v>
      </c>
      <c r="K29" s="43" t="s">
        <v>326</v>
      </c>
    </row>
    <row r="30" spans="1:11" x14ac:dyDescent="0.25">
      <c r="A30" s="43">
        <v>29</v>
      </c>
      <c r="B30" s="43" t="s">
        <v>327</v>
      </c>
      <c r="C30" s="43" t="s">
        <v>328</v>
      </c>
      <c r="D30" s="43" t="s">
        <v>112</v>
      </c>
      <c r="E30" s="43" t="s">
        <v>43</v>
      </c>
      <c r="F30" s="43" t="s">
        <v>329</v>
      </c>
      <c r="G30" s="43" t="s">
        <v>516</v>
      </c>
      <c r="H30" s="43" t="s">
        <v>287</v>
      </c>
      <c r="I30" s="43" t="s">
        <v>330</v>
      </c>
      <c r="J30" s="43" t="s">
        <v>289</v>
      </c>
      <c r="K30" s="43" t="s">
        <v>331</v>
      </c>
    </row>
    <row r="31" spans="1:11" x14ac:dyDescent="0.25">
      <c r="A31" s="43">
        <v>30</v>
      </c>
      <c r="B31" s="43" t="s">
        <v>15</v>
      </c>
      <c r="C31" s="43" t="s">
        <v>16</v>
      </c>
      <c r="D31" s="43" t="s">
        <v>17</v>
      </c>
      <c r="E31" s="43" t="s">
        <v>7</v>
      </c>
      <c r="F31" s="43" t="s">
        <v>18</v>
      </c>
      <c r="G31" s="43" t="s">
        <v>527</v>
      </c>
      <c r="H31" s="43" t="s">
        <v>5</v>
      </c>
      <c r="I31" s="43" t="s">
        <v>19</v>
      </c>
      <c r="J31" s="43" t="s">
        <v>6</v>
      </c>
      <c r="K31" s="43" t="s">
        <v>332</v>
      </c>
    </row>
    <row r="32" spans="1:11" x14ac:dyDescent="0.25">
      <c r="A32" s="43">
        <v>31</v>
      </c>
      <c r="B32" s="43" t="s">
        <v>333</v>
      </c>
      <c r="C32" s="43" t="s">
        <v>334</v>
      </c>
      <c r="D32" s="43" t="s">
        <v>335</v>
      </c>
      <c r="E32" s="43" t="s">
        <v>48</v>
      </c>
      <c r="F32" s="43" t="s">
        <v>336</v>
      </c>
      <c r="G32" s="43" t="s">
        <v>516</v>
      </c>
      <c r="H32" s="43" t="s">
        <v>287</v>
      </c>
      <c r="I32" s="43" t="s">
        <v>337</v>
      </c>
      <c r="J32" s="43" t="s">
        <v>289</v>
      </c>
      <c r="K32" s="43" t="s">
        <v>338</v>
      </c>
    </row>
    <row r="33" spans="1:11" x14ac:dyDescent="0.25">
      <c r="A33" s="43">
        <v>32</v>
      </c>
      <c r="B33" s="43" t="s">
        <v>339</v>
      </c>
      <c r="C33" s="43" t="s">
        <v>340</v>
      </c>
      <c r="D33" s="43" t="s">
        <v>341</v>
      </c>
      <c r="E33" s="43" t="s">
        <v>48</v>
      </c>
      <c r="F33" s="43" t="s">
        <v>342</v>
      </c>
      <c r="G33" s="43" t="s">
        <v>516</v>
      </c>
      <c r="H33" s="43" t="s">
        <v>287</v>
      </c>
      <c r="I33" s="43" t="s">
        <v>343</v>
      </c>
      <c r="J33" s="43" t="s">
        <v>289</v>
      </c>
      <c r="K33" s="43" t="s">
        <v>344</v>
      </c>
    </row>
    <row r="34" spans="1:11" x14ac:dyDescent="0.25">
      <c r="A34" s="43">
        <v>33</v>
      </c>
      <c r="B34" s="43" t="s">
        <v>345</v>
      </c>
      <c r="C34" s="43" t="s">
        <v>346</v>
      </c>
      <c r="D34" s="43" t="s">
        <v>17</v>
      </c>
      <c r="E34" s="43" t="s">
        <v>7</v>
      </c>
      <c r="F34" s="43" t="s">
        <v>347</v>
      </c>
      <c r="G34" s="43" t="s">
        <v>516</v>
      </c>
      <c r="H34" s="43" t="s">
        <v>287</v>
      </c>
      <c r="I34" s="43" t="s">
        <v>348</v>
      </c>
      <c r="J34" s="43" t="s">
        <v>289</v>
      </c>
      <c r="K34" s="43" t="s">
        <v>349</v>
      </c>
    </row>
    <row r="35" spans="1:11" x14ac:dyDescent="0.25">
      <c r="A35" s="43">
        <v>34</v>
      </c>
      <c r="B35" s="43" t="s">
        <v>350</v>
      </c>
      <c r="C35" s="43" t="s">
        <v>340</v>
      </c>
      <c r="D35" s="43" t="s">
        <v>351</v>
      </c>
      <c r="E35" s="43" t="s">
        <v>48</v>
      </c>
      <c r="F35" s="43" t="s">
        <v>352</v>
      </c>
      <c r="G35" s="43" t="s">
        <v>516</v>
      </c>
      <c r="H35" s="43" t="s">
        <v>287</v>
      </c>
      <c r="I35" s="43" t="s">
        <v>353</v>
      </c>
      <c r="J35" s="43" t="s">
        <v>289</v>
      </c>
      <c r="K35" s="43" t="s">
        <v>354</v>
      </c>
    </row>
    <row r="36" spans="1:11" x14ac:dyDescent="0.25">
      <c r="A36" s="43">
        <v>35</v>
      </c>
      <c r="B36" s="43" t="s">
        <v>355</v>
      </c>
      <c r="C36" s="43" t="s">
        <v>356</v>
      </c>
      <c r="D36" s="43" t="s">
        <v>0</v>
      </c>
      <c r="E36" s="43" t="s">
        <v>1</v>
      </c>
      <c r="F36" s="43" t="s">
        <v>357</v>
      </c>
      <c r="G36" s="43" t="s">
        <v>516</v>
      </c>
      <c r="H36" s="43" t="s">
        <v>294</v>
      </c>
      <c r="I36" s="43" t="s">
        <v>358</v>
      </c>
      <c r="J36" s="43" t="s">
        <v>289</v>
      </c>
      <c r="K36" s="43" t="s">
        <v>359</v>
      </c>
    </row>
    <row r="37" spans="1:11" x14ac:dyDescent="0.25">
      <c r="A37" s="43">
        <v>36</v>
      </c>
      <c r="B37" s="43" t="s">
        <v>238</v>
      </c>
      <c r="C37" s="43" t="s">
        <v>239</v>
      </c>
      <c r="D37" s="43" t="s">
        <v>0</v>
      </c>
      <c r="E37" s="43" t="s">
        <v>1</v>
      </c>
      <c r="F37" s="43" t="s">
        <v>240</v>
      </c>
      <c r="G37" s="43" t="s">
        <v>516</v>
      </c>
      <c r="H37" s="43" t="s">
        <v>3</v>
      </c>
      <c r="I37" s="43" t="s">
        <v>241</v>
      </c>
      <c r="J37" s="43" t="s">
        <v>53</v>
      </c>
      <c r="K37" s="43" t="s">
        <v>360</v>
      </c>
    </row>
    <row r="38" spans="1:11" x14ac:dyDescent="0.25">
      <c r="A38" s="43">
        <v>37</v>
      </c>
      <c r="B38" s="43" t="s">
        <v>361</v>
      </c>
      <c r="C38" s="43" t="s">
        <v>362</v>
      </c>
      <c r="D38" s="43" t="s">
        <v>0</v>
      </c>
      <c r="E38" s="43" t="s">
        <v>1</v>
      </c>
      <c r="F38" s="43" t="s">
        <v>363</v>
      </c>
      <c r="G38" s="43" t="s">
        <v>516</v>
      </c>
      <c r="H38" s="43" t="s">
        <v>287</v>
      </c>
      <c r="I38" s="43" t="s">
        <v>364</v>
      </c>
      <c r="J38" s="43" t="s">
        <v>289</v>
      </c>
      <c r="K38" s="43" t="s">
        <v>365</v>
      </c>
    </row>
    <row r="39" spans="1:11" x14ac:dyDescent="0.25">
      <c r="A39" s="43">
        <v>38</v>
      </c>
      <c r="B39" s="43" t="s">
        <v>366</v>
      </c>
      <c r="C39" s="43" t="s">
        <v>367</v>
      </c>
      <c r="D39" s="43" t="s">
        <v>368</v>
      </c>
      <c r="E39" s="43" t="s">
        <v>43</v>
      </c>
      <c r="F39" s="43" t="s">
        <v>369</v>
      </c>
      <c r="G39" s="43" t="s">
        <v>516</v>
      </c>
      <c r="H39" s="43" t="s">
        <v>294</v>
      </c>
      <c r="I39" s="43" t="s">
        <v>370</v>
      </c>
      <c r="J39" s="43" t="s">
        <v>289</v>
      </c>
      <c r="K39" s="43" t="s">
        <v>371</v>
      </c>
    </row>
    <row r="40" spans="1:11" x14ac:dyDescent="0.25">
      <c r="A40" s="43">
        <v>39</v>
      </c>
      <c r="B40" s="43" t="s">
        <v>372</v>
      </c>
      <c r="C40" s="43" t="s">
        <v>373</v>
      </c>
      <c r="D40" s="43" t="s">
        <v>42</v>
      </c>
      <c r="E40" s="43" t="s">
        <v>43</v>
      </c>
      <c r="F40" s="43" t="s">
        <v>374</v>
      </c>
      <c r="G40" s="43" t="s">
        <v>516</v>
      </c>
      <c r="H40" s="43" t="s">
        <v>294</v>
      </c>
      <c r="I40" s="43" t="s">
        <v>375</v>
      </c>
      <c r="J40" s="43" t="s">
        <v>289</v>
      </c>
      <c r="K40" s="43" t="s">
        <v>376</v>
      </c>
    </row>
    <row r="41" spans="1:11" x14ac:dyDescent="0.25">
      <c r="A41" s="43">
        <v>40</v>
      </c>
      <c r="B41" s="43" t="s">
        <v>377</v>
      </c>
      <c r="C41" s="43" t="s">
        <v>378</v>
      </c>
      <c r="D41" s="43" t="s">
        <v>256</v>
      </c>
      <c r="E41" s="43" t="s">
        <v>1</v>
      </c>
      <c r="F41" s="43" t="s">
        <v>379</v>
      </c>
      <c r="G41" s="43" t="s">
        <v>516</v>
      </c>
      <c r="H41" s="43" t="s">
        <v>294</v>
      </c>
      <c r="I41" s="43" t="s">
        <v>380</v>
      </c>
      <c r="J41" s="43" t="s">
        <v>289</v>
      </c>
      <c r="K41" s="43" t="s">
        <v>381</v>
      </c>
    </row>
    <row r="42" spans="1:11" x14ac:dyDescent="0.25">
      <c r="A42" s="43">
        <v>41</v>
      </c>
      <c r="B42" s="43" t="s">
        <v>387</v>
      </c>
      <c r="C42" s="43" t="s">
        <v>279</v>
      </c>
      <c r="D42" s="43" t="s">
        <v>351</v>
      </c>
      <c r="E42" s="43" t="s">
        <v>48</v>
      </c>
      <c r="F42" s="43" t="s">
        <v>388</v>
      </c>
      <c r="G42" s="43" t="s">
        <v>516</v>
      </c>
      <c r="H42" s="43" t="s">
        <v>287</v>
      </c>
      <c r="I42" s="43" t="s">
        <v>389</v>
      </c>
      <c r="J42" s="43" t="s">
        <v>289</v>
      </c>
      <c r="K42" s="43" t="s">
        <v>390</v>
      </c>
    </row>
    <row r="43" spans="1:11" x14ac:dyDescent="0.25">
      <c r="A43" s="43">
        <v>42</v>
      </c>
      <c r="B43" s="43" t="s">
        <v>49</v>
      </c>
      <c r="C43" s="43" t="s">
        <v>97</v>
      </c>
      <c r="D43" s="43" t="s">
        <v>66</v>
      </c>
      <c r="E43" s="43" t="s">
        <v>1</v>
      </c>
      <c r="F43" s="43" t="s">
        <v>391</v>
      </c>
      <c r="G43" s="43" t="s">
        <v>516</v>
      </c>
      <c r="H43" s="43" t="s">
        <v>294</v>
      </c>
      <c r="I43" s="43" t="s">
        <v>392</v>
      </c>
      <c r="J43" s="43" t="s">
        <v>289</v>
      </c>
      <c r="K43" s="43" t="s">
        <v>393</v>
      </c>
    </row>
    <row r="44" spans="1:11" x14ac:dyDescent="0.25">
      <c r="A44" s="43">
        <v>43</v>
      </c>
      <c r="B44" s="43" t="s">
        <v>366</v>
      </c>
      <c r="C44" s="43" t="s">
        <v>367</v>
      </c>
      <c r="D44" s="43" t="s">
        <v>368</v>
      </c>
      <c r="E44" s="43" t="s">
        <v>43</v>
      </c>
      <c r="F44" s="43" t="s">
        <v>395</v>
      </c>
      <c r="G44" s="43" t="s">
        <v>527</v>
      </c>
      <c r="H44" s="43" t="s">
        <v>5</v>
      </c>
      <c r="I44" s="43" t="s">
        <v>396</v>
      </c>
      <c r="J44" s="43" t="s">
        <v>6</v>
      </c>
      <c r="K44" s="43" t="s">
        <v>397</v>
      </c>
    </row>
    <row r="45" spans="1:11" x14ac:dyDescent="0.25">
      <c r="A45" s="43">
        <v>44</v>
      </c>
      <c r="B45" s="43" t="s">
        <v>137</v>
      </c>
      <c r="C45" s="43" t="s">
        <v>138</v>
      </c>
      <c r="D45" s="43" t="s">
        <v>0</v>
      </c>
      <c r="E45" s="43" t="s">
        <v>1</v>
      </c>
      <c r="F45" s="43" t="s">
        <v>139</v>
      </c>
      <c r="G45" s="43" t="s">
        <v>516</v>
      </c>
      <c r="H45" s="43" t="s">
        <v>3</v>
      </c>
      <c r="I45" s="43" t="s">
        <v>140</v>
      </c>
      <c r="J45" s="43" t="s">
        <v>53</v>
      </c>
      <c r="K45" s="43" t="s">
        <v>398</v>
      </c>
    </row>
    <row r="46" spans="1:11" x14ac:dyDescent="0.25">
      <c r="A46" s="43">
        <v>45</v>
      </c>
      <c r="B46" s="43" t="s">
        <v>262</v>
      </c>
      <c r="C46" s="43" t="s">
        <v>399</v>
      </c>
      <c r="D46" s="43" t="s">
        <v>0</v>
      </c>
      <c r="E46" s="43" t="s">
        <v>1</v>
      </c>
      <c r="F46" s="43" t="s">
        <v>400</v>
      </c>
      <c r="G46" s="43" t="s">
        <v>516</v>
      </c>
      <c r="H46" s="43" t="s">
        <v>294</v>
      </c>
      <c r="I46" s="43" t="s">
        <v>401</v>
      </c>
      <c r="J46" s="43" t="s">
        <v>289</v>
      </c>
      <c r="K46" s="43" t="s">
        <v>402</v>
      </c>
    </row>
    <row r="47" spans="1:11" x14ac:dyDescent="0.25">
      <c r="A47" s="43">
        <v>46</v>
      </c>
      <c r="B47" s="43" t="s">
        <v>403</v>
      </c>
      <c r="C47" s="43" t="s">
        <v>60</v>
      </c>
      <c r="D47" s="43" t="s">
        <v>27</v>
      </c>
      <c r="E47" s="43" t="s">
        <v>28</v>
      </c>
      <c r="F47" s="43" t="s">
        <v>404</v>
      </c>
      <c r="G47" s="43" t="s">
        <v>516</v>
      </c>
      <c r="H47" s="43" t="s">
        <v>287</v>
      </c>
      <c r="I47" s="43" t="s">
        <v>405</v>
      </c>
      <c r="J47" s="43" t="s">
        <v>289</v>
      </c>
      <c r="K47" s="43" t="s">
        <v>406</v>
      </c>
    </row>
    <row r="48" spans="1:11" x14ac:dyDescent="0.25">
      <c r="A48" s="43">
        <v>47</v>
      </c>
      <c r="B48" s="43" t="s">
        <v>407</v>
      </c>
      <c r="C48" s="43" t="s">
        <v>408</v>
      </c>
      <c r="D48" s="43" t="s">
        <v>618</v>
      </c>
      <c r="E48" s="43" t="s">
        <v>619</v>
      </c>
      <c r="F48" s="43" t="s">
        <v>412</v>
      </c>
      <c r="G48" s="43" t="s">
        <v>516</v>
      </c>
      <c r="H48" s="43" t="s">
        <v>294</v>
      </c>
      <c r="I48" s="43" t="s">
        <v>413</v>
      </c>
      <c r="J48" s="43" t="s">
        <v>289</v>
      </c>
      <c r="K48" s="43" t="s">
        <v>414</v>
      </c>
    </row>
    <row r="49" spans="1:11" x14ac:dyDescent="0.25">
      <c r="A49" s="43">
        <v>48</v>
      </c>
      <c r="B49" s="43" t="s">
        <v>415</v>
      </c>
      <c r="C49" s="43" t="s">
        <v>416</v>
      </c>
      <c r="D49" s="43" t="s">
        <v>417</v>
      </c>
      <c r="E49" s="43" t="s">
        <v>28</v>
      </c>
      <c r="F49" s="43" t="s">
        <v>418</v>
      </c>
      <c r="G49" s="43" t="s">
        <v>516</v>
      </c>
      <c r="H49" s="43" t="s">
        <v>287</v>
      </c>
      <c r="I49" s="43" t="s">
        <v>419</v>
      </c>
      <c r="J49" s="43" t="s">
        <v>289</v>
      </c>
      <c r="K49" s="43" t="s">
        <v>420</v>
      </c>
    </row>
    <row r="50" spans="1:11" x14ac:dyDescent="0.25">
      <c r="A50" s="43">
        <v>49</v>
      </c>
      <c r="B50" s="43" t="s">
        <v>431</v>
      </c>
      <c r="C50" s="43" t="s">
        <v>172</v>
      </c>
      <c r="D50" s="43" t="s">
        <v>432</v>
      </c>
      <c r="E50" s="43" t="s">
        <v>28</v>
      </c>
      <c r="F50" s="43" t="s">
        <v>433</v>
      </c>
      <c r="G50" s="43" t="s">
        <v>516</v>
      </c>
      <c r="H50" s="43" t="s">
        <v>294</v>
      </c>
      <c r="I50" s="43" t="s">
        <v>434</v>
      </c>
      <c r="J50" s="43" t="s">
        <v>289</v>
      </c>
      <c r="K50" s="43" t="s">
        <v>435</v>
      </c>
    </row>
    <row r="51" spans="1:11" x14ac:dyDescent="0.25">
      <c r="A51" s="43">
        <v>50</v>
      </c>
      <c r="B51" s="43" t="s">
        <v>15</v>
      </c>
      <c r="C51" s="43" t="s">
        <v>16</v>
      </c>
      <c r="D51" s="43" t="s">
        <v>17</v>
      </c>
      <c r="E51" s="43" t="s">
        <v>7</v>
      </c>
      <c r="F51" s="43" t="s">
        <v>77</v>
      </c>
      <c r="G51" s="43" t="s">
        <v>516</v>
      </c>
      <c r="H51" s="43" t="s">
        <v>30</v>
      </c>
      <c r="I51" s="43" t="s">
        <v>78</v>
      </c>
      <c r="J51" s="43" t="s">
        <v>32</v>
      </c>
      <c r="K51" s="43" t="s">
        <v>436</v>
      </c>
    </row>
    <row r="52" spans="1:11" x14ac:dyDescent="0.25">
      <c r="A52" s="43">
        <v>51</v>
      </c>
      <c r="B52" s="43" t="s">
        <v>407</v>
      </c>
      <c r="C52" s="43" t="s">
        <v>408</v>
      </c>
      <c r="D52" s="43" t="s">
        <v>618</v>
      </c>
      <c r="E52" s="43" t="s">
        <v>619</v>
      </c>
      <c r="F52" s="43" t="s">
        <v>437</v>
      </c>
      <c r="G52" s="43" t="s">
        <v>516</v>
      </c>
      <c r="H52" s="43" t="s">
        <v>30</v>
      </c>
      <c r="I52" s="43" t="s">
        <v>438</v>
      </c>
      <c r="J52" s="43" t="s">
        <v>32</v>
      </c>
      <c r="K52" s="43" t="s">
        <v>439</v>
      </c>
    </row>
    <row r="53" spans="1:11" x14ac:dyDescent="0.25">
      <c r="A53" s="43">
        <v>52</v>
      </c>
      <c r="B53" s="43" t="s">
        <v>407</v>
      </c>
      <c r="C53" s="43" t="s">
        <v>408</v>
      </c>
      <c r="D53" s="43" t="s">
        <v>618</v>
      </c>
      <c r="E53" s="43" t="s">
        <v>619</v>
      </c>
      <c r="F53" s="43" t="s">
        <v>440</v>
      </c>
      <c r="G53" s="43" t="s">
        <v>516</v>
      </c>
      <c r="H53" s="43" t="s">
        <v>30</v>
      </c>
      <c r="I53" s="43" t="s">
        <v>441</v>
      </c>
      <c r="J53" s="43" t="s">
        <v>32</v>
      </c>
      <c r="K53" s="43" t="s">
        <v>442</v>
      </c>
    </row>
    <row r="54" spans="1:11" x14ac:dyDescent="0.25">
      <c r="A54" s="43">
        <v>53</v>
      </c>
      <c r="B54" s="43" t="s">
        <v>443</v>
      </c>
      <c r="C54" s="43" t="s">
        <v>444</v>
      </c>
      <c r="D54" s="43" t="s">
        <v>0</v>
      </c>
      <c r="E54" s="43" t="s">
        <v>1</v>
      </c>
      <c r="F54" s="43" t="s">
        <v>445</v>
      </c>
      <c r="G54" s="43" t="s">
        <v>527</v>
      </c>
      <c r="H54" s="43" t="s">
        <v>5</v>
      </c>
      <c r="I54" s="43" t="s">
        <v>446</v>
      </c>
      <c r="J54" s="43" t="s">
        <v>6</v>
      </c>
      <c r="K54" s="43" t="s">
        <v>447</v>
      </c>
    </row>
    <row r="55" spans="1:11" x14ac:dyDescent="0.25">
      <c r="A55" s="43">
        <v>54</v>
      </c>
      <c r="B55" s="43" t="s">
        <v>448</v>
      </c>
      <c r="C55" s="43" t="s">
        <v>449</v>
      </c>
      <c r="D55" s="43" t="s">
        <v>205</v>
      </c>
      <c r="E55" s="43" t="s">
        <v>1</v>
      </c>
      <c r="F55" s="43" t="s">
        <v>450</v>
      </c>
      <c r="G55" s="43" t="s">
        <v>527</v>
      </c>
      <c r="H55" s="43" t="s">
        <v>5</v>
      </c>
      <c r="I55" s="43" t="s">
        <v>451</v>
      </c>
      <c r="J55" s="43" t="s">
        <v>6</v>
      </c>
      <c r="K55" s="43" t="s">
        <v>452</v>
      </c>
    </row>
    <row r="56" spans="1:11" x14ac:dyDescent="0.25">
      <c r="A56" s="43">
        <v>55</v>
      </c>
      <c r="B56" s="43" t="s">
        <v>453</v>
      </c>
      <c r="C56" s="43" t="s">
        <v>454</v>
      </c>
      <c r="D56" s="43" t="s">
        <v>455</v>
      </c>
      <c r="E56" s="43" t="s">
        <v>456</v>
      </c>
      <c r="F56" s="43" t="s">
        <v>457</v>
      </c>
      <c r="G56" s="43" t="s">
        <v>516</v>
      </c>
      <c r="H56" s="43" t="s">
        <v>30</v>
      </c>
      <c r="I56" s="43" t="s">
        <v>458</v>
      </c>
      <c r="J56" s="43" t="s">
        <v>32</v>
      </c>
      <c r="K56" s="43" t="s">
        <v>459</v>
      </c>
    </row>
    <row r="57" spans="1:11" x14ac:dyDescent="0.25">
      <c r="A57" s="43">
        <v>56</v>
      </c>
      <c r="B57" s="43" t="s">
        <v>460</v>
      </c>
      <c r="C57" s="43" t="s">
        <v>461</v>
      </c>
      <c r="D57" s="43" t="s">
        <v>462</v>
      </c>
      <c r="E57" s="43" t="s">
        <v>1</v>
      </c>
      <c r="F57" s="43" t="s">
        <v>463</v>
      </c>
      <c r="G57" s="43" t="s">
        <v>516</v>
      </c>
      <c r="H57" s="43" t="s">
        <v>30</v>
      </c>
      <c r="I57" s="43" t="s">
        <v>464</v>
      </c>
      <c r="J57" s="43" t="s">
        <v>32</v>
      </c>
      <c r="K57" s="43" t="s">
        <v>465</v>
      </c>
    </row>
    <row r="58" spans="1:11" x14ac:dyDescent="0.25">
      <c r="A58" s="43">
        <v>57</v>
      </c>
      <c r="B58" s="43" t="s">
        <v>165</v>
      </c>
      <c r="C58" s="43" t="s">
        <v>166</v>
      </c>
      <c r="D58" s="43" t="s">
        <v>27</v>
      </c>
      <c r="E58" s="43" t="s">
        <v>28</v>
      </c>
      <c r="F58" s="43" t="s">
        <v>167</v>
      </c>
      <c r="G58" s="43" t="s">
        <v>516</v>
      </c>
      <c r="H58" s="43" t="s">
        <v>30</v>
      </c>
      <c r="I58" s="43" t="s">
        <v>168</v>
      </c>
      <c r="J58" s="43" t="s">
        <v>32</v>
      </c>
      <c r="K58" s="43" t="s">
        <v>466</v>
      </c>
    </row>
    <row r="59" spans="1:11" x14ac:dyDescent="0.25">
      <c r="A59" s="43">
        <v>58</v>
      </c>
      <c r="B59" s="43" t="s">
        <v>20</v>
      </c>
      <c r="C59" s="43" t="s">
        <v>21</v>
      </c>
      <c r="D59" s="43" t="s">
        <v>0</v>
      </c>
      <c r="E59" s="43" t="s">
        <v>1</v>
      </c>
      <c r="F59" s="43" t="s">
        <v>22</v>
      </c>
      <c r="G59" s="43" t="s">
        <v>527</v>
      </c>
      <c r="H59" s="43" t="s">
        <v>5</v>
      </c>
      <c r="I59" s="43" t="s">
        <v>23</v>
      </c>
      <c r="J59" s="43" t="s">
        <v>6</v>
      </c>
      <c r="K59" s="43" t="s">
        <v>24</v>
      </c>
    </row>
    <row r="60" spans="1:11" x14ac:dyDescent="0.25">
      <c r="A60" s="43">
        <v>59</v>
      </c>
      <c r="B60" s="43" t="s">
        <v>25</v>
      </c>
      <c r="C60" s="43" t="s">
        <v>26</v>
      </c>
      <c r="D60" s="43" t="s">
        <v>27</v>
      </c>
      <c r="E60" s="43" t="s">
        <v>28</v>
      </c>
      <c r="F60" s="43" t="s">
        <v>29</v>
      </c>
      <c r="G60" s="43" t="s">
        <v>516</v>
      </c>
      <c r="H60" s="43" t="s">
        <v>30</v>
      </c>
      <c r="I60" s="43" t="s">
        <v>31</v>
      </c>
      <c r="J60" s="43" t="s">
        <v>32</v>
      </c>
      <c r="K60" s="43" t="s">
        <v>33</v>
      </c>
    </row>
    <row r="61" spans="1:11" x14ac:dyDescent="0.25">
      <c r="A61" s="43">
        <v>60</v>
      </c>
      <c r="B61" s="43" t="s">
        <v>34</v>
      </c>
      <c r="C61" s="43" t="s">
        <v>35</v>
      </c>
      <c r="D61" s="43" t="s">
        <v>36</v>
      </c>
      <c r="E61" s="43" t="s">
        <v>1</v>
      </c>
      <c r="F61" s="43" t="s">
        <v>37</v>
      </c>
      <c r="G61" s="43" t="s">
        <v>527</v>
      </c>
      <c r="H61" s="43" t="s">
        <v>5</v>
      </c>
      <c r="I61" s="43" t="s">
        <v>38</v>
      </c>
      <c r="J61" s="43" t="s">
        <v>6</v>
      </c>
      <c r="K61" s="43" t="s">
        <v>39</v>
      </c>
    </row>
    <row r="62" spans="1:11" x14ac:dyDescent="0.25">
      <c r="A62" s="43">
        <v>61</v>
      </c>
      <c r="B62" s="43" t="s">
        <v>40</v>
      </c>
      <c r="C62" s="43" t="s">
        <v>41</v>
      </c>
      <c r="D62" s="43" t="s">
        <v>42</v>
      </c>
      <c r="E62" s="43" t="s">
        <v>43</v>
      </c>
      <c r="F62" s="43" t="s">
        <v>44</v>
      </c>
      <c r="G62" s="43" t="s">
        <v>527</v>
      </c>
      <c r="H62" s="43" t="s">
        <v>5</v>
      </c>
      <c r="I62" s="43" t="s">
        <v>45</v>
      </c>
      <c r="J62" s="43" t="s">
        <v>6</v>
      </c>
      <c r="K62" s="43" t="s">
        <v>46</v>
      </c>
    </row>
    <row r="63" spans="1:11" x14ac:dyDescent="0.25">
      <c r="A63" s="43">
        <v>62</v>
      </c>
      <c r="B63" s="43" t="s">
        <v>64</v>
      </c>
      <c r="C63" s="43" t="s">
        <v>65</v>
      </c>
      <c r="D63" s="43" t="s">
        <v>66</v>
      </c>
      <c r="E63" s="43" t="s">
        <v>1</v>
      </c>
      <c r="F63" s="43" t="s">
        <v>67</v>
      </c>
      <c r="G63" s="43" t="s">
        <v>516</v>
      </c>
      <c r="H63" s="43" t="s">
        <v>30</v>
      </c>
      <c r="I63" s="43" t="s">
        <v>68</v>
      </c>
      <c r="J63" s="43" t="s">
        <v>32</v>
      </c>
      <c r="K63" s="43" t="s">
        <v>69</v>
      </c>
    </row>
    <row r="64" spans="1:11" x14ac:dyDescent="0.25">
      <c r="A64" s="43">
        <v>63</v>
      </c>
      <c r="B64" s="43" t="s">
        <v>71</v>
      </c>
      <c r="C64" s="43" t="s">
        <v>72</v>
      </c>
      <c r="D64" s="43" t="s">
        <v>73</v>
      </c>
      <c r="E64" s="43" t="s">
        <v>28</v>
      </c>
      <c r="F64" s="43" t="s">
        <v>74</v>
      </c>
      <c r="G64" s="43" t="s">
        <v>516</v>
      </c>
      <c r="H64" s="43" t="s">
        <v>30</v>
      </c>
      <c r="I64" s="43" t="s">
        <v>75</v>
      </c>
      <c r="J64" s="43" t="s">
        <v>32</v>
      </c>
      <c r="K64" s="43" t="s">
        <v>76</v>
      </c>
    </row>
    <row r="65" spans="1:11" x14ac:dyDescent="0.25">
      <c r="A65" s="43">
        <v>64</v>
      </c>
      <c r="B65" s="43" t="s">
        <v>467</v>
      </c>
      <c r="C65" s="43" t="s">
        <v>468</v>
      </c>
      <c r="D65" s="43" t="s">
        <v>0</v>
      </c>
      <c r="E65" s="43" t="s">
        <v>1</v>
      </c>
      <c r="F65" s="43" t="s">
        <v>469</v>
      </c>
      <c r="G65" s="43" t="s">
        <v>527</v>
      </c>
      <c r="H65" s="43" t="s">
        <v>5</v>
      </c>
      <c r="I65" s="43" t="s">
        <v>470</v>
      </c>
      <c r="J65" s="43" t="s">
        <v>6</v>
      </c>
      <c r="K65" s="43" t="s">
        <v>471</v>
      </c>
    </row>
    <row r="66" spans="1:11" x14ac:dyDescent="0.25">
      <c r="A66" s="43">
        <v>65</v>
      </c>
      <c r="B66" s="43" t="s">
        <v>79</v>
      </c>
      <c r="C66" s="43" t="s">
        <v>11</v>
      </c>
      <c r="D66" s="43" t="s">
        <v>80</v>
      </c>
      <c r="E66" s="43" t="s">
        <v>81</v>
      </c>
      <c r="F66" s="43" t="s">
        <v>82</v>
      </c>
      <c r="G66" s="43" t="s">
        <v>527</v>
      </c>
      <c r="H66" s="43" t="s">
        <v>5</v>
      </c>
      <c r="I66" s="43" t="s">
        <v>83</v>
      </c>
      <c r="J66" s="43" t="s">
        <v>6</v>
      </c>
      <c r="K66" s="43" t="s">
        <v>84</v>
      </c>
    </row>
    <row r="67" spans="1:11" x14ac:dyDescent="0.25">
      <c r="A67" s="43">
        <v>66</v>
      </c>
      <c r="B67" s="43" t="s">
        <v>64</v>
      </c>
      <c r="C67" s="43" t="s">
        <v>65</v>
      </c>
      <c r="D67" s="43" t="s">
        <v>66</v>
      </c>
      <c r="E67" s="43" t="s">
        <v>1</v>
      </c>
      <c r="F67" s="43" t="s">
        <v>85</v>
      </c>
      <c r="G67" s="43" t="s">
        <v>527</v>
      </c>
      <c r="H67" s="43" t="s">
        <v>5</v>
      </c>
      <c r="I67" s="43" t="s">
        <v>86</v>
      </c>
      <c r="J67" s="43" t="s">
        <v>6</v>
      </c>
      <c r="K67" s="43" t="s">
        <v>87</v>
      </c>
    </row>
    <row r="68" spans="1:11" x14ac:dyDescent="0.25">
      <c r="A68" s="43">
        <v>67</v>
      </c>
      <c r="B68" s="43" t="s">
        <v>88</v>
      </c>
      <c r="C68" s="43" t="s">
        <v>89</v>
      </c>
      <c r="D68" s="43" t="s">
        <v>90</v>
      </c>
      <c r="E68" s="43" t="s">
        <v>70</v>
      </c>
      <c r="F68" s="43" t="s">
        <v>91</v>
      </c>
      <c r="G68" s="43" t="s">
        <v>527</v>
      </c>
      <c r="H68" s="43" t="s">
        <v>5</v>
      </c>
      <c r="I68" s="43" t="s">
        <v>92</v>
      </c>
      <c r="J68" s="43" t="s">
        <v>6</v>
      </c>
      <c r="K68" s="43" t="s">
        <v>93</v>
      </c>
    </row>
    <row r="69" spans="1:11" x14ac:dyDescent="0.25">
      <c r="A69" s="43">
        <v>68</v>
      </c>
      <c r="B69" s="43" t="s">
        <v>50</v>
      </c>
      <c r="C69" s="43" t="s">
        <v>51</v>
      </c>
      <c r="D69" s="43" t="s">
        <v>52</v>
      </c>
      <c r="E69" s="43" t="s">
        <v>43</v>
      </c>
      <c r="F69" s="43" t="s">
        <v>94</v>
      </c>
      <c r="G69" s="43" t="s">
        <v>527</v>
      </c>
      <c r="H69" s="43" t="s">
        <v>5</v>
      </c>
      <c r="I69" s="43" t="s">
        <v>95</v>
      </c>
      <c r="J69" s="43" t="s">
        <v>6</v>
      </c>
      <c r="K69" s="43" t="s">
        <v>96</v>
      </c>
    </row>
    <row r="70" spans="1:11" x14ac:dyDescent="0.25">
      <c r="A70" s="43">
        <v>69</v>
      </c>
      <c r="B70" s="43" t="s">
        <v>49</v>
      </c>
      <c r="C70" s="43" t="s">
        <v>97</v>
      </c>
      <c r="D70" s="43" t="s">
        <v>66</v>
      </c>
      <c r="E70" s="43" t="s">
        <v>1</v>
      </c>
      <c r="F70" s="43" t="s">
        <v>98</v>
      </c>
      <c r="G70" s="43" t="s">
        <v>527</v>
      </c>
      <c r="H70" s="43" t="s">
        <v>5</v>
      </c>
      <c r="I70" s="43" t="s">
        <v>99</v>
      </c>
      <c r="J70" s="43" t="s">
        <v>6</v>
      </c>
      <c r="K70" s="43" t="s">
        <v>100</v>
      </c>
    </row>
    <row r="71" spans="1:11" x14ac:dyDescent="0.25">
      <c r="A71" s="43">
        <v>70</v>
      </c>
      <c r="B71" s="43" t="s">
        <v>104</v>
      </c>
      <c r="C71" s="43" t="s">
        <v>105</v>
      </c>
      <c r="D71" s="43" t="s">
        <v>106</v>
      </c>
      <c r="E71" s="43" t="s">
        <v>7</v>
      </c>
      <c r="F71" s="43" t="s">
        <v>107</v>
      </c>
      <c r="G71" s="43" t="s">
        <v>527</v>
      </c>
      <c r="H71" s="43" t="s">
        <v>5</v>
      </c>
      <c r="I71" s="43" t="s">
        <v>108</v>
      </c>
      <c r="J71" s="43" t="s">
        <v>6</v>
      </c>
      <c r="K71" s="43" t="s">
        <v>109</v>
      </c>
    </row>
    <row r="72" spans="1:11" x14ac:dyDescent="0.25">
      <c r="A72" s="43">
        <v>71</v>
      </c>
      <c r="B72" s="43" t="s">
        <v>110</v>
      </c>
      <c r="C72" s="43" t="s">
        <v>111</v>
      </c>
      <c r="D72" s="43" t="s">
        <v>112</v>
      </c>
      <c r="E72" s="43" t="s">
        <v>43</v>
      </c>
      <c r="F72" s="43" t="s">
        <v>113</v>
      </c>
      <c r="G72" s="43" t="s">
        <v>516</v>
      </c>
      <c r="H72" s="43" t="s">
        <v>3</v>
      </c>
      <c r="I72" s="43" t="s">
        <v>114</v>
      </c>
      <c r="J72" s="43" t="s">
        <v>53</v>
      </c>
      <c r="K72" s="43" t="s">
        <v>115</v>
      </c>
    </row>
    <row r="73" spans="1:11" x14ac:dyDescent="0.25">
      <c r="A73" s="43">
        <v>72</v>
      </c>
      <c r="B73" s="43" t="s">
        <v>120</v>
      </c>
      <c r="C73" s="43" t="s">
        <v>121</v>
      </c>
      <c r="D73" s="43" t="s">
        <v>122</v>
      </c>
      <c r="E73" s="43" t="s">
        <v>43</v>
      </c>
      <c r="F73" s="43" t="s">
        <v>123</v>
      </c>
      <c r="G73" s="43" t="s">
        <v>516</v>
      </c>
      <c r="H73" s="43" t="s">
        <v>3</v>
      </c>
      <c r="I73" s="43" t="s">
        <v>124</v>
      </c>
      <c r="J73" s="43" t="s">
        <v>125</v>
      </c>
      <c r="K73" s="43" t="s">
        <v>126</v>
      </c>
    </row>
    <row r="74" spans="1:11" x14ac:dyDescent="0.25">
      <c r="A74" s="43">
        <v>73</v>
      </c>
      <c r="B74" s="43" t="s">
        <v>127</v>
      </c>
      <c r="C74" s="43" t="s">
        <v>47</v>
      </c>
      <c r="D74" s="43" t="s">
        <v>0</v>
      </c>
      <c r="E74" s="43" t="s">
        <v>1</v>
      </c>
      <c r="F74" s="43" t="s">
        <v>128</v>
      </c>
      <c r="G74" s="43" t="s">
        <v>527</v>
      </c>
      <c r="H74" s="43" t="s">
        <v>8</v>
      </c>
      <c r="I74" s="43" t="s">
        <v>129</v>
      </c>
      <c r="J74" s="43" t="s">
        <v>9</v>
      </c>
      <c r="K74" s="43" t="s">
        <v>130</v>
      </c>
    </row>
    <row r="75" spans="1:11" x14ac:dyDescent="0.25">
      <c r="A75" s="43">
        <v>74</v>
      </c>
      <c r="B75" s="43" t="s">
        <v>641</v>
      </c>
      <c r="C75" s="43" t="s">
        <v>642</v>
      </c>
      <c r="D75" s="43" t="s">
        <v>106</v>
      </c>
      <c r="E75" s="43" t="s">
        <v>7</v>
      </c>
      <c r="F75" s="43" t="s">
        <v>643</v>
      </c>
      <c r="G75" s="43" t="s">
        <v>527</v>
      </c>
      <c r="H75" s="43" t="s">
        <v>8</v>
      </c>
      <c r="I75" s="43" t="s">
        <v>644</v>
      </c>
      <c r="J75" s="43" t="s">
        <v>9</v>
      </c>
      <c r="K75" s="43" t="s">
        <v>645</v>
      </c>
    </row>
    <row r="76" spans="1:11" x14ac:dyDescent="0.25">
      <c r="A76" s="43">
        <v>75</v>
      </c>
      <c r="B76" s="43" t="s">
        <v>131</v>
      </c>
      <c r="C76" s="43" t="s">
        <v>132</v>
      </c>
      <c r="D76" s="43" t="s">
        <v>133</v>
      </c>
      <c r="E76" s="43" t="s">
        <v>28</v>
      </c>
      <c r="F76" s="43" t="s">
        <v>134</v>
      </c>
      <c r="G76" s="43" t="s">
        <v>516</v>
      </c>
      <c r="H76" s="43" t="s">
        <v>30</v>
      </c>
      <c r="I76" s="43" t="s">
        <v>135</v>
      </c>
      <c r="J76" s="43" t="s">
        <v>32</v>
      </c>
      <c r="K76" s="43" t="s">
        <v>136</v>
      </c>
    </row>
    <row r="77" spans="1:11" x14ac:dyDescent="0.25">
      <c r="A77" s="43">
        <v>76</v>
      </c>
      <c r="B77" s="43" t="s">
        <v>145</v>
      </c>
      <c r="C77" s="43" t="s">
        <v>146</v>
      </c>
      <c r="D77" s="43" t="s">
        <v>0</v>
      </c>
      <c r="E77" s="43" t="s">
        <v>1</v>
      </c>
      <c r="F77" s="43" t="s">
        <v>147</v>
      </c>
      <c r="G77" s="43" t="s">
        <v>516</v>
      </c>
      <c r="H77" s="43" t="s">
        <v>3</v>
      </c>
      <c r="I77" s="43" t="s">
        <v>148</v>
      </c>
      <c r="J77" s="43" t="s">
        <v>53</v>
      </c>
      <c r="K77" s="43" t="s">
        <v>149</v>
      </c>
    </row>
    <row r="78" spans="1:11" x14ac:dyDescent="0.25">
      <c r="A78" s="43">
        <v>77</v>
      </c>
      <c r="B78" s="43" t="s">
        <v>150</v>
      </c>
      <c r="C78" s="43" t="s">
        <v>151</v>
      </c>
      <c r="D78" s="43" t="s">
        <v>152</v>
      </c>
      <c r="E78" s="43" t="s">
        <v>28</v>
      </c>
      <c r="F78" s="43" t="s">
        <v>153</v>
      </c>
      <c r="G78" s="43" t="s">
        <v>516</v>
      </c>
      <c r="H78" s="43" t="s">
        <v>30</v>
      </c>
      <c r="I78" s="43" t="s">
        <v>154</v>
      </c>
      <c r="J78" s="43" t="s">
        <v>32</v>
      </c>
      <c r="K78" s="43" t="s">
        <v>155</v>
      </c>
    </row>
    <row r="79" spans="1:11" x14ac:dyDescent="0.25">
      <c r="A79" s="43">
        <v>78</v>
      </c>
      <c r="B79" s="43" t="s">
        <v>54</v>
      </c>
      <c r="C79" s="43" t="s">
        <v>55</v>
      </c>
      <c r="D79" s="43" t="s">
        <v>0</v>
      </c>
      <c r="E79" s="43" t="s">
        <v>1</v>
      </c>
      <c r="F79" s="43" t="s">
        <v>156</v>
      </c>
      <c r="G79" s="43" t="s">
        <v>516</v>
      </c>
      <c r="H79" s="43" t="s">
        <v>157</v>
      </c>
      <c r="I79" s="43" t="s">
        <v>158</v>
      </c>
      <c r="J79" s="43" t="s">
        <v>159</v>
      </c>
      <c r="K79" s="43" t="s">
        <v>160</v>
      </c>
    </row>
    <row r="80" spans="1:11" x14ac:dyDescent="0.25">
      <c r="A80" s="43">
        <v>79</v>
      </c>
      <c r="B80" s="43" t="s">
        <v>101</v>
      </c>
      <c r="C80" s="43" t="s">
        <v>102</v>
      </c>
      <c r="D80" s="43" t="s">
        <v>103</v>
      </c>
      <c r="E80" s="43" t="s">
        <v>43</v>
      </c>
      <c r="F80" s="43" t="s">
        <v>169</v>
      </c>
      <c r="G80" s="43" t="s">
        <v>527</v>
      </c>
      <c r="H80" s="43" t="s">
        <v>8</v>
      </c>
      <c r="I80" s="43" t="s">
        <v>170</v>
      </c>
      <c r="J80" s="43" t="s">
        <v>9</v>
      </c>
      <c r="K80" s="43" t="s">
        <v>171</v>
      </c>
    </row>
    <row r="81" spans="1:11" x14ac:dyDescent="0.25">
      <c r="A81" s="43">
        <v>80</v>
      </c>
      <c r="B81" s="43" t="s">
        <v>174</v>
      </c>
      <c r="C81" s="43" t="s">
        <v>175</v>
      </c>
      <c r="D81" s="43" t="s">
        <v>0</v>
      </c>
      <c r="E81" s="43" t="s">
        <v>1</v>
      </c>
      <c r="F81" s="43" t="s">
        <v>176</v>
      </c>
      <c r="G81" s="43" t="s">
        <v>527</v>
      </c>
      <c r="H81" s="43" t="s">
        <v>8</v>
      </c>
      <c r="I81" s="43" t="s">
        <v>177</v>
      </c>
      <c r="J81" s="43" t="s">
        <v>9</v>
      </c>
      <c r="K81" s="43" t="s">
        <v>178</v>
      </c>
    </row>
    <row r="82" spans="1:11" x14ac:dyDescent="0.25">
      <c r="A82" s="43">
        <v>81</v>
      </c>
      <c r="B82" s="43" t="s">
        <v>174</v>
      </c>
      <c r="C82" s="43" t="s">
        <v>175</v>
      </c>
      <c r="D82" s="43" t="s">
        <v>0</v>
      </c>
      <c r="E82" s="43" t="s">
        <v>1</v>
      </c>
      <c r="F82" s="43" t="s">
        <v>472</v>
      </c>
      <c r="G82" s="43" t="s">
        <v>543</v>
      </c>
      <c r="H82" s="43" t="s">
        <v>473</v>
      </c>
      <c r="I82" s="43" t="s">
        <v>474</v>
      </c>
      <c r="J82" s="43" t="s">
        <v>475</v>
      </c>
      <c r="K82" s="43" t="s">
        <v>476</v>
      </c>
    </row>
    <row r="83" spans="1:11" x14ac:dyDescent="0.25">
      <c r="A83" s="43">
        <v>82</v>
      </c>
      <c r="B83" s="43" t="s">
        <v>179</v>
      </c>
      <c r="C83" s="43" t="s">
        <v>180</v>
      </c>
      <c r="D83" s="43" t="s">
        <v>181</v>
      </c>
      <c r="E83" s="43" t="s">
        <v>43</v>
      </c>
      <c r="F83" s="43" t="s">
        <v>182</v>
      </c>
      <c r="G83" s="43" t="s">
        <v>527</v>
      </c>
      <c r="H83" s="43" t="s">
        <v>8</v>
      </c>
      <c r="I83" s="43" t="s">
        <v>183</v>
      </c>
      <c r="J83" s="43" t="s">
        <v>9</v>
      </c>
      <c r="K83" s="43" t="s">
        <v>184</v>
      </c>
    </row>
    <row r="84" spans="1:11" x14ac:dyDescent="0.25">
      <c r="A84" s="43">
        <v>83</v>
      </c>
      <c r="B84" s="43" t="s">
        <v>185</v>
      </c>
      <c r="C84" s="43" t="s">
        <v>186</v>
      </c>
      <c r="D84" s="43" t="s">
        <v>17</v>
      </c>
      <c r="E84" s="43" t="s">
        <v>7</v>
      </c>
      <c r="F84" s="43" t="s">
        <v>187</v>
      </c>
      <c r="G84" s="43" t="s">
        <v>527</v>
      </c>
      <c r="H84" s="43" t="s">
        <v>8</v>
      </c>
      <c r="I84" s="43" t="s">
        <v>188</v>
      </c>
      <c r="J84" s="43" t="s">
        <v>9</v>
      </c>
      <c r="K84" s="43" t="s">
        <v>189</v>
      </c>
    </row>
    <row r="85" spans="1:11" x14ac:dyDescent="0.25">
      <c r="A85" s="43">
        <v>84</v>
      </c>
      <c r="B85" s="43" t="s">
        <v>467</v>
      </c>
      <c r="C85" s="43" t="s">
        <v>468</v>
      </c>
      <c r="D85" s="43" t="s">
        <v>0</v>
      </c>
      <c r="E85" s="43" t="s">
        <v>1</v>
      </c>
      <c r="F85" s="43" t="s">
        <v>477</v>
      </c>
      <c r="G85" s="43" t="s">
        <v>516</v>
      </c>
      <c r="H85" s="43" t="s">
        <v>30</v>
      </c>
      <c r="I85" s="43" t="s">
        <v>478</v>
      </c>
      <c r="J85" s="43" t="s">
        <v>32</v>
      </c>
      <c r="K85" s="43" t="s">
        <v>479</v>
      </c>
    </row>
    <row r="86" spans="1:11" x14ac:dyDescent="0.25">
      <c r="A86" s="43">
        <v>85</v>
      </c>
      <c r="B86" s="43" t="s">
        <v>190</v>
      </c>
      <c r="C86" s="43" t="s">
        <v>191</v>
      </c>
      <c r="D86" s="43" t="s">
        <v>192</v>
      </c>
      <c r="E86" s="43" t="s">
        <v>28</v>
      </c>
      <c r="F86" s="43" t="s">
        <v>193</v>
      </c>
      <c r="G86" s="43" t="s">
        <v>516</v>
      </c>
      <c r="H86" s="43" t="s">
        <v>30</v>
      </c>
      <c r="I86" s="43" t="s">
        <v>194</v>
      </c>
      <c r="J86" s="43" t="s">
        <v>32</v>
      </c>
      <c r="K86" s="43" t="s">
        <v>195</v>
      </c>
    </row>
    <row r="87" spans="1:11" x14ac:dyDescent="0.25">
      <c r="A87" s="43">
        <v>86</v>
      </c>
      <c r="B87" s="43" t="s">
        <v>196</v>
      </c>
      <c r="C87" s="43" t="s">
        <v>104</v>
      </c>
      <c r="D87" s="43" t="s">
        <v>197</v>
      </c>
      <c r="E87" s="43" t="s">
        <v>198</v>
      </c>
      <c r="F87" s="43" t="s">
        <v>199</v>
      </c>
      <c r="G87" s="43" t="s">
        <v>527</v>
      </c>
      <c r="H87" s="43" t="s">
        <v>8</v>
      </c>
      <c r="I87" s="43" t="s">
        <v>200</v>
      </c>
      <c r="J87" s="43" t="s">
        <v>9</v>
      </c>
      <c r="K87" s="43" t="s">
        <v>201</v>
      </c>
    </row>
    <row r="88" spans="1:11" x14ac:dyDescent="0.25">
      <c r="A88" s="43">
        <v>87</v>
      </c>
      <c r="B88" s="43" t="s">
        <v>101</v>
      </c>
      <c r="C88" s="43" t="s">
        <v>102</v>
      </c>
      <c r="D88" s="43" t="s">
        <v>103</v>
      </c>
      <c r="E88" s="43" t="s">
        <v>43</v>
      </c>
      <c r="F88" s="43" t="s">
        <v>202</v>
      </c>
      <c r="G88" s="43" t="s">
        <v>516</v>
      </c>
      <c r="H88" s="43" t="s">
        <v>30</v>
      </c>
      <c r="I88" s="43" t="s">
        <v>203</v>
      </c>
      <c r="J88" s="43" t="s">
        <v>32</v>
      </c>
      <c r="K88" s="43" t="s">
        <v>204</v>
      </c>
    </row>
    <row r="89" spans="1:11" x14ac:dyDescent="0.25">
      <c r="A89" s="43">
        <v>88</v>
      </c>
      <c r="B89" s="43" t="s">
        <v>54</v>
      </c>
      <c r="C89" s="43" t="s">
        <v>55</v>
      </c>
      <c r="D89" s="43" t="s">
        <v>0</v>
      </c>
      <c r="E89" s="43" t="s">
        <v>1</v>
      </c>
      <c r="F89" s="43" t="s">
        <v>480</v>
      </c>
      <c r="G89" s="43" t="s">
        <v>543</v>
      </c>
      <c r="H89" s="43" t="s">
        <v>473</v>
      </c>
      <c r="I89" s="43" t="s">
        <v>481</v>
      </c>
      <c r="J89" s="43" t="s">
        <v>475</v>
      </c>
      <c r="K89" s="43" t="s">
        <v>482</v>
      </c>
    </row>
    <row r="90" spans="1:11" x14ac:dyDescent="0.25">
      <c r="A90" s="43">
        <v>89</v>
      </c>
      <c r="B90" s="43" t="s">
        <v>206</v>
      </c>
      <c r="C90" s="43" t="s">
        <v>207</v>
      </c>
      <c r="D90" s="43" t="s">
        <v>173</v>
      </c>
      <c r="E90" s="43" t="s">
        <v>43</v>
      </c>
      <c r="F90" s="43" t="s">
        <v>208</v>
      </c>
      <c r="G90" s="43" t="s">
        <v>516</v>
      </c>
      <c r="H90" s="43" t="s">
        <v>3</v>
      </c>
      <c r="I90" s="43" t="s">
        <v>209</v>
      </c>
      <c r="J90" s="43" t="s">
        <v>53</v>
      </c>
      <c r="K90" s="43" t="s">
        <v>210</v>
      </c>
    </row>
    <row r="91" spans="1:11" x14ac:dyDescent="0.25">
      <c r="A91" s="43">
        <v>90</v>
      </c>
      <c r="B91" s="43" t="s">
        <v>216</v>
      </c>
      <c r="C91" s="43" t="s">
        <v>217</v>
      </c>
      <c r="D91" s="43" t="s">
        <v>0</v>
      </c>
      <c r="E91" s="43" t="s">
        <v>1</v>
      </c>
      <c r="F91" s="43" t="s">
        <v>218</v>
      </c>
      <c r="G91" s="43" t="s">
        <v>516</v>
      </c>
      <c r="H91" s="43" t="s">
        <v>3</v>
      </c>
      <c r="I91" s="43" t="s">
        <v>219</v>
      </c>
      <c r="J91" s="43" t="s">
        <v>53</v>
      </c>
      <c r="K91" s="43" t="s">
        <v>220</v>
      </c>
    </row>
    <row r="92" spans="1:11" x14ac:dyDescent="0.25">
      <c r="A92" s="43">
        <v>91</v>
      </c>
      <c r="B92" s="43" t="s">
        <v>50</v>
      </c>
      <c r="C92" s="43" t="s">
        <v>51</v>
      </c>
      <c r="D92" s="43" t="s">
        <v>52</v>
      </c>
      <c r="E92" s="43" t="s">
        <v>43</v>
      </c>
      <c r="F92" s="43" t="s">
        <v>221</v>
      </c>
      <c r="G92" s="43" t="s">
        <v>516</v>
      </c>
      <c r="H92" s="43" t="s">
        <v>3</v>
      </c>
      <c r="I92" s="43" t="s">
        <v>222</v>
      </c>
      <c r="J92" s="43" t="s">
        <v>53</v>
      </c>
      <c r="K92" s="43" t="s">
        <v>223</v>
      </c>
    </row>
    <row r="93" spans="1:11" x14ac:dyDescent="0.25">
      <c r="A93" s="43">
        <v>92</v>
      </c>
      <c r="B93" s="43" t="s">
        <v>224</v>
      </c>
      <c r="C93" s="43" t="s">
        <v>225</v>
      </c>
      <c r="D93" s="43" t="s">
        <v>0</v>
      </c>
      <c r="E93" s="43" t="s">
        <v>1</v>
      </c>
      <c r="F93" s="43" t="s">
        <v>226</v>
      </c>
      <c r="G93" s="43" t="s">
        <v>516</v>
      </c>
      <c r="H93" s="43" t="s">
        <v>3</v>
      </c>
      <c r="I93" s="43" t="s">
        <v>227</v>
      </c>
      <c r="J93" s="43" t="s">
        <v>53</v>
      </c>
      <c r="K93" s="43" t="s">
        <v>228</v>
      </c>
    </row>
    <row r="94" spans="1:11" x14ac:dyDescent="0.25">
      <c r="A94" s="43">
        <v>93</v>
      </c>
      <c r="B94" s="43" t="s">
        <v>54</v>
      </c>
      <c r="C94" s="43" t="s">
        <v>55</v>
      </c>
      <c r="D94" s="43" t="s">
        <v>0</v>
      </c>
      <c r="E94" s="43" t="s">
        <v>1</v>
      </c>
      <c r="F94" s="43" t="s">
        <v>229</v>
      </c>
      <c r="G94" s="43" t="s">
        <v>516</v>
      </c>
      <c r="H94" s="43" t="s">
        <v>3</v>
      </c>
      <c r="I94" s="43" t="s">
        <v>230</v>
      </c>
      <c r="J94" s="43" t="s">
        <v>53</v>
      </c>
      <c r="K94" s="43" t="s">
        <v>231</v>
      </c>
    </row>
    <row r="95" spans="1:11" x14ac:dyDescent="0.25">
      <c r="A95" s="43">
        <v>94</v>
      </c>
      <c r="B95" s="43" t="s">
        <v>232</v>
      </c>
      <c r="C95" s="43" t="s">
        <v>233</v>
      </c>
      <c r="D95" s="43" t="s">
        <v>234</v>
      </c>
      <c r="E95" s="43" t="s">
        <v>1</v>
      </c>
      <c r="F95" s="43" t="s">
        <v>235</v>
      </c>
      <c r="G95" s="43" t="s">
        <v>516</v>
      </c>
      <c r="H95" s="43" t="s">
        <v>3</v>
      </c>
      <c r="I95" s="43" t="s">
        <v>236</v>
      </c>
      <c r="J95" s="43" t="s">
        <v>53</v>
      </c>
      <c r="K95" s="43" t="s">
        <v>237</v>
      </c>
    </row>
    <row r="96" spans="1:11" x14ac:dyDescent="0.25">
      <c r="A96" s="43">
        <v>95</v>
      </c>
      <c r="B96" s="43" t="s">
        <v>50</v>
      </c>
      <c r="C96" s="43" t="s">
        <v>51</v>
      </c>
      <c r="D96" s="43" t="s">
        <v>52</v>
      </c>
      <c r="E96" s="43" t="s">
        <v>43</v>
      </c>
      <c r="F96" s="43" t="s">
        <v>246</v>
      </c>
      <c r="G96" s="43" t="s">
        <v>516</v>
      </c>
      <c r="H96" s="43" t="s">
        <v>3</v>
      </c>
      <c r="I96" s="43" t="s">
        <v>247</v>
      </c>
      <c r="J96" s="43" t="s">
        <v>125</v>
      </c>
      <c r="K96" s="43" t="s">
        <v>248</v>
      </c>
    </row>
    <row r="97" spans="1:11" x14ac:dyDescent="0.25">
      <c r="A97" s="43">
        <v>96</v>
      </c>
      <c r="B97" s="43" t="s">
        <v>249</v>
      </c>
      <c r="C97" s="43" t="s">
        <v>250</v>
      </c>
      <c r="D97" s="43" t="s">
        <v>251</v>
      </c>
      <c r="E97" s="43" t="s">
        <v>43</v>
      </c>
      <c r="F97" s="43" t="s">
        <v>252</v>
      </c>
      <c r="G97" s="43" t="s">
        <v>516</v>
      </c>
      <c r="H97" s="43" t="s">
        <v>3</v>
      </c>
      <c r="I97" s="43" t="s">
        <v>253</v>
      </c>
      <c r="J97" s="43" t="s">
        <v>125</v>
      </c>
      <c r="K97" s="43" t="s">
        <v>254</v>
      </c>
    </row>
    <row r="98" spans="1:11" x14ac:dyDescent="0.25">
      <c r="A98" s="43">
        <v>97</v>
      </c>
      <c r="B98" s="43" t="s">
        <v>262</v>
      </c>
      <c r="C98" s="43" t="s">
        <v>263</v>
      </c>
      <c r="D98" s="43" t="s">
        <v>264</v>
      </c>
      <c r="E98" s="43" t="s">
        <v>1</v>
      </c>
      <c r="F98" s="43" t="s">
        <v>265</v>
      </c>
      <c r="G98" s="43" t="s">
        <v>516</v>
      </c>
      <c r="H98" s="43" t="s">
        <v>3</v>
      </c>
      <c r="I98" s="43" t="s">
        <v>266</v>
      </c>
      <c r="J98" s="43" t="s">
        <v>53</v>
      </c>
      <c r="K98" s="43" t="s">
        <v>267</v>
      </c>
    </row>
    <row r="99" spans="1:11" x14ac:dyDescent="0.25">
      <c r="A99" s="43">
        <v>98</v>
      </c>
      <c r="B99" s="43" t="s">
        <v>268</v>
      </c>
      <c r="C99" s="43" t="s">
        <v>269</v>
      </c>
      <c r="D99" s="43" t="s">
        <v>66</v>
      </c>
      <c r="E99" s="43" t="s">
        <v>1</v>
      </c>
      <c r="F99" s="43" t="s">
        <v>270</v>
      </c>
      <c r="G99" s="43" t="s">
        <v>516</v>
      </c>
      <c r="H99" s="43" t="s">
        <v>3</v>
      </c>
      <c r="I99" s="43" t="s">
        <v>271</v>
      </c>
      <c r="J99" s="43" t="s">
        <v>53</v>
      </c>
      <c r="K99" s="43" t="s">
        <v>272</v>
      </c>
    </row>
    <row r="100" spans="1:11" x14ac:dyDescent="0.25">
      <c r="A100" s="43">
        <v>99</v>
      </c>
      <c r="B100" s="43" t="s">
        <v>273</v>
      </c>
      <c r="C100" s="43" t="s">
        <v>274</v>
      </c>
      <c r="D100" s="43" t="s">
        <v>0</v>
      </c>
      <c r="E100" s="43" t="s">
        <v>1</v>
      </c>
      <c r="F100" s="43" t="s">
        <v>275</v>
      </c>
      <c r="G100" s="43" t="s">
        <v>516</v>
      </c>
      <c r="H100" s="43" t="s">
        <v>3</v>
      </c>
      <c r="I100" s="43" t="s">
        <v>276</v>
      </c>
      <c r="J100" s="43" t="s">
        <v>53</v>
      </c>
      <c r="K100" s="43" t="s">
        <v>277</v>
      </c>
    </row>
    <row r="101" spans="1:11" x14ac:dyDescent="0.25">
      <c r="A101" s="43">
        <v>100</v>
      </c>
      <c r="B101" s="43" t="s">
        <v>278</v>
      </c>
      <c r="C101" s="43" t="s">
        <v>279</v>
      </c>
      <c r="D101" s="43" t="s">
        <v>66</v>
      </c>
      <c r="E101" s="43" t="s">
        <v>1</v>
      </c>
      <c r="F101" s="43" t="s">
        <v>280</v>
      </c>
      <c r="G101" s="43" t="s">
        <v>516</v>
      </c>
      <c r="H101" s="43" t="s">
        <v>3</v>
      </c>
      <c r="I101" s="43" t="s">
        <v>281</v>
      </c>
      <c r="J101" s="43" t="s">
        <v>53</v>
      </c>
      <c r="K101" s="43" t="s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3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42" t="s">
        <v>629</v>
      </c>
      <c r="C2" s="42" t="s">
        <v>630</v>
      </c>
      <c r="D2" s="42" t="s">
        <v>173</v>
      </c>
      <c r="E2" s="42" t="s">
        <v>43</v>
      </c>
      <c r="F2" s="42" t="s">
        <v>631</v>
      </c>
      <c r="G2" s="42" t="s">
        <v>2</v>
      </c>
      <c r="H2" s="42" t="s">
        <v>287</v>
      </c>
      <c r="I2" s="42" t="s">
        <v>632</v>
      </c>
      <c r="J2" s="42" t="s">
        <v>289</v>
      </c>
      <c r="K2" s="42" t="s">
        <v>633</v>
      </c>
      <c r="L2" s="42"/>
      <c r="M2" s="42"/>
    </row>
    <row r="3" spans="1:13" x14ac:dyDescent="0.25">
      <c r="A3">
        <v>2</v>
      </c>
      <c r="B3" s="42" t="s">
        <v>599</v>
      </c>
      <c r="C3" s="42" t="s">
        <v>599</v>
      </c>
      <c r="D3" s="42" t="s">
        <v>600</v>
      </c>
      <c r="E3" s="42" t="s">
        <v>601</v>
      </c>
      <c r="F3" s="42" t="s">
        <v>602</v>
      </c>
      <c r="G3" s="42" t="s">
        <v>543</v>
      </c>
      <c r="H3" s="42" t="s">
        <v>473</v>
      </c>
      <c r="I3" s="42" t="s">
        <v>603</v>
      </c>
      <c r="J3" s="42" t="s">
        <v>475</v>
      </c>
      <c r="K3" s="42" t="s">
        <v>634</v>
      </c>
      <c r="L3" s="42"/>
      <c r="M3" s="42"/>
    </row>
    <row r="4" spans="1:13" x14ac:dyDescent="0.25">
      <c r="A4">
        <v>3</v>
      </c>
      <c r="B4" s="42" t="s">
        <v>599</v>
      </c>
      <c r="C4" s="42" t="s">
        <v>599</v>
      </c>
      <c r="D4" s="42" t="s">
        <v>600</v>
      </c>
      <c r="E4" s="42" t="s">
        <v>601</v>
      </c>
      <c r="F4" s="42" t="s">
        <v>605</v>
      </c>
      <c r="G4" s="42" t="s">
        <v>543</v>
      </c>
      <c r="H4" s="42" t="s">
        <v>473</v>
      </c>
      <c r="I4" s="42" t="s">
        <v>606</v>
      </c>
      <c r="J4" s="42" t="s">
        <v>475</v>
      </c>
      <c r="K4" s="42" t="s">
        <v>635</v>
      </c>
      <c r="L4" s="42"/>
      <c r="M4" s="42"/>
    </row>
    <row r="5" spans="1:13" x14ac:dyDescent="0.25">
      <c r="A5" s="42">
        <v>4</v>
      </c>
      <c r="B5" s="42" t="s">
        <v>174</v>
      </c>
      <c r="C5" s="42" t="s">
        <v>175</v>
      </c>
      <c r="D5" s="42" t="s">
        <v>0</v>
      </c>
      <c r="E5" s="42" t="s">
        <v>1</v>
      </c>
      <c r="F5" s="42" t="s">
        <v>422</v>
      </c>
      <c r="G5" s="42" t="s">
        <v>516</v>
      </c>
      <c r="H5" s="42" t="s">
        <v>3</v>
      </c>
      <c r="I5" s="42" t="s">
        <v>423</v>
      </c>
      <c r="J5" s="42" t="s">
        <v>2</v>
      </c>
      <c r="K5" s="42" t="s">
        <v>636</v>
      </c>
      <c r="L5" s="42"/>
      <c r="M5" s="42"/>
    </row>
    <row r="6" spans="1:13" x14ac:dyDescent="0.25">
      <c r="A6" s="42">
        <v>5</v>
      </c>
      <c r="B6" s="42" t="s">
        <v>102</v>
      </c>
      <c r="C6" s="42" t="s">
        <v>141</v>
      </c>
      <c r="D6" s="42" t="s">
        <v>42</v>
      </c>
      <c r="E6" s="42" t="s">
        <v>43</v>
      </c>
      <c r="F6" s="42" t="s">
        <v>142</v>
      </c>
      <c r="G6" s="42" t="s">
        <v>516</v>
      </c>
      <c r="H6" s="42" t="s">
        <v>3</v>
      </c>
      <c r="I6" s="42" t="s">
        <v>143</v>
      </c>
      <c r="J6" s="42" t="s">
        <v>53</v>
      </c>
      <c r="K6" s="42" t="s">
        <v>637</v>
      </c>
      <c r="L6" s="42"/>
      <c r="M6" s="42"/>
    </row>
    <row r="7" spans="1:13" x14ac:dyDescent="0.25">
      <c r="A7" s="42">
        <v>6</v>
      </c>
      <c r="B7" s="42" t="s">
        <v>608</v>
      </c>
      <c r="C7" s="42" t="s">
        <v>378</v>
      </c>
      <c r="D7" s="42" t="s">
        <v>27</v>
      </c>
      <c r="E7" s="42" t="s">
        <v>28</v>
      </c>
      <c r="F7" s="42" t="s">
        <v>609</v>
      </c>
      <c r="G7" s="42" t="s">
        <v>2</v>
      </c>
      <c r="H7" s="42" t="s">
        <v>294</v>
      </c>
      <c r="I7" s="42" t="s">
        <v>610</v>
      </c>
      <c r="J7" s="42" t="s">
        <v>289</v>
      </c>
      <c r="K7" s="42" t="s">
        <v>611</v>
      </c>
      <c r="L7" s="42"/>
      <c r="M7" s="42"/>
    </row>
    <row r="8" spans="1:13" x14ac:dyDescent="0.25">
      <c r="A8" s="42">
        <v>7</v>
      </c>
      <c r="B8" s="42" t="s">
        <v>623</v>
      </c>
      <c r="C8" s="42" t="s">
        <v>624</v>
      </c>
      <c r="D8" s="42" t="s">
        <v>625</v>
      </c>
      <c r="E8" s="42" t="s">
        <v>48</v>
      </c>
      <c r="F8" s="42" t="s">
        <v>626</v>
      </c>
      <c r="G8" s="42" t="s">
        <v>516</v>
      </c>
      <c r="H8" s="42" t="s">
        <v>294</v>
      </c>
      <c r="I8" s="42" t="s">
        <v>627</v>
      </c>
      <c r="J8" s="42" t="s">
        <v>289</v>
      </c>
      <c r="K8" s="42" t="s">
        <v>628</v>
      </c>
      <c r="L8" s="42"/>
      <c r="M8" s="42"/>
    </row>
    <row r="9" spans="1:13" x14ac:dyDescent="0.25">
      <c r="A9" s="42">
        <v>8</v>
      </c>
      <c r="B9" s="42" t="s">
        <v>4</v>
      </c>
      <c r="C9" s="42" t="s">
        <v>4</v>
      </c>
      <c r="D9" s="42" t="s">
        <v>4</v>
      </c>
      <c r="E9" s="42" t="s">
        <v>4</v>
      </c>
      <c r="F9" s="42" t="s">
        <v>572</v>
      </c>
      <c r="G9" s="42" t="s">
        <v>2</v>
      </c>
      <c r="H9" s="42" t="s">
        <v>287</v>
      </c>
      <c r="I9" s="42" t="s">
        <v>573</v>
      </c>
      <c r="J9" s="42" t="s">
        <v>289</v>
      </c>
      <c r="K9" s="42" t="s">
        <v>574</v>
      </c>
      <c r="L9" s="42"/>
      <c r="M9" s="42"/>
    </row>
    <row r="10" spans="1:13" x14ac:dyDescent="0.25">
      <c r="A10" s="42">
        <v>9</v>
      </c>
      <c r="B10" s="42" t="s">
        <v>575</v>
      </c>
      <c r="C10" s="42" t="s">
        <v>576</v>
      </c>
      <c r="D10" s="42" t="s">
        <v>577</v>
      </c>
      <c r="E10" s="42" t="s">
        <v>7</v>
      </c>
      <c r="F10" s="42" t="s">
        <v>578</v>
      </c>
      <c r="G10" s="42" t="s">
        <v>2</v>
      </c>
      <c r="H10" s="42" t="s">
        <v>287</v>
      </c>
      <c r="I10" s="42" t="s">
        <v>579</v>
      </c>
      <c r="J10" s="42" t="s">
        <v>289</v>
      </c>
      <c r="K10" s="42" t="s">
        <v>580</v>
      </c>
      <c r="L10" s="42"/>
      <c r="M10" s="42"/>
    </row>
    <row r="11" spans="1:13" x14ac:dyDescent="0.25">
      <c r="A11" s="42">
        <v>10</v>
      </c>
      <c r="B11" s="42" t="s">
        <v>535</v>
      </c>
      <c r="C11" s="42" t="s">
        <v>536</v>
      </c>
      <c r="D11" s="42" t="s">
        <v>205</v>
      </c>
      <c r="E11" s="42" t="s">
        <v>1</v>
      </c>
      <c r="F11" s="42" t="s">
        <v>537</v>
      </c>
      <c r="G11" s="42" t="s">
        <v>516</v>
      </c>
      <c r="H11" s="42" t="s">
        <v>3</v>
      </c>
      <c r="I11" s="42" t="s">
        <v>538</v>
      </c>
      <c r="J11" s="42" t="s">
        <v>53</v>
      </c>
      <c r="K11" s="42" t="s">
        <v>584</v>
      </c>
      <c r="L11" s="42"/>
      <c r="M11" s="42"/>
    </row>
    <row r="12" spans="1:13" x14ac:dyDescent="0.25">
      <c r="A12" s="42">
        <v>11</v>
      </c>
      <c r="B12" s="42" t="s">
        <v>590</v>
      </c>
      <c r="C12" s="42" t="s">
        <v>591</v>
      </c>
      <c r="D12" s="42" t="s">
        <v>592</v>
      </c>
      <c r="E12" s="42" t="s">
        <v>43</v>
      </c>
      <c r="F12" s="42" t="s">
        <v>593</v>
      </c>
      <c r="G12" s="42" t="s">
        <v>516</v>
      </c>
      <c r="H12" s="42" t="s">
        <v>30</v>
      </c>
      <c r="I12" s="42" t="s">
        <v>594</v>
      </c>
      <c r="J12" s="42" t="s">
        <v>32</v>
      </c>
      <c r="K12" s="42" t="s">
        <v>595</v>
      </c>
      <c r="L12" s="42"/>
      <c r="M12" s="42"/>
    </row>
    <row r="13" spans="1:13" x14ac:dyDescent="0.25">
      <c r="A13" s="42">
        <v>12</v>
      </c>
      <c r="B13" s="42" t="s">
        <v>257</v>
      </c>
      <c r="C13" s="42" t="s">
        <v>258</v>
      </c>
      <c r="D13" s="42" t="s">
        <v>36</v>
      </c>
      <c r="E13" s="42" t="s">
        <v>1</v>
      </c>
      <c r="F13" s="42" t="s">
        <v>259</v>
      </c>
      <c r="G13" s="42" t="s">
        <v>516</v>
      </c>
      <c r="H13" s="42" t="s">
        <v>3</v>
      </c>
      <c r="I13" s="42" t="s">
        <v>260</v>
      </c>
      <c r="J13" s="42" t="s">
        <v>53</v>
      </c>
      <c r="K13" s="42" t="s">
        <v>596</v>
      </c>
      <c r="L13" s="42"/>
      <c r="M13" s="42"/>
    </row>
    <row r="14" spans="1:13" x14ac:dyDescent="0.25">
      <c r="A14" s="42">
        <v>13</v>
      </c>
      <c r="B14" s="42" t="s">
        <v>407</v>
      </c>
      <c r="C14" s="42" t="s">
        <v>408</v>
      </c>
      <c r="D14" s="42" t="s">
        <v>618</v>
      </c>
      <c r="E14" s="42" t="s">
        <v>619</v>
      </c>
      <c r="F14" s="42" t="s">
        <v>409</v>
      </c>
      <c r="G14" s="42" t="s">
        <v>516</v>
      </c>
      <c r="H14" s="42" t="s">
        <v>294</v>
      </c>
      <c r="I14" s="42" t="s">
        <v>410</v>
      </c>
      <c r="J14" s="42" t="s">
        <v>289</v>
      </c>
      <c r="K14" s="42" t="s">
        <v>597</v>
      </c>
      <c r="L14" s="42"/>
      <c r="M14" s="42"/>
    </row>
    <row r="15" spans="1:13" x14ac:dyDescent="0.25">
      <c r="A15" s="42">
        <v>14</v>
      </c>
      <c r="B15" s="42" t="s">
        <v>407</v>
      </c>
      <c r="C15" s="42" t="s">
        <v>408</v>
      </c>
      <c r="D15" s="42" t="s">
        <v>618</v>
      </c>
      <c r="E15" s="42" t="s">
        <v>619</v>
      </c>
      <c r="F15" s="42" t="s">
        <v>563</v>
      </c>
      <c r="G15" s="42" t="s">
        <v>516</v>
      </c>
      <c r="H15" s="42" t="s">
        <v>294</v>
      </c>
      <c r="I15" s="42" t="s">
        <v>564</v>
      </c>
      <c r="J15" s="42" t="s">
        <v>289</v>
      </c>
      <c r="K15" s="42" t="s">
        <v>598</v>
      </c>
      <c r="L15" s="42"/>
      <c r="M15" s="42"/>
    </row>
    <row r="16" spans="1:13" x14ac:dyDescent="0.25">
      <c r="A16" s="42">
        <v>15</v>
      </c>
      <c r="B16" s="42" t="s">
        <v>566</v>
      </c>
      <c r="C16" s="42" t="s">
        <v>556</v>
      </c>
      <c r="D16" s="42" t="s">
        <v>0</v>
      </c>
      <c r="E16" s="42" t="s">
        <v>1</v>
      </c>
      <c r="F16" s="42" t="s">
        <v>557</v>
      </c>
      <c r="G16" s="42" t="s">
        <v>516</v>
      </c>
      <c r="H16" s="42" t="s">
        <v>287</v>
      </c>
      <c r="I16" s="42" t="s">
        <v>558</v>
      </c>
      <c r="J16" s="42" t="s">
        <v>289</v>
      </c>
      <c r="K16" s="42" t="s">
        <v>559</v>
      </c>
      <c r="L16" s="42"/>
      <c r="M16" s="42"/>
    </row>
    <row r="17" spans="1:13" x14ac:dyDescent="0.25">
      <c r="A17" s="42">
        <v>16</v>
      </c>
      <c r="B17" s="42" t="s">
        <v>567</v>
      </c>
      <c r="C17" s="42" t="s">
        <v>561</v>
      </c>
      <c r="D17" s="42" t="s">
        <v>0</v>
      </c>
      <c r="E17" s="42" t="s">
        <v>1</v>
      </c>
      <c r="F17" s="42" t="s">
        <v>61</v>
      </c>
      <c r="G17" s="42" t="s">
        <v>516</v>
      </c>
      <c r="H17" s="42" t="s">
        <v>3</v>
      </c>
      <c r="I17" s="42" t="s">
        <v>62</v>
      </c>
      <c r="J17" s="42" t="s">
        <v>53</v>
      </c>
      <c r="K17" s="42" t="s">
        <v>562</v>
      </c>
      <c r="L17" s="42"/>
      <c r="M17" s="42"/>
    </row>
    <row r="18" spans="1:13" x14ac:dyDescent="0.25">
      <c r="A18" s="42">
        <v>17</v>
      </c>
      <c r="B18" s="42" t="s">
        <v>161</v>
      </c>
      <c r="C18" s="42" t="s">
        <v>162</v>
      </c>
      <c r="D18" s="42" t="s">
        <v>394</v>
      </c>
      <c r="E18" s="42" t="s">
        <v>1</v>
      </c>
      <c r="F18" s="42" t="s">
        <v>163</v>
      </c>
      <c r="G18" s="42" t="s">
        <v>516</v>
      </c>
      <c r="H18" s="42" t="s">
        <v>30</v>
      </c>
      <c r="I18" s="42" t="s">
        <v>164</v>
      </c>
      <c r="J18" s="42" t="s">
        <v>32</v>
      </c>
      <c r="K18" s="42" t="s">
        <v>517</v>
      </c>
      <c r="L18" s="42"/>
      <c r="M18" s="42"/>
    </row>
    <row r="19" spans="1:13" x14ac:dyDescent="0.25">
      <c r="A19" s="42">
        <v>18</v>
      </c>
      <c r="B19" s="42" t="s">
        <v>322</v>
      </c>
      <c r="C19" s="42" t="s">
        <v>323</v>
      </c>
      <c r="D19" s="42" t="s">
        <v>66</v>
      </c>
      <c r="E19" s="42" t="s">
        <v>1</v>
      </c>
      <c r="F19" s="42" t="s">
        <v>324</v>
      </c>
      <c r="G19" s="42" t="s">
        <v>516</v>
      </c>
      <c r="H19" s="42" t="s">
        <v>287</v>
      </c>
      <c r="I19" s="42" t="s">
        <v>325</v>
      </c>
      <c r="J19" s="42" t="s">
        <v>289</v>
      </c>
      <c r="K19" s="42" t="s">
        <v>525</v>
      </c>
      <c r="L19" s="42"/>
      <c r="M19" s="42"/>
    </row>
    <row r="20" spans="1:13" x14ac:dyDescent="0.25">
      <c r="A20" s="42">
        <v>19</v>
      </c>
      <c r="B20" s="42" t="s">
        <v>530</v>
      </c>
      <c r="C20" s="42" t="s">
        <v>531</v>
      </c>
      <c r="D20" s="42" t="s">
        <v>0</v>
      </c>
      <c r="E20" s="42" t="s">
        <v>1</v>
      </c>
      <c r="F20" s="42" t="s">
        <v>532</v>
      </c>
      <c r="G20" s="42" t="s">
        <v>516</v>
      </c>
      <c r="H20" s="42" t="s">
        <v>294</v>
      </c>
      <c r="I20" s="42" t="s">
        <v>533</v>
      </c>
      <c r="J20" s="42" t="s">
        <v>516</v>
      </c>
      <c r="K20" s="42" t="s">
        <v>534</v>
      </c>
      <c r="L20" s="42"/>
      <c r="M20" s="42"/>
    </row>
    <row r="21" spans="1:13" x14ac:dyDescent="0.25">
      <c r="A21" s="42">
        <v>20</v>
      </c>
      <c r="B21" s="42" t="s">
        <v>4</v>
      </c>
      <c r="C21" s="42" t="s">
        <v>4</v>
      </c>
      <c r="D21" s="42" t="s">
        <v>4</v>
      </c>
      <c r="E21" s="42" t="s">
        <v>4</v>
      </c>
      <c r="F21" s="42" t="s">
        <v>540</v>
      </c>
      <c r="G21" s="42" t="s">
        <v>516</v>
      </c>
      <c r="H21" s="42" t="s">
        <v>294</v>
      </c>
      <c r="I21" s="42" t="s">
        <v>541</v>
      </c>
      <c r="J21" s="42" t="s">
        <v>289</v>
      </c>
      <c r="K21" s="42" t="s">
        <v>542</v>
      </c>
      <c r="L21" s="42"/>
      <c r="M21" s="42"/>
    </row>
    <row r="22" spans="1:13" x14ac:dyDescent="0.25">
      <c r="A22" s="42">
        <v>21</v>
      </c>
      <c r="B22" s="42" t="s">
        <v>283</v>
      </c>
      <c r="C22" s="42" t="s">
        <v>284</v>
      </c>
      <c r="D22" s="42" t="s">
        <v>285</v>
      </c>
      <c r="E22" s="42" t="s">
        <v>7</v>
      </c>
      <c r="F22" s="42" t="s">
        <v>286</v>
      </c>
      <c r="G22" s="42" t="s">
        <v>516</v>
      </c>
      <c r="H22" s="42" t="s">
        <v>287</v>
      </c>
      <c r="I22" s="42" t="s">
        <v>288</v>
      </c>
      <c r="J22" s="42" t="s">
        <v>289</v>
      </c>
      <c r="K22" s="42" t="s">
        <v>290</v>
      </c>
      <c r="L22" s="42"/>
      <c r="M22" s="42"/>
    </row>
    <row r="23" spans="1:13" x14ac:dyDescent="0.25">
      <c r="A23" s="42">
        <v>22</v>
      </c>
      <c r="B23" s="42" t="s">
        <v>291</v>
      </c>
      <c r="C23" s="42" t="s">
        <v>292</v>
      </c>
      <c r="D23" s="42" t="s">
        <v>0</v>
      </c>
      <c r="E23" s="42" t="s">
        <v>1</v>
      </c>
      <c r="F23" s="42" t="s">
        <v>293</v>
      </c>
      <c r="G23" s="42" t="s">
        <v>516</v>
      </c>
      <c r="H23" s="42" t="s">
        <v>294</v>
      </c>
      <c r="I23" s="42" t="s">
        <v>295</v>
      </c>
      <c r="J23" s="42" t="s">
        <v>289</v>
      </c>
      <c r="K23" s="42" t="s">
        <v>296</v>
      </c>
      <c r="L23" s="42"/>
      <c r="M23" s="42"/>
    </row>
    <row r="24" spans="1:13" x14ac:dyDescent="0.25">
      <c r="A24" s="42">
        <v>23</v>
      </c>
      <c r="B24" s="42" t="s">
        <v>297</v>
      </c>
      <c r="C24" s="42" t="s">
        <v>255</v>
      </c>
      <c r="D24" s="42" t="s">
        <v>0</v>
      </c>
      <c r="E24" s="42" t="s">
        <v>1</v>
      </c>
      <c r="F24" s="42" t="s">
        <v>298</v>
      </c>
      <c r="G24" s="42" t="s">
        <v>516</v>
      </c>
      <c r="H24" s="42" t="s">
        <v>294</v>
      </c>
      <c r="I24" s="42" t="s">
        <v>299</v>
      </c>
      <c r="J24" s="42" t="s">
        <v>289</v>
      </c>
      <c r="K24" s="42" t="s">
        <v>300</v>
      </c>
      <c r="L24" s="42"/>
      <c r="M24" s="42"/>
    </row>
    <row r="25" spans="1:13" x14ac:dyDescent="0.25">
      <c r="A25" s="42">
        <v>24</v>
      </c>
      <c r="B25" s="42" t="s">
        <v>301</v>
      </c>
      <c r="C25" s="42" t="s">
        <v>302</v>
      </c>
      <c r="D25" s="42" t="s">
        <v>0</v>
      </c>
      <c r="E25" s="42" t="s">
        <v>1</v>
      </c>
      <c r="F25" s="42" t="s">
        <v>303</v>
      </c>
      <c r="G25" s="42" t="s">
        <v>516</v>
      </c>
      <c r="H25" s="42" t="s">
        <v>294</v>
      </c>
      <c r="I25" s="42" t="s">
        <v>304</v>
      </c>
      <c r="J25" s="42" t="s">
        <v>289</v>
      </c>
      <c r="K25" s="42" t="s">
        <v>305</v>
      </c>
      <c r="L25" s="42"/>
      <c r="M25" s="42"/>
    </row>
    <row r="26" spans="1:13" x14ac:dyDescent="0.25">
      <c r="A26" s="42">
        <v>25</v>
      </c>
      <c r="B26" s="42" t="s">
        <v>306</v>
      </c>
      <c r="C26" s="42" t="s">
        <v>307</v>
      </c>
      <c r="D26" s="42" t="s">
        <v>112</v>
      </c>
      <c r="E26" s="42" t="s">
        <v>43</v>
      </c>
      <c r="F26" s="42" t="s">
        <v>308</v>
      </c>
      <c r="G26" s="42" t="s">
        <v>516</v>
      </c>
      <c r="H26" s="42" t="s">
        <v>287</v>
      </c>
      <c r="I26" s="42" t="s">
        <v>309</v>
      </c>
      <c r="J26" s="42" t="s">
        <v>289</v>
      </c>
      <c r="K26" s="42" t="s">
        <v>310</v>
      </c>
      <c r="L26" s="42"/>
      <c r="M26" s="42"/>
    </row>
    <row r="27" spans="1:13" x14ac:dyDescent="0.25">
      <c r="A27" s="42">
        <v>26</v>
      </c>
      <c r="B27" s="42" t="s">
        <v>311</v>
      </c>
      <c r="C27" s="42" t="s">
        <v>312</v>
      </c>
      <c r="D27" s="42" t="s">
        <v>313</v>
      </c>
      <c r="E27" s="42" t="s">
        <v>43</v>
      </c>
      <c r="F27" s="42" t="s">
        <v>314</v>
      </c>
      <c r="G27" s="42" t="s">
        <v>516</v>
      </c>
      <c r="H27" s="42" t="s">
        <v>294</v>
      </c>
      <c r="I27" s="42" t="s">
        <v>315</v>
      </c>
      <c r="J27" s="42" t="s">
        <v>289</v>
      </c>
      <c r="K27" s="42" t="s">
        <v>316</v>
      </c>
      <c r="L27" s="42"/>
      <c r="M27" s="42"/>
    </row>
    <row r="28" spans="1:13" x14ac:dyDescent="0.25">
      <c r="A28" s="42">
        <v>27</v>
      </c>
      <c r="B28" s="42" t="s">
        <v>317</v>
      </c>
      <c r="C28" s="42" t="s">
        <v>279</v>
      </c>
      <c r="D28" s="42" t="s">
        <v>318</v>
      </c>
      <c r="E28" s="42" t="s">
        <v>28</v>
      </c>
      <c r="F28" s="42" t="s">
        <v>319</v>
      </c>
      <c r="G28" s="42" t="s">
        <v>516</v>
      </c>
      <c r="H28" s="42" t="s">
        <v>287</v>
      </c>
      <c r="I28" s="42" t="s">
        <v>320</v>
      </c>
      <c r="J28" s="42" t="s">
        <v>289</v>
      </c>
      <c r="K28" s="42" t="s">
        <v>321</v>
      </c>
      <c r="L28" s="42"/>
      <c r="M28" s="42"/>
    </row>
    <row r="29" spans="1:13" x14ac:dyDescent="0.25">
      <c r="A29" s="42">
        <v>28</v>
      </c>
      <c r="B29" s="42" t="s">
        <v>242</v>
      </c>
      <c r="C29" s="42" t="s">
        <v>243</v>
      </c>
      <c r="D29" s="42" t="s">
        <v>173</v>
      </c>
      <c r="E29" s="42" t="s">
        <v>43</v>
      </c>
      <c r="F29" s="42" t="s">
        <v>244</v>
      </c>
      <c r="G29" s="42" t="s">
        <v>516</v>
      </c>
      <c r="H29" s="42" t="s">
        <v>3</v>
      </c>
      <c r="I29" s="42" t="s">
        <v>245</v>
      </c>
      <c r="J29" s="42" t="s">
        <v>125</v>
      </c>
      <c r="K29" s="42" t="s">
        <v>326</v>
      </c>
      <c r="L29" s="42"/>
      <c r="M29" s="42"/>
    </row>
    <row r="30" spans="1:13" x14ac:dyDescent="0.25">
      <c r="A30" s="42">
        <v>29</v>
      </c>
      <c r="B30" s="42" t="s">
        <v>327</v>
      </c>
      <c r="C30" s="42" t="s">
        <v>328</v>
      </c>
      <c r="D30" s="42" t="s">
        <v>112</v>
      </c>
      <c r="E30" s="42" t="s">
        <v>43</v>
      </c>
      <c r="F30" s="42" t="s">
        <v>329</v>
      </c>
      <c r="G30" s="42" t="s">
        <v>516</v>
      </c>
      <c r="H30" s="42" t="s">
        <v>287</v>
      </c>
      <c r="I30" s="42" t="s">
        <v>330</v>
      </c>
      <c r="J30" s="42" t="s">
        <v>289</v>
      </c>
      <c r="K30" s="42" t="s">
        <v>331</v>
      </c>
      <c r="L30" s="42"/>
      <c r="M30" s="42"/>
    </row>
    <row r="31" spans="1:13" x14ac:dyDescent="0.25">
      <c r="A31" s="42">
        <v>30</v>
      </c>
      <c r="B31" s="42" t="s">
        <v>15</v>
      </c>
      <c r="C31" s="42" t="s">
        <v>16</v>
      </c>
      <c r="D31" s="42" t="s">
        <v>17</v>
      </c>
      <c r="E31" s="42" t="s">
        <v>7</v>
      </c>
      <c r="F31" s="42" t="s">
        <v>18</v>
      </c>
      <c r="G31" s="42" t="s">
        <v>527</v>
      </c>
      <c r="H31" s="42" t="s">
        <v>5</v>
      </c>
      <c r="I31" s="42" t="s">
        <v>19</v>
      </c>
      <c r="J31" s="42" t="s">
        <v>6</v>
      </c>
      <c r="K31" s="42" t="s">
        <v>332</v>
      </c>
      <c r="L31" s="42"/>
      <c r="M31" s="42"/>
    </row>
    <row r="32" spans="1:13" x14ac:dyDescent="0.25">
      <c r="A32" s="42">
        <v>31</v>
      </c>
      <c r="B32" s="42" t="s">
        <v>333</v>
      </c>
      <c r="C32" s="42" t="s">
        <v>334</v>
      </c>
      <c r="D32" s="42" t="s">
        <v>335</v>
      </c>
      <c r="E32" s="42" t="s">
        <v>48</v>
      </c>
      <c r="F32" s="42" t="s">
        <v>336</v>
      </c>
      <c r="G32" s="42" t="s">
        <v>516</v>
      </c>
      <c r="H32" s="42" t="s">
        <v>287</v>
      </c>
      <c r="I32" s="42" t="s">
        <v>337</v>
      </c>
      <c r="J32" s="42" t="s">
        <v>289</v>
      </c>
      <c r="K32" s="42" t="s">
        <v>338</v>
      </c>
      <c r="L32" s="42"/>
      <c r="M32" s="42"/>
    </row>
    <row r="33" spans="1:13" x14ac:dyDescent="0.25">
      <c r="A33" s="42">
        <v>32</v>
      </c>
      <c r="B33" s="42" t="s">
        <v>339</v>
      </c>
      <c r="C33" s="42" t="s">
        <v>340</v>
      </c>
      <c r="D33" s="42" t="s">
        <v>341</v>
      </c>
      <c r="E33" s="42" t="s">
        <v>48</v>
      </c>
      <c r="F33" s="42" t="s">
        <v>342</v>
      </c>
      <c r="G33" s="42" t="s">
        <v>516</v>
      </c>
      <c r="H33" s="42" t="s">
        <v>287</v>
      </c>
      <c r="I33" s="42" t="s">
        <v>343</v>
      </c>
      <c r="J33" s="42" t="s">
        <v>289</v>
      </c>
      <c r="K33" s="42" t="s">
        <v>344</v>
      </c>
      <c r="L33" s="42"/>
      <c r="M33" s="42"/>
    </row>
    <row r="34" spans="1:13" x14ac:dyDescent="0.25">
      <c r="A34" s="42">
        <v>33</v>
      </c>
      <c r="B34" s="42" t="s">
        <v>345</v>
      </c>
      <c r="C34" s="42" t="s">
        <v>346</v>
      </c>
      <c r="D34" s="42" t="s">
        <v>17</v>
      </c>
      <c r="E34" s="42" t="s">
        <v>7</v>
      </c>
      <c r="F34" s="42" t="s">
        <v>347</v>
      </c>
      <c r="G34" s="42" t="s">
        <v>516</v>
      </c>
      <c r="H34" s="42" t="s">
        <v>287</v>
      </c>
      <c r="I34" s="42" t="s">
        <v>348</v>
      </c>
      <c r="J34" s="42" t="s">
        <v>289</v>
      </c>
      <c r="K34" s="42" t="s">
        <v>349</v>
      </c>
      <c r="L34" s="42"/>
      <c r="M34" s="42"/>
    </row>
    <row r="35" spans="1:13" x14ac:dyDescent="0.25">
      <c r="A35" s="42">
        <v>34</v>
      </c>
      <c r="B35" s="42" t="s">
        <v>350</v>
      </c>
      <c r="C35" s="42" t="s">
        <v>340</v>
      </c>
      <c r="D35" s="42" t="s">
        <v>351</v>
      </c>
      <c r="E35" s="42" t="s">
        <v>48</v>
      </c>
      <c r="F35" s="42" t="s">
        <v>352</v>
      </c>
      <c r="G35" s="42" t="s">
        <v>516</v>
      </c>
      <c r="H35" s="42" t="s">
        <v>287</v>
      </c>
      <c r="I35" s="42" t="s">
        <v>353</v>
      </c>
      <c r="J35" s="42" t="s">
        <v>289</v>
      </c>
      <c r="K35" s="42" t="s">
        <v>354</v>
      </c>
      <c r="L35" s="42"/>
      <c r="M35" s="42"/>
    </row>
    <row r="36" spans="1:13" x14ac:dyDescent="0.25">
      <c r="A36" s="42">
        <v>35</v>
      </c>
      <c r="B36" s="42" t="s">
        <v>355</v>
      </c>
      <c r="C36" s="42" t="s">
        <v>356</v>
      </c>
      <c r="D36" s="42" t="s">
        <v>0</v>
      </c>
      <c r="E36" s="42" t="s">
        <v>1</v>
      </c>
      <c r="F36" s="42" t="s">
        <v>357</v>
      </c>
      <c r="G36" s="42" t="s">
        <v>516</v>
      </c>
      <c r="H36" s="42" t="s">
        <v>294</v>
      </c>
      <c r="I36" s="42" t="s">
        <v>358</v>
      </c>
      <c r="J36" s="42" t="s">
        <v>289</v>
      </c>
      <c r="K36" s="42" t="s">
        <v>359</v>
      </c>
      <c r="L36" s="42"/>
      <c r="M36" s="42"/>
    </row>
    <row r="37" spans="1:13" x14ac:dyDescent="0.25">
      <c r="A37" s="42">
        <v>36</v>
      </c>
      <c r="B37" s="42" t="s">
        <v>238</v>
      </c>
      <c r="C37" s="42" t="s">
        <v>239</v>
      </c>
      <c r="D37" s="42" t="s">
        <v>0</v>
      </c>
      <c r="E37" s="42" t="s">
        <v>1</v>
      </c>
      <c r="F37" s="42" t="s">
        <v>240</v>
      </c>
      <c r="G37" s="42" t="s">
        <v>516</v>
      </c>
      <c r="H37" s="42" t="s">
        <v>3</v>
      </c>
      <c r="I37" s="42" t="s">
        <v>241</v>
      </c>
      <c r="J37" s="42" t="s">
        <v>53</v>
      </c>
      <c r="K37" s="42" t="s">
        <v>360</v>
      </c>
      <c r="L37" s="42"/>
      <c r="M37" s="42"/>
    </row>
    <row r="38" spans="1:13" x14ac:dyDescent="0.25">
      <c r="A38" s="42">
        <v>37</v>
      </c>
      <c r="B38" s="42" t="s">
        <v>361</v>
      </c>
      <c r="C38" s="42" t="s">
        <v>362</v>
      </c>
      <c r="D38" s="42" t="s">
        <v>0</v>
      </c>
      <c r="E38" s="42" t="s">
        <v>1</v>
      </c>
      <c r="F38" s="42" t="s">
        <v>363</v>
      </c>
      <c r="G38" s="42" t="s">
        <v>516</v>
      </c>
      <c r="H38" s="42" t="s">
        <v>287</v>
      </c>
      <c r="I38" s="42" t="s">
        <v>364</v>
      </c>
      <c r="J38" s="42" t="s">
        <v>289</v>
      </c>
      <c r="K38" s="42" t="s">
        <v>365</v>
      </c>
      <c r="L38" s="42"/>
      <c r="M38" s="42"/>
    </row>
    <row r="39" spans="1:13" x14ac:dyDescent="0.25">
      <c r="A39" s="42">
        <v>38</v>
      </c>
      <c r="B39" s="42" t="s">
        <v>366</v>
      </c>
      <c r="C39" s="42" t="s">
        <v>367</v>
      </c>
      <c r="D39" s="42" t="s">
        <v>368</v>
      </c>
      <c r="E39" s="42" t="s">
        <v>43</v>
      </c>
      <c r="F39" s="42" t="s">
        <v>369</v>
      </c>
      <c r="G39" s="42" t="s">
        <v>516</v>
      </c>
      <c r="H39" s="42" t="s">
        <v>294</v>
      </c>
      <c r="I39" s="42" t="s">
        <v>370</v>
      </c>
      <c r="J39" s="42" t="s">
        <v>289</v>
      </c>
      <c r="K39" s="42" t="s">
        <v>371</v>
      </c>
      <c r="L39" s="42"/>
      <c r="M39" s="42"/>
    </row>
    <row r="40" spans="1:13" x14ac:dyDescent="0.25">
      <c r="A40" s="42">
        <v>39</v>
      </c>
      <c r="B40" s="42" t="s">
        <v>372</v>
      </c>
      <c r="C40" s="42" t="s">
        <v>373</v>
      </c>
      <c r="D40" s="42" t="s">
        <v>42</v>
      </c>
      <c r="E40" s="42" t="s">
        <v>43</v>
      </c>
      <c r="F40" s="42" t="s">
        <v>374</v>
      </c>
      <c r="G40" s="42" t="s">
        <v>516</v>
      </c>
      <c r="H40" s="42" t="s">
        <v>294</v>
      </c>
      <c r="I40" s="42" t="s">
        <v>375</v>
      </c>
      <c r="J40" s="42" t="s">
        <v>289</v>
      </c>
      <c r="K40" s="42" t="s">
        <v>376</v>
      </c>
      <c r="L40" s="42"/>
      <c r="M40" s="42"/>
    </row>
    <row r="41" spans="1:13" x14ac:dyDescent="0.25">
      <c r="A41" s="42">
        <v>40</v>
      </c>
      <c r="B41" s="42" t="s">
        <v>377</v>
      </c>
      <c r="C41" s="42" t="s">
        <v>378</v>
      </c>
      <c r="D41" s="42" t="s">
        <v>256</v>
      </c>
      <c r="E41" s="42" t="s">
        <v>1</v>
      </c>
      <c r="F41" s="42" t="s">
        <v>379</v>
      </c>
      <c r="G41" s="42" t="s">
        <v>516</v>
      </c>
      <c r="H41" s="42" t="s">
        <v>294</v>
      </c>
      <c r="I41" s="42" t="s">
        <v>380</v>
      </c>
      <c r="J41" s="42" t="s">
        <v>289</v>
      </c>
      <c r="K41" s="42" t="s">
        <v>381</v>
      </c>
      <c r="L41" s="42"/>
      <c r="M41" s="42"/>
    </row>
    <row r="42" spans="1:13" x14ac:dyDescent="0.25">
      <c r="A42" s="42">
        <v>41</v>
      </c>
      <c r="B42" s="42" t="s">
        <v>387</v>
      </c>
      <c r="C42" s="42" t="s">
        <v>279</v>
      </c>
      <c r="D42" s="42" t="s">
        <v>351</v>
      </c>
      <c r="E42" s="42" t="s">
        <v>48</v>
      </c>
      <c r="F42" s="42" t="s">
        <v>388</v>
      </c>
      <c r="G42" s="42" t="s">
        <v>516</v>
      </c>
      <c r="H42" s="42" t="s">
        <v>287</v>
      </c>
      <c r="I42" s="42" t="s">
        <v>389</v>
      </c>
      <c r="J42" s="42" t="s">
        <v>289</v>
      </c>
      <c r="K42" s="42" t="s">
        <v>390</v>
      </c>
      <c r="L42" s="42"/>
      <c r="M42" s="42"/>
    </row>
    <row r="43" spans="1:13" x14ac:dyDescent="0.25">
      <c r="A43" s="42">
        <v>42</v>
      </c>
      <c r="B43" s="42" t="s">
        <v>49</v>
      </c>
      <c r="C43" s="42" t="s">
        <v>97</v>
      </c>
      <c r="D43" s="42" t="s">
        <v>66</v>
      </c>
      <c r="E43" s="42" t="s">
        <v>1</v>
      </c>
      <c r="F43" s="42" t="s">
        <v>391</v>
      </c>
      <c r="G43" s="42" t="s">
        <v>516</v>
      </c>
      <c r="H43" s="42" t="s">
        <v>294</v>
      </c>
      <c r="I43" s="42" t="s">
        <v>392</v>
      </c>
      <c r="J43" s="42" t="s">
        <v>289</v>
      </c>
      <c r="K43" s="42" t="s">
        <v>393</v>
      </c>
      <c r="L43" s="42"/>
      <c r="M43" s="42"/>
    </row>
    <row r="44" spans="1:13" x14ac:dyDescent="0.25">
      <c r="A44" s="42">
        <v>43</v>
      </c>
      <c r="B44" s="42" t="s">
        <v>366</v>
      </c>
      <c r="C44" s="42" t="s">
        <v>367</v>
      </c>
      <c r="D44" s="42" t="s">
        <v>368</v>
      </c>
      <c r="E44" s="42" t="s">
        <v>43</v>
      </c>
      <c r="F44" s="42" t="s">
        <v>395</v>
      </c>
      <c r="G44" s="42" t="s">
        <v>527</v>
      </c>
      <c r="H44" s="42" t="s">
        <v>5</v>
      </c>
      <c r="I44" s="42" t="s">
        <v>396</v>
      </c>
      <c r="J44" s="42" t="s">
        <v>6</v>
      </c>
      <c r="K44" s="42" t="s">
        <v>397</v>
      </c>
      <c r="L44" s="42"/>
      <c r="M44" s="42"/>
    </row>
    <row r="45" spans="1:13" x14ac:dyDescent="0.25">
      <c r="A45" s="42">
        <v>44</v>
      </c>
      <c r="B45" s="42" t="s">
        <v>137</v>
      </c>
      <c r="C45" s="42" t="s">
        <v>138</v>
      </c>
      <c r="D45" s="42" t="s">
        <v>0</v>
      </c>
      <c r="E45" s="42" t="s">
        <v>1</v>
      </c>
      <c r="F45" s="42" t="s">
        <v>139</v>
      </c>
      <c r="G45" s="42" t="s">
        <v>516</v>
      </c>
      <c r="H45" s="42" t="s">
        <v>3</v>
      </c>
      <c r="I45" s="42" t="s">
        <v>140</v>
      </c>
      <c r="J45" s="42" t="s">
        <v>53</v>
      </c>
      <c r="K45" s="42" t="s">
        <v>398</v>
      </c>
      <c r="L45" s="42"/>
      <c r="M45" s="42"/>
    </row>
    <row r="46" spans="1:13" x14ac:dyDescent="0.25">
      <c r="A46" s="42">
        <v>45</v>
      </c>
      <c r="B46" s="42" t="s">
        <v>262</v>
      </c>
      <c r="C46" s="42" t="s">
        <v>399</v>
      </c>
      <c r="D46" s="42" t="s">
        <v>0</v>
      </c>
      <c r="E46" s="42" t="s">
        <v>1</v>
      </c>
      <c r="F46" s="42" t="s">
        <v>400</v>
      </c>
      <c r="G46" s="42" t="s">
        <v>516</v>
      </c>
      <c r="H46" s="42" t="s">
        <v>294</v>
      </c>
      <c r="I46" s="42" t="s">
        <v>401</v>
      </c>
      <c r="J46" s="42" t="s">
        <v>289</v>
      </c>
      <c r="K46" s="42" t="s">
        <v>402</v>
      </c>
      <c r="L46" s="42"/>
      <c r="M46" s="42"/>
    </row>
    <row r="47" spans="1:13" x14ac:dyDescent="0.25">
      <c r="A47" s="42">
        <v>46</v>
      </c>
      <c r="B47" s="42" t="s">
        <v>403</v>
      </c>
      <c r="C47" s="42" t="s">
        <v>60</v>
      </c>
      <c r="D47" s="42" t="s">
        <v>27</v>
      </c>
      <c r="E47" s="42" t="s">
        <v>28</v>
      </c>
      <c r="F47" s="42" t="s">
        <v>404</v>
      </c>
      <c r="G47" s="42" t="s">
        <v>516</v>
      </c>
      <c r="H47" s="42" t="s">
        <v>287</v>
      </c>
      <c r="I47" s="42" t="s">
        <v>405</v>
      </c>
      <c r="J47" s="42" t="s">
        <v>289</v>
      </c>
      <c r="K47" s="42" t="s">
        <v>406</v>
      </c>
      <c r="L47" s="42"/>
      <c r="M47" s="42"/>
    </row>
    <row r="48" spans="1:13" x14ac:dyDescent="0.25">
      <c r="A48" s="42">
        <v>47</v>
      </c>
      <c r="B48" s="42" t="s">
        <v>407</v>
      </c>
      <c r="C48" s="42" t="s">
        <v>408</v>
      </c>
      <c r="D48" s="42" t="s">
        <v>618</v>
      </c>
      <c r="E48" s="42" t="s">
        <v>619</v>
      </c>
      <c r="F48" s="42" t="s">
        <v>412</v>
      </c>
      <c r="G48" s="42" t="s">
        <v>516</v>
      </c>
      <c r="H48" s="42" t="s">
        <v>294</v>
      </c>
      <c r="I48" s="42" t="s">
        <v>413</v>
      </c>
      <c r="J48" s="42" t="s">
        <v>289</v>
      </c>
      <c r="K48" s="42" t="s">
        <v>414</v>
      </c>
      <c r="L48" s="42"/>
      <c r="M48" s="42"/>
    </row>
    <row r="49" spans="1:13" x14ac:dyDescent="0.25">
      <c r="A49" s="42">
        <v>48</v>
      </c>
      <c r="B49" s="42" t="s">
        <v>415</v>
      </c>
      <c r="C49" s="42" t="s">
        <v>416</v>
      </c>
      <c r="D49" s="42" t="s">
        <v>417</v>
      </c>
      <c r="E49" s="42" t="s">
        <v>28</v>
      </c>
      <c r="F49" s="42" t="s">
        <v>418</v>
      </c>
      <c r="G49" s="42" t="s">
        <v>516</v>
      </c>
      <c r="H49" s="42" t="s">
        <v>287</v>
      </c>
      <c r="I49" s="42" t="s">
        <v>419</v>
      </c>
      <c r="J49" s="42" t="s">
        <v>289</v>
      </c>
      <c r="K49" s="42" t="s">
        <v>420</v>
      </c>
      <c r="L49" s="42"/>
      <c r="M49" s="42"/>
    </row>
    <row r="50" spans="1:13" x14ac:dyDescent="0.25">
      <c r="A50" s="42">
        <v>49</v>
      </c>
      <c r="B50" s="42" t="s">
        <v>431</v>
      </c>
      <c r="C50" s="42" t="s">
        <v>172</v>
      </c>
      <c r="D50" s="42" t="s">
        <v>432</v>
      </c>
      <c r="E50" s="42" t="s">
        <v>28</v>
      </c>
      <c r="F50" s="42" t="s">
        <v>433</v>
      </c>
      <c r="G50" s="42" t="s">
        <v>516</v>
      </c>
      <c r="H50" s="42" t="s">
        <v>294</v>
      </c>
      <c r="I50" s="42" t="s">
        <v>434</v>
      </c>
      <c r="J50" s="42" t="s">
        <v>289</v>
      </c>
      <c r="K50" s="42" t="s">
        <v>435</v>
      </c>
      <c r="L50" s="42"/>
      <c r="M50" s="42"/>
    </row>
    <row r="51" spans="1:13" x14ac:dyDescent="0.25">
      <c r="A51" s="42">
        <v>50</v>
      </c>
      <c r="B51" s="42" t="s">
        <v>15</v>
      </c>
      <c r="C51" s="42" t="s">
        <v>16</v>
      </c>
      <c r="D51" s="42" t="s">
        <v>17</v>
      </c>
      <c r="E51" s="42" t="s">
        <v>7</v>
      </c>
      <c r="F51" s="42" t="s">
        <v>77</v>
      </c>
      <c r="G51" s="42" t="s">
        <v>516</v>
      </c>
      <c r="H51" s="42" t="s">
        <v>30</v>
      </c>
      <c r="I51" s="42" t="s">
        <v>78</v>
      </c>
      <c r="J51" s="42" t="s">
        <v>32</v>
      </c>
      <c r="K51" s="42" t="s">
        <v>436</v>
      </c>
      <c r="L51" s="42"/>
      <c r="M51" s="42"/>
    </row>
    <row r="52" spans="1:13" x14ac:dyDescent="0.25">
      <c r="A52" s="42">
        <v>51</v>
      </c>
      <c r="B52" s="42" t="s">
        <v>407</v>
      </c>
      <c r="C52" s="42" t="s">
        <v>408</v>
      </c>
      <c r="D52" s="42" t="s">
        <v>618</v>
      </c>
      <c r="E52" s="42" t="s">
        <v>619</v>
      </c>
      <c r="F52" s="42" t="s">
        <v>437</v>
      </c>
      <c r="G52" s="42" t="s">
        <v>516</v>
      </c>
      <c r="H52" s="42" t="s">
        <v>30</v>
      </c>
      <c r="I52" s="42" t="s">
        <v>438</v>
      </c>
      <c r="J52" s="42" t="s">
        <v>32</v>
      </c>
      <c r="K52" s="42" t="s">
        <v>439</v>
      </c>
      <c r="L52" s="42"/>
      <c r="M52" s="42"/>
    </row>
    <row r="53" spans="1:13" x14ac:dyDescent="0.25">
      <c r="A53" s="42">
        <v>52</v>
      </c>
      <c r="B53" s="42" t="s">
        <v>407</v>
      </c>
      <c r="C53" s="42" t="s">
        <v>408</v>
      </c>
      <c r="D53" s="42" t="s">
        <v>618</v>
      </c>
      <c r="E53" s="42" t="s">
        <v>619</v>
      </c>
      <c r="F53" s="42" t="s">
        <v>440</v>
      </c>
      <c r="G53" s="42" t="s">
        <v>516</v>
      </c>
      <c r="H53" s="42" t="s">
        <v>30</v>
      </c>
      <c r="I53" s="42" t="s">
        <v>441</v>
      </c>
      <c r="J53" s="42" t="s">
        <v>32</v>
      </c>
      <c r="K53" s="42" t="s">
        <v>442</v>
      </c>
      <c r="L53" s="42"/>
      <c r="M53" s="42"/>
    </row>
    <row r="54" spans="1:13" x14ac:dyDescent="0.25">
      <c r="A54" s="42">
        <v>53</v>
      </c>
      <c r="B54" s="42" t="s">
        <v>443</v>
      </c>
      <c r="C54" s="42" t="s">
        <v>444</v>
      </c>
      <c r="D54" s="42" t="s">
        <v>0</v>
      </c>
      <c r="E54" s="42" t="s">
        <v>1</v>
      </c>
      <c r="F54" s="42" t="s">
        <v>445</v>
      </c>
      <c r="G54" s="42" t="s">
        <v>527</v>
      </c>
      <c r="H54" s="42" t="s">
        <v>5</v>
      </c>
      <c r="I54" s="42" t="s">
        <v>446</v>
      </c>
      <c r="J54" s="42" t="s">
        <v>6</v>
      </c>
      <c r="K54" s="42" t="s">
        <v>447</v>
      </c>
      <c r="L54" s="42"/>
      <c r="M54" s="42"/>
    </row>
    <row r="55" spans="1:13" x14ac:dyDescent="0.25">
      <c r="A55" s="42">
        <v>54</v>
      </c>
      <c r="B55" s="42" t="s">
        <v>448</v>
      </c>
      <c r="C55" s="42" t="s">
        <v>449</v>
      </c>
      <c r="D55" s="42" t="s">
        <v>205</v>
      </c>
      <c r="E55" s="42" t="s">
        <v>1</v>
      </c>
      <c r="F55" s="42" t="s">
        <v>450</v>
      </c>
      <c r="G55" s="42" t="s">
        <v>527</v>
      </c>
      <c r="H55" s="42" t="s">
        <v>5</v>
      </c>
      <c r="I55" s="42" t="s">
        <v>451</v>
      </c>
      <c r="J55" s="42" t="s">
        <v>6</v>
      </c>
      <c r="K55" s="42" t="s">
        <v>452</v>
      </c>
      <c r="L55" s="42"/>
      <c r="M55" s="42"/>
    </row>
    <row r="56" spans="1:13" x14ac:dyDescent="0.25">
      <c r="A56" s="42">
        <v>55</v>
      </c>
      <c r="B56" s="42" t="s">
        <v>453</v>
      </c>
      <c r="C56" s="42" t="s">
        <v>454</v>
      </c>
      <c r="D56" s="42" t="s">
        <v>455</v>
      </c>
      <c r="E56" s="42" t="s">
        <v>456</v>
      </c>
      <c r="F56" s="42" t="s">
        <v>457</v>
      </c>
      <c r="G56" s="42" t="s">
        <v>516</v>
      </c>
      <c r="H56" s="42" t="s">
        <v>30</v>
      </c>
      <c r="I56" s="42" t="s">
        <v>458</v>
      </c>
      <c r="J56" s="42" t="s">
        <v>32</v>
      </c>
      <c r="K56" s="42" t="s">
        <v>459</v>
      </c>
      <c r="L56" s="42"/>
      <c r="M56" s="42"/>
    </row>
    <row r="57" spans="1:13" x14ac:dyDescent="0.25">
      <c r="A57" s="42">
        <v>56</v>
      </c>
      <c r="B57" s="42" t="s">
        <v>460</v>
      </c>
      <c r="C57" s="42" t="s">
        <v>461</v>
      </c>
      <c r="D57" s="42" t="s">
        <v>462</v>
      </c>
      <c r="E57" s="42" t="s">
        <v>1</v>
      </c>
      <c r="F57" s="42" t="s">
        <v>463</v>
      </c>
      <c r="G57" s="42" t="s">
        <v>516</v>
      </c>
      <c r="H57" s="42" t="s">
        <v>30</v>
      </c>
      <c r="I57" s="42" t="s">
        <v>464</v>
      </c>
      <c r="J57" s="42" t="s">
        <v>32</v>
      </c>
      <c r="K57" s="42" t="s">
        <v>465</v>
      </c>
      <c r="L57" s="42"/>
      <c r="M57" s="42"/>
    </row>
    <row r="58" spans="1:13" x14ac:dyDescent="0.25">
      <c r="A58" s="42">
        <v>57</v>
      </c>
      <c r="B58" s="42" t="s">
        <v>165</v>
      </c>
      <c r="C58" s="42" t="s">
        <v>166</v>
      </c>
      <c r="D58" s="42" t="s">
        <v>27</v>
      </c>
      <c r="E58" s="42" t="s">
        <v>28</v>
      </c>
      <c r="F58" s="42" t="s">
        <v>167</v>
      </c>
      <c r="G58" s="42" t="s">
        <v>516</v>
      </c>
      <c r="H58" s="42" t="s">
        <v>30</v>
      </c>
      <c r="I58" s="42" t="s">
        <v>168</v>
      </c>
      <c r="J58" s="42" t="s">
        <v>32</v>
      </c>
      <c r="K58" s="42" t="s">
        <v>466</v>
      </c>
      <c r="L58" s="42"/>
      <c r="M58" s="42"/>
    </row>
    <row r="59" spans="1:13" x14ac:dyDescent="0.25">
      <c r="A59" s="42">
        <v>58</v>
      </c>
      <c r="B59" s="42" t="s">
        <v>20</v>
      </c>
      <c r="C59" s="42" t="s">
        <v>21</v>
      </c>
      <c r="D59" s="42" t="s">
        <v>0</v>
      </c>
      <c r="E59" s="42" t="s">
        <v>1</v>
      </c>
      <c r="F59" s="42" t="s">
        <v>22</v>
      </c>
      <c r="G59" s="42" t="s">
        <v>527</v>
      </c>
      <c r="H59" s="42" t="s">
        <v>5</v>
      </c>
      <c r="I59" s="42" t="s">
        <v>23</v>
      </c>
      <c r="J59" s="42" t="s">
        <v>6</v>
      </c>
      <c r="K59" s="42" t="s">
        <v>24</v>
      </c>
      <c r="L59" s="42"/>
      <c r="M59" s="42"/>
    </row>
    <row r="60" spans="1:13" x14ac:dyDescent="0.25">
      <c r="A60" s="42">
        <v>59</v>
      </c>
      <c r="B60" s="42" t="s">
        <v>25</v>
      </c>
      <c r="C60" s="42" t="s">
        <v>26</v>
      </c>
      <c r="D60" s="42" t="s">
        <v>27</v>
      </c>
      <c r="E60" s="42" t="s">
        <v>28</v>
      </c>
      <c r="F60" s="42" t="s">
        <v>29</v>
      </c>
      <c r="G60" s="42" t="s">
        <v>516</v>
      </c>
      <c r="H60" s="42" t="s">
        <v>30</v>
      </c>
      <c r="I60" s="42" t="s">
        <v>31</v>
      </c>
      <c r="J60" s="42" t="s">
        <v>32</v>
      </c>
      <c r="K60" s="42" t="s">
        <v>33</v>
      </c>
      <c r="L60" s="42"/>
      <c r="M60" s="42"/>
    </row>
    <row r="61" spans="1:13" x14ac:dyDescent="0.25">
      <c r="A61" s="42">
        <v>60</v>
      </c>
      <c r="B61" s="42" t="s">
        <v>34</v>
      </c>
      <c r="C61" s="42" t="s">
        <v>35</v>
      </c>
      <c r="D61" s="42" t="s">
        <v>36</v>
      </c>
      <c r="E61" s="42" t="s">
        <v>1</v>
      </c>
      <c r="F61" s="42" t="s">
        <v>37</v>
      </c>
      <c r="G61" s="42" t="s">
        <v>527</v>
      </c>
      <c r="H61" s="42" t="s">
        <v>5</v>
      </c>
      <c r="I61" s="42" t="s">
        <v>38</v>
      </c>
      <c r="J61" s="42" t="s">
        <v>6</v>
      </c>
      <c r="K61" s="42" t="s">
        <v>39</v>
      </c>
      <c r="L61" s="42"/>
      <c r="M61" s="42"/>
    </row>
    <row r="62" spans="1:13" x14ac:dyDescent="0.25">
      <c r="A62" s="42">
        <v>61</v>
      </c>
      <c r="B62" s="42" t="s">
        <v>40</v>
      </c>
      <c r="C62" s="42" t="s">
        <v>41</v>
      </c>
      <c r="D62" s="42" t="s">
        <v>42</v>
      </c>
      <c r="E62" s="42" t="s">
        <v>43</v>
      </c>
      <c r="F62" s="42" t="s">
        <v>44</v>
      </c>
      <c r="G62" s="42" t="s">
        <v>527</v>
      </c>
      <c r="H62" s="42" t="s">
        <v>5</v>
      </c>
      <c r="I62" s="42" t="s">
        <v>45</v>
      </c>
      <c r="J62" s="42" t="s">
        <v>6</v>
      </c>
      <c r="K62" s="42" t="s">
        <v>46</v>
      </c>
      <c r="L62" s="42"/>
      <c r="M62" s="42"/>
    </row>
    <row r="63" spans="1:13" x14ac:dyDescent="0.25">
      <c r="A63" s="42">
        <v>62</v>
      </c>
      <c r="B63" s="42" t="s">
        <v>50</v>
      </c>
      <c r="C63" s="42" t="s">
        <v>51</v>
      </c>
      <c r="D63" s="42" t="s">
        <v>52</v>
      </c>
      <c r="E63" s="42" t="s">
        <v>43</v>
      </c>
      <c r="F63" s="42" t="s">
        <v>638</v>
      </c>
      <c r="G63" s="42" t="s">
        <v>523</v>
      </c>
      <c r="H63" s="42" t="s">
        <v>3</v>
      </c>
      <c r="I63" s="42" t="s">
        <v>639</v>
      </c>
      <c r="J63" s="42" t="s">
        <v>53</v>
      </c>
      <c r="K63" s="42" t="s">
        <v>640</v>
      </c>
      <c r="L63" s="42"/>
      <c r="M63" s="42"/>
    </row>
    <row r="64" spans="1:13" x14ac:dyDescent="0.25">
      <c r="A64" s="42">
        <v>63</v>
      </c>
      <c r="B64" s="42" t="s">
        <v>54</v>
      </c>
      <c r="C64" s="42" t="s">
        <v>55</v>
      </c>
      <c r="D64" s="42" t="s">
        <v>0</v>
      </c>
      <c r="E64" s="42" t="s">
        <v>1</v>
      </c>
      <c r="F64" s="42" t="s">
        <v>56</v>
      </c>
      <c r="G64" s="42" t="s">
        <v>527</v>
      </c>
      <c r="H64" s="42" t="s">
        <v>5</v>
      </c>
      <c r="I64" s="42" t="s">
        <v>57</v>
      </c>
      <c r="J64" s="42" t="s">
        <v>6</v>
      </c>
      <c r="K64" s="42" t="s">
        <v>58</v>
      </c>
      <c r="L64" s="42"/>
      <c r="M64" s="42"/>
    </row>
    <row r="65" spans="1:13" x14ac:dyDescent="0.25">
      <c r="A65" s="42">
        <v>64</v>
      </c>
      <c r="B65" s="42" t="s">
        <v>64</v>
      </c>
      <c r="C65" s="42" t="s">
        <v>65</v>
      </c>
      <c r="D65" s="42" t="s">
        <v>66</v>
      </c>
      <c r="E65" s="42" t="s">
        <v>1</v>
      </c>
      <c r="F65" s="42" t="s">
        <v>67</v>
      </c>
      <c r="G65" s="42" t="s">
        <v>516</v>
      </c>
      <c r="H65" s="42" t="s">
        <v>30</v>
      </c>
      <c r="I65" s="42" t="s">
        <v>68</v>
      </c>
      <c r="J65" s="42" t="s">
        <v>32</v>
      </c>
      <c r="K65" s="42" t="s">
        <v>69</v>
      </c>
      <c r="L65" s="42"/>
      <c r="M65" s="42"/>
    </row>
    <row r="66" spans="1:13" x14ac:dyDescent="0.25">
      <c r="A66" s="42">
        <v>65</v>
      </c>
      <c r="B66" s="42" t="s">
        <v>71</v>
      </c>
      <c r="C66" s="42" t="s">
        <v>72</v>
      </c>
      <c r="D66" s="42" t="s">
        <v>73</v>
      </c>
      <c r="E66" s="42" t="s">
        <v>28</v>
      </c>
      <c r="F66" s="42" t="s">
        <v>74</v>
      </c>
      <c r="G66" s="42" t="s">
        <v>516</v>
      </c>
      <c r="H66" s="42" t="s">
        <v>30</v>
      </c>
      <c r="I66" s="42" t="s">
        <v>75</v>
      </c>
      <c r="J66" s="42" t="s">
        <v>32</v>
      </c>
      <c r="K66" s="42" t="s">
        <v>76</v>
      </c>
      <c r="L66" s="42"/>
      <c r="M66" s="42"/>
    </row>
    <row r="67" spans="1:13" x14ac:dyDescent="0.25">
      <c r="A67" s="42">
        <v>66</v>
      </c>
      <c r="B67" s="42" t="s">
        <v>467</v>
      </c>
      <c r="C67" s="42" t="s">
        <v>468</v>
      </c>
      <c r="D67" s="42" t="s">
        <v>0</v>
      </c>
      <c r="E67" s="42" t="s">
        <v>1</v>
      </c>
      <c r="F67" s="42" t="s">
        <v>469</v>
      </c>
      <c r="G67" s="42" t="s">
        <v>527</v>
      </c>
      <c r="H67" s="42" t="s">
        <v>5</v>
      </c>
      <c r="I67" s="42" t="s">
        <v>470</v>
      </c>
      <c r="J67" s="42" t="s">
        <v>6</v>
      </c>
      <c r="K67" s="42" t="s">
        <v>471</v>
      </c>
      <c r="L67" s="42"/>
      <c r="M67" s="42"/>
    </row>
    <row r="68" spans="1:13" x14ac:dyDescent="0.25">
      <c r="A68" s="42">
        <v>67</v>
      </c>
      <c r="B68" s="42" t="s">
        <v>79</v>
      </c>
      <c r="C68" s="42" t="s">
        <v>11</v>
      </c>
      <c r="D68" s="42" t="s">
        <v>80</v>
      </c>
      <c r="E68" s="42" t="s">
        <v>81</v>
      </c>
      <c r="F68" s="42" t="s">
        <v>82</v>
      </c>
      <c r="G68" s="42" t="s">
        <v>527</v>
      </c>
      <c r="H68" s="42" t="s">
        <v>5</v>
      </c>
      <c r="I68" s="42" t="s">
        <v>83</v>
      </c>
      <c r="J68" s="42" t="s">
        <v>6</v>
      </c>
      <c r="K68" s="42" t="s">
        <v>84</v>
      </c>
      <c r="L68" s="42"/>
      <c r="M68" s="42"/>
    </row>
    <row r="69" spans="1:13" x14ac:dyDescent="0.25">
      <c r="A69" s="42">
        <v>68</v>
      </c>
      <c r="B69" s="42" t="s">
        <v>64</v>
      </c>
      <c r="C69" s="42" t="s">
        <v>65</v>
      </c>
      <c r="D69" s="42" t="s">
        <v>66</v>
      </c>
      <c r="E69" s="42" t="s">
        <v>1</v>
      </c>
      <c r="F69" s="42" t="s">
        <v>85</v>
      </c>
      <c r="G69" s="42" t="s">
        <v>527</v>
      </c>
      <c r="H69" s="42" t="s">
        <v>5</v>
      </c>
      <c r="I69" s="42" t="s">
        <v>86</v>
      </c>
      <c r="J69" s="42" t="s">
        <v>6</v>
      </c>
      <c r="K69" s="42" t="s">
        <v>87</v>
      </c>
      <c r="L69" s="42"/>
      <c r="M69" s="42"/>
    </row>
    <row r="70" spans="1:13" x14ac:dyDescent="0.25">
      <c r="A70" s="42">
        <v>69</v>
      </c>
      <c r="B70" s="42" t="s">
        <v>88</v>
      </c>
      <c r="C70" s="42" t="s">
        <v>89</v>
      </c>
      <c r="D70" s="42" t="s">
        <v>90</v>
      </c>
      <c r="E70" s="42" t="s">
        <v>70</v>
      </c>
      <c r="F70" s="42" t="s">
        <v>91</v>
      </c>
      <c r="G70" s="42" t="s">
        <v>527</v>
      </c>
      <c r="H70" s="42" t="s">
        <v>5</v>
      </c>
      <c r="I70" s="42" t="s">
        <v>92</v>
      </c>
      <c r="J70" s="42" t="s">
        <v>6</v>
      </c>
      <c r="K70" s="42" t="s">
        <v>93</v>
      </c>
      <c r="L70" s="42"/>
      <c r="M70" s="42"/>
    </row>
    <row r="71" spans="1:13" x14ac:dyDescent="0.25">
      <c r="A71" s="42">
        <v>70</v>
      </c>
      <c r="B71" s="42" t="s">
        <v>50</v>
      </c>
      <c r="C71" s="42" t="s">
        <v>51</v>
      </c>
      <c r="D71" s="42" t="s">
        <v>52</v>
      </c>
      <c r="E71" s="42" t="s">
        <v>43</v>
      </c>
      <c r="F71" s="42" t="s">
        <v>94</v>
      </c>
      <c r="G71" s="42" t="s">
        <v>527</v>
      </c>
      <c r="H71" s="42" t="s">
        <v>5</v>
      </c>
      <c r="I71" s="42" t="s">
        <v>95</v>
      </c>
      <c r="J71" s="42" t="s">
        <v>6</v>
      </c>
      <c r="K71" s="42" t="s">
        <v>96</v>
      </c>
      <c r="L71" s="42"/>
      <c r="M71" s="42"/>
    </row>
    <row r="72" spans="1:13" x14ac:dyDescent="0.25">
      <c r="A72" s="42">
        <v>71</v>
      </c>
      <c r="B72" s="42" t="s">
        <v>49</v>
      </c>
      <c r="C72" s="42" t="s">
        <v>97</v>
      </c>
      <c r="D72" s="42" t="s">
        <v>66</v>
      </c>
      <c r="E72" s="42" t="s">
        <v>1</v>
      </c>
      <c r="F72" s="42" t="s">
        <v>98</v>
      </c>
      <c r="G72" s="42" t="s">
        <v>527</v>
      </c>
      <c r="H72" s="42" t="s">
        <v>5</v>
      </c>
      <c r="I72" s="42" t="s">
        <v>99</v>
      </c>
      <c r="J72" s="42" t="s">
        <v>6</v>
      </c>
      <c r="K72" s="42" t="s">
        <v>100</v>
      </c>
      <c r="L72" s="42"/>
      <c r="M72" s="42"/>
    </row>
    <row r="73" spans="1:13" x14ac:dyDescent="0.25">
      <c r="A73" s="42">
        <v>72</v>
      </c>
      <c r="B73" s="42" t="s">
        <v>104</v>
      </c>
      <c r="C73" s="42" t="s">
        <v>105</v>
      </c>
      <c r="D73" s="42" t="s">
        <v>106</v>
      </c>
      <c r="E73" s="42" t="s">
        <v>7</v>
      </c>
      <c r="F73" s="42" t="s">
        <v>107</v>
      </c>
      <c r="G73" s="42" t="s">
        <v>527</v>
      </c>
      <c r="H73" s="42" t="s">
        <v>5</v>
      </c>
      <c r="I73" s="42" t="s">
        <v>108</v>
      </c>
      <c r="J73" s="42" t="s">
        <v>6</v>
      </c>
      <c r="K73" s="42" t="s">
        <v>109</v>
      </c>
      <c r="L73" s="42"/>
      <c r="M73" s="42"/>
    </row>
    <row r="74" spans="1:13" x14ac:dyDescent="0.25">
      <c r="A74" s="42">
        <v>73</v>
      </c>
      <c r="B74" s="42" t="s">
        <v>110</v>
      </c>
      <c r="C74" s="42" t="s">
        <v>111</v>
      </c>
      <c r="D74" s="42" t="s">
        <v>112</v>
      </c>
      <c r="E74" s="42" t="s">
        <v>43</v>
      </c>
      <c r="F74" s="42" t="s">
        <v>113</v>
      </c>
      <c r="G74" s="42" t="s">
        <v>516</v>
      </c>
      <c r="H74" s="42" t="s">
        <v>3</v>
      </c>
      <c r="I74" s="42" t="s">
        <v>114</v>
      </c>
      <c r="J74" s="42" t="s">
        <v>53</v>
      </c>
      <c r="K74" s="42" t="s">
        <v>115</v>
      </c>
      <c r="L74" s="42"/>
      <c r="M74" s="42"/>
    </row>
    <row r="75" spans="1:13" x14ac:dyDescent="0.25">
      <c r="A75" s="42">
        <v>74</v>
      </c>
      <c r="B75" s="42" t="s">
        <v>120</v>
      </c>
      <c r="C75" s="42" t="s">
        <v>121</v>
      </c>
      <c r="D75" s="42" t="s">
        <v>122</v>
      </c>
      <c r="E75" s="42" t="s">
        <v>43</v>
      </c>
      <c r="F75" s="42" t="s">
        <v>123</v>
      </c>
      <c r="G75" s="42" t="s">
        <v>516</v>
      </c>
      <c r="H75" s="42" t="s">
        <v>3</v>
      </c>
      <c r="I75" s="42" t="s">
        <v>124</v>
      </c>
      <c r="J75" s="42" t="s">
        <v>125</v>
      </c>
      <c r="K75" s="42" t="s">
        <v>126</v>
      </c>
      <c r="L75" s="42"/>
      <c r="M75" s="42"/>
    </row>
    <row r="76" spans="1:13" x14ac:dyDescent="0.25">
      <c r="A76" s="42">
        <v>75</v>
      </c>
      <c r="B76" s="42" t="s">
        <v>127</v>
      </c>
      <c r="C76" s="42" t="s">
        <v>47</v>
      </c>
      <c r="D76" s="42" t="s">
        <v>0</v>
      </c>
      <c r="E76" s="42" t="s">
        <v>1</v>
      </c>
      <c r="F76" s="42" t="s">
        <v>128</v>
      </c>
      <c r="G76" s="42" t="s">
        <v>527</v>
      </c>
      <c r="H76" s="42" t="s">
        <v>8</v>
      </c>
      <c r="I76" s="42" t="s">
        <v>129</v>
      </c>
      <c r="J76" s="42" t="s">
        <v>9</v>
      </c>
      <c r="K76" s="42" t="s">
        <v>130</v>
      </c>
      <c r="L76" s="42"/>
      <c r="M76" s="42"/>
    </row>
    <row r="77" spans="1:13" x14ac:dyDescent="0.25">
      <c r="A77" s="42">
        <v>76</v>
      </c>
      <c r="B77" s="42" t="s">
        <v>641</v>
      </c>
      <c r="C77" s="42" t="s">
        <v>642</v>
      </c>
      <c r="D77" s="42" t="s">
        <v>106</v>
      </c>
      <c r="E77" s="42" t="s">
        <v>7</v>
      </c>
      <c r="F77" s="42" t="s">
        <v>643</v>
      </c>
      <c r="G77" s="42" t="s">
        <v>527</v>
      </c>
      <c r="H77" s="42" t="s">
        <v>8</v>
      </c>
      <c r="I77" s="42" t="s">
        <v>644</v>
      </c>
      <c r="J77" s="42" t="s">
        <v>9</v>
      </c>
      <c r="K77" s="42" t="s">
        <v>645</v>
      </c>
      <c r="L77" s="42"/>
      <c r="M77" s="42"/>
    </row>
    <row r="78" spans="1:13" x14ac:dyDescent="0.25">
      <c r="A78" s="42">
        <v>77</v>
      </c>
      <c r="B78" s="42" t="s">
        <v>131</v>
      </c>
      <c r="C78" s="42" t="s">
        <v>132</v>
      </c>
      <c r="D78" s="42" t="s">
        <v>133</v>
      </c>
      <c r="E78" s="42" t="s">
        <v>28</v>
      </c>
      <c r="F78" s="42" t="s">
        <v>134</v>
      </c>
      <c r="G78" s="42" t="s">
        <v>516</v>
      </c>
      <c r="H78" s="42" t="s">
        <v>30</v>
      </c>
      <c r="I78" s="42" t="s">
        <v>135</v>
      </c>
      <c r="J78" s="42" t="s">
        <v>32</v>
      </c>
      <c r="K78" s="42" t="s">
        <v>136</v>
      </c>
      <c r="L78" s="42"/>
      <c r="M78" s="42"/>
    </row>
    <row r="79" spans="1:13" x14ac:dyDescent="0.25">
      <c r="A79" s="42">
        <v>78</v>
      </c>
      <c r="B79" s="42" t="s">
        <v>145</v>
      </c>
      <c r="C79" s="42" t="s">
        <v>146</v>
      </c>
      <c r="D79" s="42" t="s">
        <v>0</v>
      </c>
      <c r="E79" s="42" t="s">
        <v>1</v>
      </c>
      <c r="F79" s="42" t="s">
        <v>147</v>
      </c>
      <c r="G79" s="42" t="s">
        <v>516</v>
      </c>
      <c r="H79" s="42" t="s">
        <v>3</v>
      </c>
      <c r="I79" s="42" t="s">
        <v>148</v>
      </c>
      <c r="J79" s="42" t="s">
        <v>53</v>
      </c>
      <c r="K79" s="42" t="s">
        <v>149</v>
      </c>
      <c r="L79" s="42"/>
      <c r="M79" s="42"/>
    </row>
    <row r="80" spans="1:13" x14ac:dyDescent="0.25">
      <c r="A80" s="42">
        <v>79</v>
      </c>
      <c r="B80" s="42" t="s">
        <v>150</v>
      </c>
      <c r="C80" s="42" t="s">
        <v>151</v>
      </c>
      <c r="D80" s="42" t="s">
        <v>152</v>
      </c>
      <c r="E80" s="42" t="s">
        <v>28</v>
      </c>
      <c r="F80" s="42" t="s">
        <v>153</v>
      </c>
      <c r="G80" s="42" t="s">
        <v>516</v>
      </c>
      <c r="H80" s="42" t="s">
        <v>30</v>
      </c>
      <c r="I80" s="42" t="s">
        <v>154</v>
      </c>
      <c r="J80" s="42" t="s">
        <v>32</v>
      </c>
      <c r="K80" s="42" t="s">
        <v>155</v>
      </c>
      <c r="L80" s="42"/>
      <c r="M80" s="42"/>
    </row>
    <row r="81" spans="1:13" x14ac:dyDescent="0.25">
      <c r="A81" s="42">
        <v>80</v>
      </c>
      <c r="B81" s="42" t="s">
        <v>54</v>
      </c>
      <c r="C81" s="42" t="s">
        <v>55</v>
      </c>
      <c r="D81" s="42" t="s">
        <v>0</v>
      </c>
      <c r="E81" s="42" t="s">
        <v>1</v>
      </c>
      <c r="F81" s="42" t="s">
        <v>156</v>
      </c>
      <c r="G81" s="42" t="s">
        <v>516</v>
      </c>
      <c r="H81" s="42" t="s">
        <v>157</v>
      </c>
      <c r="I81" s="42" t="s">
        <v>158</v>
      </c>
      <c r="J81" s="42" t="s">
        <v>159</v>
      </c>
      <c r="K81" s="42" t="s">
        <v>160</v>
      </c>
      <c r="L81" s="42"/>
      <c r="M81" s="42"/>
    </row>
    <row r="82" spans="1:13" x14ac:dyDescent="0.25">
      <c r="A82" s="42">
        <v>81</v>
      </c>
      <c r="B82" s="42" t="s">
        <v>101</v>
      </c>
      <c r="C82" s="42" t="s">
        <v>102</v>
      </c>
      <c r="D82" s="42" t="s">
        <v>103</v>
      </c>
      <c r="E82" s="42" t="s">
        <v>43</v>
      </c>
      <c r="F82" s="42" t="s">
        <v>169</v>
      </c>
      <c r="G82" s="42" t="s">
        <v>527</v>
      </c>
      <c r="H82" s="42" t="s">
        <v>8</v>
      </c>
      <c r="I82" s="42" t="s">
        <v>170</v>
      </c>
      <c r="J82" s="42" t="s">
        <v>9</v>
      </c>
      <c r="K82" s="42" t="s">
        <v>171</v>
      </c>
      <c r="L82" s="42"/>
      <c r="M82" s="42"/>
    </row>
    <row r="83" spans="1:13" x14ac:dyDescent="0.25">
      <c r="A83" s="42">
        <v>82</v>
      </c>
      <c r="B83" s="42" t="s">
        <v>174</v>
      </c>
      <c r="C83" s="42" t="s">
        <v>175</v>
      </c>
      <c r="D83" s="42" t="s">
        <v>0</v>
      </c>
      <c r="E83" s="42" t="s">
        <v>1</v>
      </c>
      <c r="F83" s="42" t="s">
        <v>176</v>
      </c>
      <c r="G83" s="42" t="s">
        <v>527</v>
      </c>
      <c r="H83" s="42" t="s">
        <v>8</v>
      </c>
      <c r="I83" s="42" t="s">
        <v>177</v>
      </c>
      <c r="J83" s="42" t="s">
        <v>9</v>
      </c>
      <c r="K83" s="42" t="s">
        <v>178</v>
      </c>
      <c r="L83" s="42"/>
      <c r="M83" s="42"/>
    </row>
    <row r="84" spans="1:13" x14ac:dyDescent="0.25">
      <c r="A84" s="42">
        <v>83</v>
      </c>
      <c r="B84" s="42" t="s">
        <v>174</v>
      </c>
      <c r="C84" s="42" t="s">
        <v>175</v>
      </c>
      <c r="D84" s="42" t="s">
        <v>0</v>
      </c>
      <c r="E84" s="42" t="s">
        <v>1</v>
      </c>
      <c r="F84" s="42" t="s">
        <v>472</v>
      </c>
      <c r="G84" s="42" t="s">
        <v>543</v>
      </c>
      <c r="H84" s="42" t="s">
        <v>473</v>
      </c>
      <c r="I84" s="42" t="s">
        <v>474</v>
      </c>
      <c r="J84" s="42" t="s">
        <v>475</v>
      </c>
      <c r="K84" s="42" t="s">
        <v>476</v>
      </c>
      <c r="L84" s="42"/>
      <c r="M84" s="42"/>
    </row>
    <row r="85" spans="1:13" x14ac:dyDescent="0.25">
      <c r="A85" s="42">
        <v>84</v>
      </c>
      <c r="B85" s="42" t="s">
        <v>179</v>
      </c>
      <c r="C85" s="42" t="s">
        <v>180</v>
      </c>
      <c r="D85" s="42" t="s">
        <v>181</v>
      </c>
      <c r="E85" s="42" t="s">
        <v>43</v>
      </c>
      <c r="F85" s="42" t="s">
        <v>182</v>
      </c>
      <c r="G85" s="42" t="s">
        <v>527</v>
      </c>
      <c r="H85" s="42" t="s">
        <v>8</v>
      </c>
      <c r="I85" s="42" t="s">
        <v>183</v>
      </c>
      <c r="J85" s="42" t="s">
        <v>9</v>
      </c>
      <c r="K85" s="42" t="s">
        <v>184</v>
      </c>
      <c r="L85" s="42"/>
      <c r="M85" s="42"/>
    </row>
    <row r="86" spans="1:13" x14ac:dyDescent="0.25">
      <c r="A86" s="42">
        <v>85</v>
      </c>
      <c r="B86" s="42" t="s">
        <v>185</v>
      </c>
      <c r="C86" s="42" t="s">
        <v>186</v>
      </c>
      <c r="D86" s="42" t="s">
        <v>17</v>
      </c>
      <c r="E86" s="42" t="s">
        <v>7</v>
      </c>
      <c r="F86" s="42" t="s">
        <v>187</v>
      </c>
      <c r="G86" s="42" t="s">
        <v>527</v>
      </c>
      <c r="H86" s="42" t="s">
        <v>8</v>
      </c>
      <c r="I86" s="42" t="s">
        <v>188</v>
      </c>
      <c r="J86" s="42" t="s">
        <v>9</v>
      </c>
      <c r="K86" s="42" t="s">
        <v>189</v>
      </c>
      <c r="L86" s="42"/>
      <c r="M86" s="42"/>
    </row>
    <row r="87" spans="1:13" x14ac:dyDescent="0.25">
      <c r="A87" s="42">
        <v>86</v>
      </c>
      <c r="B87" s="42" t="s">
        <v>544</v>
      </c>
      <c r="C87" s="42" t="s">
        <v>545</v>
      </c>
      <c r="D87" s="42" t="s">
        <v>546</v>
      </c>
      <c r="E87" s="42" t="s">
        <v>1</v>
      </c>
      <c r="F87" s="42" t="s">
        <v>547</v>
      </c>
      <c r="G87" s="42" t="s">
        <v>527</v>
      </c>
      <c r="H87" s="42" t="s">
        <v>8</v>
      </c>
      <c r="I87" s="42" t="s">
        <v>548</v>
      </c>
      <c r="J87" s="42" t="s">
        <v>9</v>
      </c>
      <c r="K87" s="42" t="s">
        <v>549</v>
      </c>
      <c r="L87" s="42"/>
      <c r="M87" s="42"/>
    </row>
    <row r="88" spans="1:13" x14ac:dyDescent="0.25">
      <c r="A88" s="42">
        <v>87</v>
      </c>
      <c r="B88" s="42" t="s">
        <v>467</v>
      </c>
      <c r="C88" s="42" t="s">
        <v>468</v>
      </c>
      <c r="D88" s="42" t="s">
        <v>0</v>
      </c>
      <c r="E88" s="42" t="s">
        <v>1</v>
      </c>
      <c r="F88" s="42" t="s">
        <v>477</v>
      </c>
      <c r="G88" s="42" t="s">
        <v>516</v>
      </c>
      <c r="H88" s="42" t="s">
        <v>30</v>
      </c>
      <c r="I88" s="42" t="s">
        <v>478</v>
      </c>
      <c r="J88" s="42" t="s">
        <v>32</v>
      </c>
      <c r="K88" s="42" t="s">
        <v>479</v>
      </c>
      <c r="L88" s="42"/>
      <c r="M88" s="42"/>
    </row>
    <row r="89" spans="1:13" x14ac:dyDescent="0.25">
      <c r="A89" s="42">
        <v>88</v>
      </c>
      <c r="B89" s="42" t="s">
        <v>190</v>
      </c>
      <c r="C89" s="42" t="s">
        <v>191</v>
      </c>
      <c r="D89" s="42" t="s">
        <v>192</v>
      </c>
      <c r="E89" s="42" t="s">
        <v>28</v>
      </c>
      <c r="F89" s="42" t="s">
        <v>193</v>
      </c>
      <c r="G89" s="42" t="s">
        <v>516</v>
      </c>
      <c r="H89" s="42" t="s">
        <v>30</v>
      </c>
      <c r="I89" s="42" t="s">
        <v>194</v>
      </c>
      <c r="J89" s="42" t="s">
        <v>32</v>
      </c>
      <c r="K89" s="42" t="s">
        <v>195</v>
      </c>
      <c r="L89" s="42"/>
      <c r="M89" s="42"/>
    </row>
    <row r="90" spans="1:13" x14ac:dyDescent="0.25">
      <c r="A90" s="42">
        <v>89</v>
      </c>
      <c r="B90" s="42" t="s">
        <v>196</v>
      </c>
      <c r="C90" s="42" t="s">
        <v>104</v>
      </c>
      <c r="D90" s="42" t="s">
        <v>197</v>
      </c>
      <c r="E90" s="42" t="s">
        <v>198</v>
      </c>
      <c r="F90" s="42" t="s">
        <v>199</v>
      </c>
      <c r="G90" s="42" t="s">
        <v>527</v>
      </c>
      <c r="H90" s="42" t="s">
        <v>8</v>
      </c>
      <c r="I90" s="42" t="s">
        <v>200</v>
      </c>
      <c r="J90" s="42" t="s">
        <v>9</v>
      </c>
      <c r="K90" s="42" t="s">
        <v>201</v>
      </c>
      <c r="L90" s="42"/>
      <c r="M90" s="42"/>
    </row>
    <row r="91" spans="1:13" x14ac:dyDescent="0.25">
      <c r="A91" s="42">
        <v>90</v>
      </c>
      <c r="B91" s="42" t="s">
        <v>101</v>
      </c>
      <c r="C91" s="42" t="s">
        <v>102</v>
      </c>
      <c r="D91" s="42" t="s">
        <v>103</v>
      </c>
      <c r="E91" s="42" t="s">
        <v>43</v>
      </c>
      <c r="F91" s="42" t="s">
        <v>202</v>
      </c>
      <c r="G91" s="42" t="s">
        <v>516</v>
      </c>
      <c r="H91" s="42" t="s">
        <v>30</v>
      </c>
      <c r="I91" s="42" t="s">
        <v>203</v>
      </c>
      <c r="J91" s="42" t="s">
        <v>32</v>
      </c>
      <c r="K91" s="42" t="s">
        <v>204</v>
      </c>
      <c r="L91" s="42"/>
      <c r="M91" s="42"/>
    </row>
    <row r="92" spans="1:13" x14ac:dyDescent="0.25">
      <c r="A92" s="42">
        <v>91</v>
      </c>
      <c r="B92" s="42" t="s">
        <v>54</v>
      </c>
      <c r="C92" s="42" t="s">
        <v>55</v>
      </c>
      <c r="D92" s="42" t="s">
        <v>0</v>
      </c>
      <c r="E92" s="42" t="s">
        <v>1</v>
      </c>
      <c r="F92" s="42" t="s">
        <v>480</v>
      </c>
      <c r="G92" s="42" t="s">
        <v>543</v>
      </c>
      <c r="H92" s="42" t="s">
        <v>473</v>
      </c>
      <c r="I92" s="42" t="s">
        <v>481</v>
      </c>
      <c r="J92" s="42" t="s">
        <v>475</v>
      </c>
      <c r="K92" s="42" t="s">
        <v>482</v>
      </c>
      <c r="L92" s="42"/>
      <c r="M92" s="42"/>
    </row>
    <row r="93" spans="1:13" x14ac:dyDescent="0.25">
      <c r="A93" s="42">
        <v>92</v>
      </c>
      <c r="B93" s="42" t="s">
        <v>206</v>
      </c>
      <c r="C93" s="42" t="s">
        <v>207</v>
      </c>
      <c r="D93" s="42" t="s">
        <v>173</v>
      </c>
      <c r="E93" s="42" t="s">
        <v>43</v>
      </c>
      <c r="F93" s="42" t="s">
        <v>208</v>
      </c>
      <c r="G93" s="42" t="s">
        <v>516</v>
      </c>
      <c r="H93" s="42" t="s">
        <v>3</v>
      </c>
      <c r="I93" s="42" t="s">
        <v>209</v>
      </c>
      <c r="J93" s="42" t="s">
        <v>53</v>
      </c>
      <c r="K93" s="42" t="s">
        <v>210</v>
      </c>
      <c r="L93" s="42"/>
      <c r="M93" s="42"/>
    </row>
    <row r="94" spans="1:13" x14ac:dyDescent="0.25">
      <c r="A94" s="42">
        <v>93</v>
      </c>
      <c r="B94" s="42" t="s">
        <v>216</v>
      </c>
      <c r="C94" s="42" t="s">
        <v>217</v>
      </c>
      <c r="D94" s="42" t="s">
        <v>0</v>
      </c>
      <c r="E94" s="42" t="s">
        <v>1</v>
      </c>
      <c r="F94" s="42" t="s">
        <v>218</v>
      </c>
      <c r="G94" s="42" t="s">
        <v>516</v>
      </c>
      <c r="H94" s="42" t="s">
        <v>3</v>
      </c>
      <c r="I94" s="42" t="s">
        <v>219</v>
      </c>
      <c r="J94" s="42" t="s">
        <v>53</v>
      </c>
      <c r="K94" s="42" t="s">
        <v>220</v>
      </c>
      <c r="L94" s="42"/>
      <c r="M94" s="42"/>
    </row>
    <row r="95" spans="1:13" x14ac:dyDescent="0.25">
      <c r="A95" s="42">
        <v>94</v>
      </c>
      <c r="B95" s="42" t="s">
        <v>50</v>
      </c>
      <c r="C95" s="42" t="s">
        <v>51</v>
      </c>
      <c r="D95" s="42" t="s">
        <v>52</v>
      </c>
      <c r="E95" s="42" t="s">
        <v>43</v>
      </c>
      <c r="F95" s="42" t="s">
        <v>221</v>
      </c>
      <c r="G95" s="42" t="s">
        <v>516</v>
      </c>
      <c r="H95" s="42" t="s">
        <v>3</v>
      </c>
      <c r="I95" s="42" t="s">
        <v>222</v>
      </c>
      <c r="J95" s="42" t="s">
        <v>53</v>
      </c>
      <c r="K95" s="42" t="s">
        <v>223</v>
      </c>
      <c r="L95" s="42"/>
      <c r="M95" s="42"/>
    </row>
    <row r="96" spans="1:13" x14ac:dyDescent="0.25">
      <c r="A96" s="42">
        <v>95</v>
      </c>
      <c r="B96" s="42" t="s">
        <v>224</v>
      </c>
      <c r="C96" s="42" t="s">
        <v>225</v>
      </c>
      <c r="D96" s="42" t="s">
        <v>0</v>
      </c>
      <c r="E96" s="42" t="s">
        <v>1</v>
      </c>
      <c r="F96" s="42" t="s">
        <v>226</v>
      </c>
      <c r="G96" s="42" t="s">
        <v>516</v>
      </c>
      <c r="H96" s="42" t="s">
        <v>3</v>
      </c>
      <c r="I96" s="42" t="s">
        <v>227</v>
      </c>
      <c r="J96" s="42" t="s">
        <v>53</v>
      </c>
      <c r="K96" s="42" t="s">
        <v>228</v>
      </c>
      <c r="L96" s="42"/>
      <c r="M96" s="42"/>
    </row>
    <row r="97" spans="1:13" x14ac:dyDescent="0.25">
      <c r="A97" s="42">
        <v>96</v>
      </c>
      <c r="B97" s="42" t="s">
        <v>54</v>
      </c>
      <c r="C97" s="42" t="s">
        <v>55</v>
      </c>
      <c r="D97" s="42" t="s">
        <v>0</v>
      </c>
      <c r="E97" s="42" t="s">
        <v>1</v>
      </c>
      <c r="F97" s="42" t="s">
        <v>229</v>
      </c>
      <c r="G97" s="42" t="s">
        <v>516</v>
      </c>
      <c r="H97" s="42" t="s">
        <v>3</v>
      </c>
      <c r="I97" s="42" t="s">
        <v>230</v>
      </c>
      <c r="J97" s="42" t="s">
        <v>53</v>
      </c>
      <c r="K97" s="42" t="s">
        <v>231</v>
      </c>
      <c r="L97" s="42"/>
      <c r="M97" s="42"/>
    </row>
    <row r="98" spans="1:13" x14ac:dyDescent="0.25">
      <c r="A98" s="42">
        <v>97</v>
      </c>
      <c r="B98" s="42" t="s">
        <v>232</v>
      </c>
      <c r="C98" s="42" t="s">
        <v>233</v>
      </c>
      <c r="D98" s="42" t="s">
        <v>234</v>
      </c>
      <c r="E98" s="42" t="s">
        <v>1</v>
      </c>
      <c r="F98" s="42" t="s">
        <v>235</v>
      </c>
      <c r="G98" s="42" t="s">
        <v>516</v>
      </c>
      <c r="H98" s="42" t="s">
        <v>3</v>
      </c>
      <c r="I98" s="42" t="s">
        <v>236</v>
      </c>
      <c r="J98" s="42" t="s">
        <v>53</v>
      </c>
      <c r="K98" s="42" t="s">
        <v>237</v>
      </c>
      <c r="L98" s="42"/>
      <c r="M98" s="42"/>
    </row>
    <row r="99" spans="1:13" x14ac:dyDescent="0.25">
      <c r="A99" s="42">
        <v>98</v>
      </c>
      <c r="B99" s="42" t="s">
        <v>50</v>
      </c>
      <c r="C99" s="42" t="s">
        <v>51</v>
      </c>
      <c r="D99" s="42" t="s">
        <v>52</v>
      </c>
      <c r="E99" s="42" t="s">
        <v>43</v>
      </c>
      <c r="F99" s="42" t="s">
        <v>246</v>
      </c>
      <c r="G99" s="42" t="s">
        <v>516</v>
      </c>
      <c r="H99" s="42" t="s">
        <v>3</v>
      </c>
      <c r="I99" s="42" t="s">
        <v>247</v>
      </c>
      <c r="J99" s="42" t="s">
        <v>125</v>
      </c>
      <c r="K99" s="42" t="s">
        <v>248</v>
      </c>
      <c r="L99" s="42"/>
      <c r="M99" s="42"/>
    </row>
    <row r="100" spans="1:13" x14ac:dyDescent="0.25">
      <c r="A100" s="42">
        <v>99</v>
      </c>
      <c r="B100" s="42" t="s">
        <v>249</v>
      </c>
      <c r="C100" s="42" t="s">
        <v>250</v>
      </c>
      <c r="D100" s="42" t="s">
        <v>251</v>
      </c>
      <c r="E100" s="42" t="s">
        <v>43</v>
      </c>
      <c r="F100" s="42" t="s">
        <v>252</v>
      </c>
      <c r="G100" s="42" t="s">
        <v>516</v>
      </c>
      <c r="H100" s="42" t="s">
        <v>3</v>
      </c>
      <c r="I100" s="42" t="s">
        <v>253</v>
      </c>
      <c r="J100" s="42" t="s">
        <v>125</v>
      </c>
      <c r="K100" s="42" t="s">
        <v>254</v>
      </c>
      <c r="L100" s="42"/>
      <c r="M100" s="42"/>
    </row>
    <row r="101" spans="1:13" x14ac:dyDescent="0.25">
      <c r="A101" s="42">
        <v>100</v>
      </c>
      <c r="B101" s="42" t="s">
        <v>262</v>
      </c>
      <c r="C101" s="42" t="s">
        <v>263</v>
      </c>
      <c r="D101" s="42" t="s">
        <v>264</v>
      </c>
      <c r="E101" s="42" t="s">
        <v>1</v>
      </c>
      <c r="F101" s="42" t="s">
        <v>265</v>
      </c>
      <c r="G101" s="42" t="s">
        <v>516</v>
      </c>
      <c r="H101" s="42" t="s">
        <v>3</v>
      </c>
      <c r="I101" s="42" t="s">
        <v>266</v>
      </c>
      <c r="J101" s="42" t="s">
        <v>53</v>
      </c>
      <c r="K101" s="42" t="s">
        <v>267</v>
      </c>
      <c r="L101" s="42"/>
      <c r="M101" s="42"/>
    </row>
    <row r="102" spans="1:13" x14ac:dyDescent="0.25">
      <c r="A102" s="42">
        <v>101</v>
      </c>
      <c r="B102" s="42" t="s">
        <v>268</v>
      </c>
      <c r="C102" s="42" t="s">
        <v>269</v>
      </c>
      <c r="D102" s="42" t="s">
        <v>66</v>
      </c>
      <c r="E102" s="42" t="s">
        <v>1</v>
      </c>
      <c r="F102" s="42" t="s">
        <v>270</v>
      </c>
      <c r="G102" s="42" t="s">
        <v>516</v>
      </c>
      <c r="H102" s="42" t="s">
        <v>3</v>
      </c>
      <c r="I102" s="42" t="s">
        <v>271</v>
      </c>
      <c r="J102" s="42" t="s">
        <v>53</v>
      </c>
      <c r="K102" s="42" t="s">
        <v>272</v>
      </c>
      <c r="L102" s="42"/>
      <c r="M102" s="42"/>
    </row>
    <row r="103" spans="1:13" x14ac:dyDescent="0.25">
      <c r="A103" s="42">
        <v>102</v>
      </c>
      <c r="B103" s="42" t="s">
        <v>273</v>
      </c>
      <c r="C103" s="42" t="s">
        <v>274</v>
      </c>
      <c r="D103" s="42" t="s">
        <v>0</v>
      </c>
      <c r="E103" s="42" t="s">
        <v>1</v>
      </c>
      <c r="F103" s="42" t="s">
        <v>275</v>
      </c>
      <c r="G103" s="42" t="s">
        <v>516</v>
      </c>
      <c r="H103" s="42" t="s">
        <v>3</v>
      </c>
      <c r="I103" s="42" t="s">
        <v>276</v>
      </c>
      <c r="J103" s="42" t="s">
        <v>53</v>
      </c>
      <c r="K103" s="42" t="s">
        <v>277</v>
      </c>
      <c r="L103" s="42"/>
      <c r="M103" s="42"/>
    </row>
    <row r="104" spans="1:13" x14ac:dyDescent="0.25">
      <c r="A104" s="42">
        <v>103</v>
      </c>
      <c r="B104" s="42" t="s">
        <v>278</v>
      </c>
      <c r="C104" s="42" t="s">
        <v>279</v>
      </c>
      <c r="D104" s="42" t="s">
        <v>66</v>
      </c>
      <c r="E104" s="42" t="s">
        <v>1</v>
      </c>
      <c r="F104" s="42" t="s">
        <v>280</v>
      </c>
      <c r="G104" s="42" t="s">
        <v>516</v>
      </c>
      <c r="H104" s="42" t="s">
        <v>3</v>
      </c>
      <c r="I104" s="42" t="s">
        <v>281</v>
      </c>
      <c r="J104" s="42" t="s">
        <v>53</v>
      </c>
      <c r="K104" s="42" t="s">
        <v>282</v>
      </c>
      <c r="L104" s="42"/>
      <c r="M104" s="4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40">
        <v>1</v>
      </c>
      <c r="B2" s="40" t="s">
        <v>599</v>
      </c>
      <c r="C2" s="40" t="s">
        <v>599</v>
      </c>
      <c r="D2" s="40" t="s">
        <v>600</v>
      </c>
      <c r="E2" s="40" t="s">
        <v>601</v>
      </c>
      <c r="F2" s="40" t="s">
        <v>602</v>
      </c>
      <c r="G2" s="40" t="s">
        <v>543</v>
      </c>
      <c r="H2" s="40" t="s">
        <v>473</v>
      </c>
      <c r="I2" s="40" t="s">
        <v>603</v>
      </c>
      <c r="J2" s="40" t="s">
        <v>475</v>
      </c>
      <c r="K2" s="40" t="s">
        <v>604</v>
      </c>
    </row>
    <row r="3" spans="1:11" x14ac:dyDescent="0.25">
      <c r="A3" s="40">
        <v>2</v>
      </c>
      <c r="B3" s="40" t="s">
        <v>599</v>
      </c>
      <c r="C3" s="40" t="s">
        <v>599</v>
      </c>
      <c r="D3" s="40" t="s">
        <v>600</v>
      </c>
      <c r="E3" s="40" t="s">
        <v>601</v>
      </c>
      <c r="F3" s="40" t="s">
        <v>605</v>
      </c>
      <c r="G3" s="40" t="s">
        <v>543</v>
      </c>
      <c r="H3" s="40" t="s">
        <v>473</v>
      </c>
      <c r="I3" s="40" t="s">
        <v>606</v>
      </c>
      <c r="J3" s="40" t="s">
        <v>475</v>
      </c>
      <c r="K3" s="40" t="s">
        <v>607</v>
      </c>
    </row>
    <row r="4" spans="1:11" x14ac:dyDescent="0.25">
      <c r="A4" s="40">
        <v>3</v>
      </c>
      <c r="B4" s="40" t="s">
        <v>608</v>
      </c>
      <c r="C4" s="40" t="s">
        <v>378</v>
      </c>
      <c r="D4" s="40" t="s">
        <v>27</v>
      </c>
      <c r="E4" s="40" t="s">
        <v>28</v>
      </c>
      <c r="F4" s="40" t="s">
        <v>609</v>
      </c>
      <c r="G4" s="40" t="s">
        <v>2</v>
      </c>
      <c r="H4" s="40" t="s">
        <v>294</v>
      </c>
      <c r="I4" s="40" t="s">
        <v>610</v>
      </c>
      <c r="J4" s="40" t="s">
        <v>289</v>
      </c>
      <c r="K4" s="40" t="s">
        <v>611</v>
      </c>
    </row>
    <row r="5" spans="1:11" x14ac:dyDescent="0.25">
      <c r="A5" s="40">
        <v>4</v>
      </c>
      <c r="B5" s="40" t="s">
        <v>612</v>
      </c>
      <c r="C5" s="40" t="s">
        <v>613</v>
      </c>
      <c r="D5" s="40" t="s">
        <v>0</v>
      </c>
      <c r="E5" s="40" t="s">
        <v>1</v>
      </c>
      <c r="F5" s="40" t="s">
        <v>614</v>
      </c>
      <c r="G5" s="40" t="s">
        <v>516</v>
      </c>
      <c r="H5" s="40" t="s">
        <v>3</v>
      </c>
      <c r="I5" s="40" t="s">
        <v>615</v>
      </c>
      <c r="J5" s="40" t="s">
        <v>2</v>
      </c>
      <c r="K5" s="40" t="s">
        <v>616</v>
      </c>
    </row>
    <row r="6" spans="1:11" x14ac:dyDescent="0.25">
      <c r="A6" s="40">
        <v>5</v>
      </c>
      <c r="B6" s="40" t="s">
        <v>612</v>
      </c>
      <c r="C6" s="40" t="s">
        <v>613</v>
      </c>
      <c r="D6" s="40" t="s">
        <v>0</v>
      </c>
      <c r="E6" s="40" t="s">
        <v>1</v>
      </c>
      <c r="F6" s="40" t="s">
        <v>568</v>
      </c>
      <c r="G6" s="40" t="s">
        <v>543</v>
      </c>
      <c r="H6" s="40" t="s">
        <v>473</v>
      </c>
      <c r="I6" s="40" t="s">
        <v>570</v>
      </c>
      <c r="J6" s="40" t="s">
        <v>569</v>
      </c>
      <c r="K6" s="40" t="s">
        <v>617</v>
      </c>
    </row>
    <row r="7" spans="1:11" x14ac:dyDescent="0.25">
      <c r="A7" s="40">
        <v>6</v>
      </c>
      <c r="B7" s="40" t="s">
        <v>407</v>
      </c>
      <c r="C7" s="40" t="s">
        <v>408</v>
      </c>
      <c r="D7" s="40" t="s">
        <v>618</v>
      </c>
      <c r="E7" s="40" t="s">
        <v>619</v>
      </c>
      <c r="F7" s="40" t="s">
        <v>620</v>
      </c>
      <c r="G7" s="40" t="s">
        <v>2</v>
      </c>
      <c r="H7" s="40" t="s">
        <v>294</v>
      </c>
      <c r="I7" s="40" t="s">
        <v>621</v>
      </c>
      <c r="J7" s="40" t="s">
        <v>289</v>
      </c>
      <c r="K7" s="40" t="s">
        <v>622</v>
      </c>
    </row>
    <row r="8" spans="1:11" x14ac:dyDescent="0.25">
      <c r="A8" s="40">
        <v>7</v>
      </c>
      <c r="B8" s="40" t="s">
        <v>623</v>
      </c>
      <c r="C8" s="40" t="s">
        <v>624</v>
      </c>
      <c r="D8" s="40" t="s">
        <v>625</v>
      </c>
      <c r="E8" s="40" t="s">
        <v>48</v>
      </c>
      <c r="F8" s="40" t="s">
        <v>626</v>
      </c>
      <c r="G8" s="40" t="s">
        <v>516</v>
      </c>
      <c r="H8" s="40" t="s">
        <v>294</v>
      </c>
      <c r="I8" s="40" t="s">
        <v>627</v>
      </c>
      <c r="J8" s="40" t="s">
        <v>289</v>
      </c>
      <c r="K8" s="40" t="s">
        <v>628</v>
      </c>
    </row>
    <row r="9" spans="1:11" x14ac:dyDescent="0.25">
      <c r="A9" s="40">
        <v>8</v>
      </c>
      <c r="B9" s="40" t="s">
        <v>4</v>
      </c>
      <c r="C9" s="40" t="s">
        <v>4</v>
      </c>
      <c r="D9" s="40" t="s">
        <v>4</v>
      </c>
      <c r="E9" s="40" t="s">
        <v>4</v>
      </c>
      <c r="F9" s="40" t="s">
        <v>572</v>
      </c>
      <c r="G9" s="40" t="s">
        <v>2</v>
      </c>
      <c r="H9" s="40" t="s">
        <v>287</v>
      </c>
      <c r="I9" s="40" t="s">
        <v>573</v>
      </c>
      <c r="J9" s="40" t="s">
        <v>289</v>
      </c>
      <c r="K9" s="40" t="s">
        <v>574</v>
      </c>
    </row>
    <row r="10" spans="1:11" x14ac:dyDescent="0.25">
      <c r="A10" s="40">
        <v>9</v>
      </c>
      <c r="B10" s="40" t="s">
        <v>575</v>
      </c>
      <c r="C10" s="40" t="s">
        <v>576</v>
      </c>
      <c r="D10" s="40" t="s">
        <v>577</v>
      </c>
      <c r="E10" s="40" t="s">
        <v>7</v>
      </c>
      <c r="F10" s="40" t="s">
        <v>578</v>
      </c>
      <c r="G10" s="40" t="s">
        <v>2</v>
      </c>
      <c r="H10" s="40" t="s">
        <v>287</v>
      </c>
      <c r="I10" s="40" t="s">
        <v>579</v>
      </c>
      <c r="J10" s="40" t="s">
        <v>289</v>
      </c>
      <c r="K10" s="40" t="s">
        <v>580</v>
      </c>
    </row>
    <row r="11" spans="1:11" x14ac:dyDescent="0.25">
      <c r="A11" s="40">
        <v>10</v>
      </c>
      <c r="B11" s="40" t="s">
        <v>535</v>
      </c>
      <c r="C11" s="40" t="s">
        <v>536</v>
      </c>
      <c r="D11" s="40" t="s">
        <v>205</v>
      </c>
      <c r="E11" s="40" t="s">
        <v>1</v>
      </c>
      <c r="F11" s="40" t="s">
        <v>537</v>
      </c>
      <c r="G11" s="40" t="s">
        <v>516</v>
      </c>
      <c r="H11" s="40" t="s">
        <v>3</v>
      </c>
      <c r="I11" s="40" t="s">
        <v>538</v>
      </c>
      <c r="J11" s="40" t="s">
        <v>53</v>
      </c>
      <c r="K11" s="40" t="s">
        <v>584</v>
      </c>
    </row>
    <row r="12" spans="1:11" x14ac:dyDescent="0.25">
      <c r="A12" s="40">
        <v>11</v>
      </c>
      <c r="B12" s="40" t="s">
        <v>590</v>
      </c>
      <c r="C12" s="40" t="s">
        <v>591</v>
      </c>
      <c r="D12" s="40" t="s">
        <v>592</v>
      </c>
      <c r="E12" s="40" t="s">
        <v>43</v>
      </c>
      <c r="F12" s="40" t="s">
        <v>593</v>
      </c>
      <c r="G12" s="40" t="s">
        <v>516</v>
      </c>
      <c r="H12" s="40" t="s">
        <v>30</v>
      </c>
      <c r="I12" s="40" t="s">
        <v>594</v>
      </c>
      <c r="J12" s="40" t="s">
        <v>32</v>
      </c>
      <c r="K12" s="40" t="s">
        <v>595</v>
      </c>
    </row>
    <row r="13" spans="1:11" x14ac:dyDescent="0.25">
      <c r="A13" s="40">
        <v>12</v>
      </c>
      <c r="B13" s="40" t="s">
        <v>257</v>
      </c>
      <c r="C13" s="40" t="s">
        <v>258</v>
      </c>
      <c r="D13" s="40" t="s">
        <v>36</v>
      </c>
      <c r="E13" s="40" t="s">
        <v>1</v>
      </c>
      <c r="F13" s="40" t="s">
        <v>259</v>
      </c>
      <c r="G13" s="40" t="s">
        <v>516</v>
      </c>
      <c r="H13" s="40" t="s">
        <v>3</v>
      </c>
      <c r="I13" s="40" t="s">
        <v>260</v>
      </c>
      <c r="J13" s="40" t="s">
        <v>53</v>
      </c>
      <c r="K13" s="40" t="s">
        <v>596</v>
      </c>
    </row>
    <row r="14" spans="1:11" x14ac:dyDescent="0.25">
      <c r="A14" s="40">
        <v>13</v>
      </c>
      <c r="B14" s="40" t="s">
        <v>407</v>
      </c>
      <c r="C14" s="40" t="s">
        <v>408</v>
      </c>
      <c r="D14" s="40" t="s">
        <v>618</v>
      </c>
      <c r="E14" s="40" t="s">
        <v>619</v>
      </c>
      <c r="F14" s="40" t="s">
        <v>409</v>
      </c>
      <c r="G14" s="40" t="s">
        <v>516</v>
      </c>
      <c r="H14" s="40" t="s">
        <v>294</v>
      </c>
      <c r="I14" s="40" t="s">
        <v>410</v>
      </c>
      <c r="J14" s="40" t="s">
        <v>289</v>
      </c>
      <c r="K14" s="40" t="s">
        <v>597</v>
      </c>
    </row>
    <row r="15" spans="1:11" x14ac:dyDescent="0.25">
      <c r="A15" s="40">
        <v>14</v>
      </c>
      <c r="B15" s="40" t="s">
        <v>407</v>
      </c>
      <c r="C15" s="40" t="s">
        <v>408</v>
      </c>
      <c r="D15" s="40" t="s">
        <v>618</v>
      </c>
      <c r="E15" s="40" t="s">
        <v>619</v>
      </c>
      <c r="F15" s="40" t="s">
        <v>563</v>
      </c>
      <c r="G15" s="40" t="s">
        <v>516</v>
      </c>
      <c r="H15" s="40" t="s">
        <v>294</v>
      </c>
      <c r="I15" s="40" t="s">
        <v>564</v>
      </c>
      <c r="J15" s="40" t="s">
        <v>289</v>
      </c>
      <c r="K15" s="40" t="s">
        <v>598</v>
      </c>
    </row>
    <row r="16" spans="1:11" x14ac:dyDescent="0.25">
      <c r="A16" s="40">
        <v>15</v>
      </c>
      <c r="B16" s="40" t="s">
        <v>566</v>
      </c>
      <c r="C16" s="40" t="s">
        <v>556</v>
      </c>
      <c r="D16" s="40" t="s">
        <v>0</v>
      </c>
      <c r="E16" s="40" t="s">
        <v>1</v>
      </c>
      <c r="F16" s="40" t="s">
        <v>557</v>
      </c>
      <c r="G16" s="40" t="s">
        <v>516</v>
      </c>
      <c r="H16" s="40" t="s">
        <v>287</v>
      </c>
      <c r="I16" s="40" t="s">
        <v>558</v>
      </c>
      <c r="J16" s="40" t="s">
        <v>289</v>
      </c>
      <c r="K16" s="40" t="s">
        <v>559</v>
      </c>
    </row>
    <row r="17" spans="1:11" x14ac:dyDescent="0.25">
      <c r="A17" s="40">
        <v>16</v>
      </c>
      <c r="B17" s="40" t="s">
        <v>567</v>
      </c>
      <c r="C17" s="40" t="s">
        <v>561</v>
      </c>
      <c r="D17" s="40" t="s">
        <v>0</v>
      </c>
      <c r="E17" s="40" t="s">
        <v>1</v>
      </c>
      <c r="F17" s="40" t="s">
        <v>61</v>
      </c>
      <c r="G17" s="40" t="s">
        <v>516</v>
      </c>
      <c r="H17" s="40" t="s">
        <v>3</v>
      </c>
      <c r="I17" s="40" t="s">
        <v>62</v>
      </c>
      <c r="J17" s="40" t="s">
        <v>53</v>
      </c>
      <c r="K17" s="40" t="s">
        <v>562</v>
      </c>
    </row>
    <row r="18" spans="1:11" x14ac:dyDescent="0.25">
      <c r="A18" s="40">
        <v>17</v>
      </c>
      <c r="B18" s="40" t="s">
        <v>161</v>
      </c>
      <c r="C18" s="40" t="s">
        <v>162</v>
      </c>
      <c r="D18" s="40" t="s">
        <v>394</v>
      </c>
      <c r="E18" s="40" t="s">
        <v>1</v>
      </c>
      <c r="F18" s="40" t="s">
        <v>163</v>
      </c>
      <c r="G18" s="40" t="s">
        <v>516</v>
      </c>
      <c r="H18" s="40" t="s">
        <v>30</v>
      </c>
      <c r="I18" s="40" t="s">
        <v>164</v>
      </c>
      <c r="J18" s="40" t="s">
        <v>32</v>
      </c>
      <c r="K18" s="40" t="s">
        <v>517</v>
      </c>
    </row>
    <row r="19" spans="1:11" x14ac:dyDescent="0.25">
      <c r="A19" s="40">
        <v>18</v>
      </c>
      <c r="B19" s="40" t="s">
        <v>322</v>
      </c>
      <c r="C19" s="40" t="s">
        <v>323</v>
      </c>
      <c r="D19" s="40" t="s">
        <v>66</v>
      </c>
      <c r="E19" s="40" t="s">
        <v>1</v>
      </c>
      <c r="F19" s="40" t="s">
        <v>324</v>
      </c>
      <c r="G19" s="40" t="s">
        <v>516</v>
      </c>
      <c r="H19" s="40" t="s">
        <v>287</v>
      </c>
      <c r="I19" s="40" t="s">
        <v>325</v>
      </c>
      <c r="J19" s="40" t="s">
        <v>289</v>
      </c>
      <c r="K19" s="40" t="s">
        <v>525</v>
      </c>
    </row>
    <row r="20" spans="1:11" x14ac:dyDescent="0.25">
      <c r="A20" s="40">
        <v>19</v>
      </c>
      <c r="B20" s="40" t="s">
        <v>530</v>
      </c>
      <c r="C20" s="40" t="s">
        <v>531</v>
      </c>
      <c r="D20" s="40" t="s">
        <v>0</v>
      </c>
      <c r="E20" s="40" t="s">
        <v>1</v>
      </c>
      <c r="F20" s="40" t="s">
        <v>532</v>
      </c>
      <c r="G20" s="40" t="s">
        <v>516</v>
      </c>
      <c r="H20" s="40" t="s">
        <v>294</v>
      </c>
      <c r="I20" s="40" t="s">
        <v>533</v>
      </c>
      <c r="J20" s="40" t="s">
        <v>516</v>
      </c>
      <c r="K20" s="40" t="s">
        <v>534</v>
      </c>
    </row>
    <row r="21" spans="1:11" x14ac:dyDescent="0.25">
      <c r="A21" s="40">
        <v>20</v>
      </c>
      <c r="B21" s="40" t="s">
        <v>4</v>
      </c>
      <c r="C21" s="40" t="s">
        <v>4</v>
      </c>
      <c r="D21" s="40" t="s">
        <v>4</v>
      </c>
      <c r="E21" s="40" t="s">
        <v>4</v>
      </c>
      <c r="F21" s="40" t="s">
        <v>540</v>
      </c>
      <c r="G21" s="40" t="s">
        <v>516</v>
      </c>
      <c r="H21" s="40" t="s">
        <v>294</v>
      </c>
      <c r="I21" s="40" t="s">
        <v>541</v>
      </c>
      <c r="J21" s="40" t="s">
        <v>289</v>
      </c>
      <c r="K21" s="40" t="s">
        <v>542</v>
      </c>
    </row>
    <row r="22" spans="1:11" x14ac:dyDescent="0.25">
      <c r="A22" s="40">
        <v>21</v>
      </c>
      <c r="B22" s="40" t="s">
        <v>283</v>
      </c>
      <c r="C22" s="40" t="s">
        <v>284</v>
      </c>
      <c r="D22" s="40" t="s">
        <v>285</v>
      </c>
      <c r="E22" s="40" t="s">
        <v>7</v>
      </c>
      <c r="F22" s="40" t="s">
        <v>286</v>
      </c>
      <c r="G22" s="40" t="s">
        <v>516</v>
      </c>
      <c r="H22" s="40" t="s">
        <v>287</v>
      </c>
      <c r="I22" s="40" t="s">
        <v>288</v>
      </c>
      <c r="J22" s="40" t="s">
        <v>289</v>
      </c>
      <c r="K22" s="40" t="s">
        <v>290</v>
      </c>
    </row>
    <row r="23" spans="1:11" x14ac:dyDescent="0.25">
      <c r="A23" s="40">
        <v>22</v>
      </c>
      <c r="B23" s="40" t="s">
        <v>291</v>
      </c>
      <c r="C23" s="40" t="s">
        <v>292</v>
      </c>
      <c r="D23" s="40" t="s">
        <v>0</v>
      </c>
      <c r="E23" s="40" t="s">
        <v>1</v>
      </c>
      <c r="F23" s="40" t="s">
        <v>293</v>
      </c>
      <c r="G23" s="40" t="s">
        <v>516</v>
      </c>
      <c r="H23" s="40" t="s">
        <v>294</v>
      </c>
      <c r="I23" s="40" t="s">
        <v>295</v>
      </c>
      <c r="J23" s="40" t="s">
        <v>289</v>
      </c>
      <c r="K23" s="40" t="s">
        <v>296</v>
      </c>
    </row>
    <row r="24" spans="1:11" x14ac:dyDescent="0.25">
      <c r="A24" s="40">
        <v>23</v>
      </c>
      <c r="B24" s="40" t="s">
        <v>297</v>
      </c>
      <c r="C24" s="40" t="s">
        <v>255</v>
      </c>
      <c r="D24" s="40" t="s">
        <v>0</v>
      </c>
      <c r="E24" s="40" t="s">
        <v>1</v>
      </c>
      <c r="F24" s="40" t="s">
        <v>298</v>
      </c>
      <c r="G24" s="40" t="s">
        <v>516</v>
      </c>
      <c r="H24" s="40" t="s">
        <v>294</v>
      </c>
      <c r="I24" s="40" t="s">
        <v>299</v>
      </c>
      <c r="J24" s="40" t="s">
        <v>289</v>
      </c>
      <c r="K24" s="40" t="s">
        <v>300</v>
      </c>
    </row>
    <row r="25" spans="1:11" x14ac:dyDescent="0.25">
      <c r="A25" s="40">
        <v>24</v>
      </c>
      <c r="B25" s="40" t="s">
        <v>301</v>
      </c>
      <c r="C25" s="40" t="s">
        <v>302</v>
      </c>
      <c r="D25" s="40" t="s">
        <v>0</v>
      </c>
      <c r="E25" s="40" t="s">
        <v>1</v>
      </c>
      <c r="F25" s="40" t="s">
        <v>303</v>
      </c>
      <c r="G25" s="40" t="s">
        <v>516</v>
      </c>
      <c r="H25" s="40" t="s">
        <v>294</v>
      </c>
      <c r="I25" s="40" t="s">
        <v>304</v>
      </c>
      <c r="J25" s="40" t="s">
        <v>289</v>
      </c>
      <c r="K25" s="40" t="s">
        <v>305</v>
      </c>
    </row>
    <row r="26" spans="1:11" x14ac:dyDescent="0.25">
      <c r="A26" s="40">
        <v>25</v>
      </c>
      <c r="B26" s="40" t="s">
        <v>306</v>
      </c>
      <c r="C26" s="40" t="s">
        <v>307</v>
      </c>
      <c r="D26" s="40" t="s">
        <v>112</v>
      </c>
      <c r="E26" s="40" t="s">
        <v>43</v>
      </c>
      <c r="F26" s="40" t="s">
        <v>308</v>
      </c>
      <c r="G26" s="40" t="s">
        <v>516</v>
      </c>
      <c r="H26" s="40" t="s">
        <v>287</v>
      </c>
      <c r="I26" s="40" t="s">
        <v>309</v>
      </c>
      <c r="J26" s="40" t="s">
        <v>289</v>
      </c>
      <c r="K26" s="40" t="s">
        <v>310</v>
      </c>
    </row>
    <row r="27" spans="1:11" x14ac:dyDescent="0.25">
      <c r="A27" s="40">
        <v>26</v>
      </c>
      <c r="B27" s="40" t="s">
        <v>311</v>
      </c>
      <c r="C27" s="40" t="s">
        <v>312</v>
      </c>
      <c r="D27" s="40" t="s">
        <v>313</v>
      </c>
      <c r="E27" s="40" t="s">
        <v>43</v>
      </c>
      <c r="F27" s="40" t="s">
        <v>314</v>
      </c>
      <c r="G27" s="40" t="s">
        <v>516</v>
      </c>
      <c r="H27" s="40" t="s">
        <v>294</v>
      </c>
      <c r="I27" s="40" t="s">
        <v>315</v>
      </c>
      <c r="J27" s="40" t="s">
        <v>289</v>
      </c>
      <c r="K27" s="40" t="s">
        <v>316</v>
      </c>
    </row>
    <row r="28" spans="1:11" x14ac:dyDescent="0.25">
      <c r="A28" s="40">
        <v>27</v>
      </c>
      <c r="B28" s="40" t="s">
        <v>317</v>
      </c>
      <c r="C28" s="40" t="s">
        <v>279</v>
      </c>
      <c r="D28" s="40" t="s">
        <v>318</v>
      </c>
      <c r="E28" s="40" t="s">
        <v>28</v>
      </c>
      <c r="F28" s="40" t="s">
        <v>319</v>
      </c>
      <c r="G28" s="40" t="s">
        <v>516</v>
      </c>
      <c r="H28" s="40" t="s">
        <v>287</v>
      </c>
      <c r="I28" s="40" t="s">
        <v>320</v>
      </c>
      <c r="J28" s="40" t="s">
        <v>289</v>
      </c>
      <c r="K28" s="40" t="s">
        <v>321</v>
      </c>
    </row>
    <row r="29" spans="1:11" x14ac:dyDescent="0.25">
      <c r="A29" s="40">
        <v>28</v>
      </c>
      <c r="B29" s="40" t="s">
        <v>242</v>
      </c>
      <c r="C29" s="40" t="s">
        <v>243</v>
      </c>
      <c r="D29" s="40" t="s">
        <v>173</v>
      </c>
      <c r="E29" s="40" t="s">
        <v>43</v>
      </c>
      <c r="F29" s="40" t="s">
        <v>244</v>
      </c>
      <c r="G29" s="40" t="s">
        <v>516</v>
      </c>
      <c r="H29" s="40" t="s">
        <v>3</v>
      </c>
      <c r="I29" s="40" t="s">
        <v>245</v>
      </c>
      <c r="J29" s="40" t="s">
        <v>125</v>
      </c>
      <c r="K29" s="40" t="s">
        <v>326</v>
      </c>
    </row>
    <row r="30" spans="1:11" x14ac:dyDescent="0.25">
      <c r="A30" s="40">
        <v>29</v>
      </c>
      <c r="B30" s="40" t="s">
        <v>327</v>
      </c>
      <c r="C30" s="40" t="s">
        <v>328</v>
      </c>
      <c r="D30" s="40" t="s">
        <v>112</v>
      </c>
      <c r="E30" s="40" t="s">
        <v>43</v>
      </c>
      <c r="F30" s="40" t="s">
        <v>329</v>
      </c>
      <c r="G30" s="40" t="s">
        <v>516</v>
      </c>
      <c r="H30" s="40" t="s">
        <v>287</v>
      </c>
      <c r="I30" s="40" t="s">
        <v>330</v>
      </c>
      <c r="J30" s="40" t="s">
        <v>289</v>
      </c>
      <c r="K30" s="40" t="s">
        <v>331</v>
      </c>
    </row>
    <row r="31" spans="1:11" x14ac:dyDescent="0.25">
      <c r="A31" s="40">
        <v>30</v>
      </c>
      <c r="B31" s="40" t="s">
        <v>15</v>
      </c>
      <c r="C31" s="40" t="s">
        <v>16</v>
      </c>
      <c r="D31" s="40" t="s">
        <v>17</v>
      </c>
      <c r="E31" s="40" t="s">
        <v>7</v>
      </c>
      <c r="F31" s="40" t="s">
        <v>18</v>
      </c>
      <c r="G31" s="40" t="s">
        <v>527</v>
      </c>
      <c r="H31" s="40" t="s">
        <v>5</v>
      </c>
      <c r="I31" s="40" t="s">
        <v>19</v>
      </c>
      <c r="J31" s="40" t="s">
        <v>6</v>
      </c>
      <c r="K31" s="40" t="s">
        <v>332</v>
      </c>
    </row>
    <row r="32" spans="1:11" x14ac:dyDescent="0.25">
      <c r="A32" s="40">
        <v>31</v>
      </c>
      <c r="B32" s="40" t="s">
        <v>333</v>
      </c>
      <c r="C32" s="40" t="s">
        <v>334</v>
      </c>
      <c r="D32" s="40" t="s">
        <v>335</v>
      </c>
      <c r="E32" s="40" t="s">
        <v>48</v>
      </c>
      <c r="F32" s="40" t="s">
        <v>336</v>
      </c>
      <c r="G32" s="40" t="s">
        <v>516</v>
      </c>
      <c r="H32" s="40" t="s">
        <v>287</v>
      </c>
      <c r="I32" s="40" t="s">
        <v>337</v>
      </c>
      <c r="J32" s="40" t="s">
        <v>289</v>
      </c>
      <c r="K32" s="40" t="s">
        <v>338</v>
      </c>
    </row>
    <row r="33" spans="1:11" x14ac:dyDescent="0.25">
      <c r="A33" s="40">
        <v>32</v>
      </c>
      <c r="B33" s="40" t="s">
        <v>339</v>
      </c>
      <c r="C33" s="40" t="s">
        <v>340</v>
      </c>
      <c r="D33" s="40" t="s">
        <v>341</v>
      </c>
      <c r="E33" s="40" t="s">
        <v>48</v>
      </c>
      <c r="F33" s="40" t="s">
        <v>342</v>
      </c>
      <c r="G33" s="40" t="s">
        <v>516</v>
      </c>
      <c r="H33" s="40" t="s">
        <v>287</v>
      </c>
      <c r="I33" s="40" t="s">
        <v>343</v>
      </c>
      <c r="J33" s="40" t="s">
        <v>289</v>
      </c>
      <c r="K33" s="40" t="s">
        <v>344</v>
      </c>
    </row>
    <row r="34" spans="1:11" x14ac:dyDescent="0.25">
      <c r="A34" s="40">
        <v>33</v>
      </c>
      <c r="B34" s="40" t="s">
        <v>345</v>
      </c>
      <c r="C34" s="40" t="s">
        <v>346</v>
      </c>
      <c r="D34" s="40" t="s">
        <v>17</v>
      </c>
      <c r="E34" s="40" t="s">
        <v>7</v>
      </c>
      <c r="F34" s="40" t="s">
        <v>347</v>
      </c>
      <c r="G34" s="40" t="s">
        <v>516</v>
      </c>
      <c r="H34" s="40" t="s">
        <v>287</v>
      </c>
      <c r="I34" s="40" t="s">
        <v>348</v>
      </c>
      <c r="J34" s="40" t="s">
        <v>289</v>
      </c>
      <c r="K34" s="40" t="s">
        <v>349</v>
      </c>
    </row>
    <row r="35" spans="1:11" x14ac:dyDescent="0.25">
      <c r="A35" s="40">
        <v>34</v>
      </c>
      <c r="B35" s="40" t="s">
        <v>350</v>
      </c>
      <c r="C35" s="40" t="s">
        <v>340</v>
      </c>
      <c r="D35" s="40" t="s">
        <v>351</v>
      </c>
      <c r="E35" s="40" t="s">
        <v>48</v>
      </c>
      <c r="F35" s="40" t="s">
        <v>352</v>
      </c>
      <c r="G35" s="40" t="s">
        <v>516</v>
      </c>
      <c r="H35" s="40" t="s">
        <v>287</v>
      </c>
      <c r="I35" s="40" t="s">
        <v>353</v>
      </c>
      <c r="J35" s="40" t="s">
        <v>289</v>
      </c>
      <c r="K35" s="40" t="s">
        <v>354</v>
      </c>
    </row>
    <row r="36" spans="1:11" x14ac:dyDescent="0.25">
      <c r="A36" s="40">
        <v>35</v>
      </c>
      <c r="B36" s="40" t="s">
        <v>355</v>
      </c>
      <c r="C36" s="40" t="s">
        <v>356</v>
      </c>
      <c r="D36" s="40" t="s">
        <v>0</v>
      </c>
      <c r="E36" s="40" t="s">
        <v>1</v>
      </c>
      <c r="F36" s="40" t="s">
        <v>357</v>
      </c>
      <c r="G36" s="40" t="s">
        <v>516</v>
      </c>
      <c r="H36" s="40" t="s">
        <v>294</v>
      </c>
      <c r="I36" s="40" t="s">
        <v>358</v>
      </c>
      <c r="J36" s="40" t="s">
        <v>289</v>
      </c>
      <c r="K36" s="40" t="s">
        <v>359</v>
      </c>
    </row>
    <row r="37" spans="1:11" x14ac:dyDescent="0.25">
      <c r="A37" s="40">
        <v>36</v>
      </c>
      <c r="B37" s="40" t="s">
        <v>238</v>
      </c>
      <c r="C37" s="40" t="s">
        <v>239</v>
      </c>
      <c r="D37" s="40" t="s">
        <v>0</v>
      </c>
      <c r="E37" s="40" t="s">
        <v>1</v>
      </c>
      <c r="F37" s="40" t="s">
        <v>240</v>
      </c>
      <c r="G37" s="40" t="s">
        <v>516</v>
      </c>
      <c r="H37" s="40" t="s">
        <v>3</v>
      </c>
      <c r="I37" s="40" t="s">
        <v>241</v>
      </c>
      <c r="J37" s="40" t="s">
        <v>53</v>
      </c>
      <c r="K37" s="40" t="s">
        <v>360</v>
      </c>
    </row>
    <row r="38" spans="1:11" x14ac:dyDescent="0.25">
      <c r="A38" s="40">
        <v>37</v>
      </c>
      <c r="B38" s="40" t="s">
        <v>361</v>
      </c>
      <c r="C38" s="40" t="s">
        <v>362</v>
      </c>
      <c r="D38" s="40" t="s">
        <v>0</v>
      </c>
      <c r="E38" s="40" t="s">
        <v>1</v>
      </c>
      <c r="F38" s="40" t="s">
        <v>363</v>
      </c>
      <c r="G38" s="40" t="s">
        <v>516</v>
      </c>
      <c r="H38" s="40" t="s">
        <v>287</v>
      </c>
      <c r="I38" s="40" t="s">
        <v>364</v>
      </c>
      <c r="J38" s="40" t="s">
        <v>289</v>
      </c>
      <c r="K38" s="40" t="s">
        <v>365</v>
      </c>
    </row>
    <row r="39" spans="1:11" x14ac:dyDescent="0.25">
      <c r="A39" s="40">
        <v>38</v>
      </c>
      <c r="B39" s="40" t="s">
        <v>366</v>
      </c>
      <c r="C39" s="40" t="s">
        <v>367</v>
      </c>
      <c r="D39" s="40" t="s">
        <v>368</v>
      </c>
      <c r="E39" s="40" t="s">
        <v>43</v>
      </c>
      <c r="F39" s="40" t="s">
        <v>369</v>
      </c>
      <c r="G39" s="40" t="s">
        <v>516</v>
      </c>
      <c r="H39" s="40" t="s">
        <v>294</v>
      </c>
      <c r="I39" s="40" t="s">
        <v>370</v>
      </c>
      <c r="J39" s="40" t="s">
        <v>289</v>
      </c>
      <c r="K39" s="40" t="s">
        <v>371</v>
      </c>
    </row>
    <row r="40" spans="1:11" x14ac:dyDescent="0.25">
      <c r="A40" s="40">
        <v>39</v>
      </c>
      <c r="B40" s="40" t="s">
        <v>372</v>
      </c>
      <c r="C40" s="40" t="s">
        <v>373</v>
      </c>
      <c r="D40" s="40" t="s">
        <v>42</v>
      </c>
      <c r="E40" s="40" t="s">
        <v>43</v>
      </c>
      <c r="F40" s="40" t="s">
        <v>374</v>
      </c>
      <c r="G40" s="40" t="s">
        <v>516</v>
      </c>
      <c r="H40" s="40" t="s">
        <v>294</v>
      </c>
      <c r="I40" s="40" t="s">
        <v>375</v>
      </c>
      <c r="J40" s="40" t="s">
        <v>289</v>
      </c>
      <c r="K40" s="40" t="s">
        <v>376</v>
      </c>
    </row>
    <row r="41" spans="1:11" x14ac:dyDescent="0.25">
      <c r="A41" s="40">
        <v>40</v>
      </c>
      <c r="B41" s="40" t="s">
        <v>377</v>
      </c>
      <c r="C41" s="40" t="s">
        <v>378</v>
      </c>
      <c r="D41" s="40" t="s">
        <v>256</v>
      </c>
      <c r="E41" s="40" t="s">
        <v>1</v>
      </c>
      <c r="F41" s="40" t="s">
        <v>379</v>
      </c>
      <c r="G41" s="40" t="s">
        <v>516</v>
      </c>
      <c r="H41" s="40" t="s">
        <v>294</v>
      </c>
      <c r="I41" s="40" t="s">
        <v>380</v>
      </c>
      <c r="J41" s="40" t="s">
        <v>289</v>
      </c>
      <c r="K41" s="40" t="s">
        <v>381</v>
      </c>
    </row>
    <row r="42" spans="1:11" x14ac:dyDescent="0.25">
      <c r="A42" s="40">
        <v>41</v>
      </c>
      <c r="B42" s="40" t="s">
        <v>382</v>
      </c>
      <c r="C42" s="40" t="s">
        <v>383</v>
      </c>
      <c r="D42" s="40" t="s">
        <v>351</v>
      </c>
      <c r="E42" s="40" t="s">
        <v>48</v>
      </c>
      <c r="F42" s="40" t="s">
        <v>384</v>
      </c>
      <c r="G42" s="40" t="s">
        <v>516</v>
      </c>
      <c r="H42" s="40" t="s">
        <v>287</v>
      </c>
      <c r="I42" s="40" t="s">
        <v>385</v>
      </c>
      <c r="J42" s="40" t="s">
        <v>289</v>
      </c>
      <c r="K42" s="40" t="s">
        <v>386</v>
      </c>
    </row>
    <row r="43" spans="1:11" x14ac:dyDescent="0.25">
      <c r="A43" s="40">
        <v>42</v>
      </c>
      <c r="B43" s="40" t="s">
        <v>387</v>
      </c>
      <c r="C43" s="40" t="s">
        <v>279</v>
      </c>
      <c r="D43" s="40" t="s">
        <v>351</v>
      </c>
      <c r="E43" s="40" t="s">
        <v>48</v>
      </c>
      <c r="F43" s="40" t="s">
        <v>388</v>
      </c>
      <c r="G43" s="40" t="s">
        <v>516</v>
      </c>
      <c r="H43" s="40" t="s">
        <v>287</v>
      </c>
      <c r="I43" s="40" t="s">
        <v>389</v>
      </c>
      <c r="J43" s="40" t="s">
        <v>289</v>
      </c>
      <c r="K43" s="40" t="s">
        <v>390</v>
      </c>
    </row>
    <row r="44" spans="1:11" x14ac:dyDescent="0.25">
      <c r="A44" s="40">
        <v>43</v>
      </c>
      <c r="B44" s="40" t="s">
        <v>49</v>
      </c>
      <c r="C44" s="40" t="s">
        <v>97</v>
      </c>
      <c r="D44" s="40" t="s">
        <v>66</v>
      </c>
      <c r="E44" s="40" t="s">
        <v>1</v>
      </c>
      <c r="F44" s="40" t="s">
        <v>391</v>
      </c>
      <c r="G44" s="40" t="s">
        <v>516</v>
      </c>
      <c r="H44" s="40" t="s">
        <v>294</v>
      </c>
      <c r="I44" s="40" t="s">
        <v>392</v>
      </c>
      <c r="J44" s="40" t="s">
        <v>289</v>
      </c>
      <c r="K44" s="40" t="s">
        <v>393</v>
      </c>
    </row>
    <row r="45" spans="1:11" x14ac:dyDescent="0.25">
      <c r="A45" s="40">
        <v>44</v>
      </c>
      <c r="B45" s="40" t="s">
        <v>366</v>
      </c>
      <c r="C45" s="40" t="s">
        <v>367</v>
      </c>
      <c r="D45" s="40" t="s">
        <v>368</v>
      </c>
      <c r="E45" s="40" t="s">
        <v>43</v>
      </c>
      <c r="F45" s="40" t="s">
        <v>395</v>
      </c>
      <c r="G45" s="40" t="s">
        <v>527</v>
      </c>
      <c r="H45" s="40" t="s">
        <v>5</v>
      </c>
      <c r="I45" s="40" t="s">
        <v>396</v>
      </c>
      <c r="J45" s="40" t="s">
        <v>6</v>
      </c>
      <c r="K45" s="40" t="s">
        <v>397</v>
      </c>
    </row>
    <row r="46" spans="1:11" x14ac:dyDescent="0.25">
      <c r="A46" s="40">
        <v>45</v>
      </c>
      <c r="B46" s="40" t="s">
        <v>137</v>
      </c>
      <c r="C46" s="40" t="s">
        <v>138</v>
      </c>
      <c r="D46" s="40" t="s">
        <v>0</v>
      </c>
      <c r="E46" s="40" t="s">
        <v>1</v>
      </c>
      <c r="F46" s="40" t="s">
        <v>139</v>
      </c>
      <c r="G46" s="40" t="s">
        <v>516</v>
      </c>
      <c r="H46" s="40" t="s">
        <v>3</v>
      </c>
      <c r="I46" s="40" t="s">
        <v>140</v>
      </c>
      <c r="J46" s="40" t="s">
        <v>53</v>
      </c>
      <c r="K46" s="40" t="s">
        <v>398</v>
      </c>
    </row>
    <row r="47" spans="1:11" x14ac:dyDescent="0.25">
      <c r="A47" s="40">
        <v>46</v>
      </c>
      <c r="B47" s="40" t="s">
        <v>262</v>
      </c>
      <c r="C47" s="40" t="s">
        <v>399</v>
      </c>
      <c r="D47" s="40" t="s">
        <v>0</v>
      </c>
      <c r="E47" s="40" t="s">
        <v>1</v>
      </c>
      <c r="F47" s="40" t="s">
        <v>400</v>
      </c>
      <c r="G47" s="40" t="s">
        <v>516</v>
      </c>
      <c r="H47" s="40" t="s">
        <v>294</v>
      </c>
      <c r="I47" s="40" t="s">
        <v>401</v>
      </c>
      <c r="J47" s="40" t="s">
        <v>289</v>
      </c>
      <c r="K47" s="40" t="s">
        <v>402</v>
      </c>
    </row>
    <row r="48" spans="1:11" x14ac:dyDescent="0.25">
      <c r="A48" s="40">
        <v>47</v>
      </c>
      <c r="B48" s="40" t="s">
        <v>403</v>
      </c>
      <c r="C48" s="40" t="s">
        <v>60</v>
      </c>
      <c r="D48" s="40" t="s">
        <v>27</v>
      </c>
      <c r="E48" s="40" t="s">
        <v>28</v>
      </c>
      <c r="F48" s="40" t="s">
        <v>404</v>
      </c>
      <c r="G48" s="40" t="s">
        <v>516</v>
      </c>
      <c r="H48" s="40" t="s">
        <v>287</v>
      </c>
      <c r="I48" s="40" t="s">
        <v>405</v>
      </c>
      <c r="J48" s="40" t="s">
        <v>289</v>
      </c>
      <c r="K48" s="40" t="s">
        <v>406</v>
      </c>
    </row>
    <row r="49" spans="1:11" x14ac:dyDescent="0.25">
      <c r="A49" s="40">
        <v>48</v>
      </c>
      <c r="B49" s="40" t="s">
        <v>407</v>
      </c>
      <c r="C49" s="40" t="s">
        <v>408</v>
      </c>
      <c r="D49" s="40" t="s">
        <v>618</v>
      </c>
      <c r="E49" s="40" t="s">
        <v>619</v>
      </c>
      <c r="F49" s="40" t="s">
        <v>412</v>
      </c>
      <c r="G49" s="40" t="s">
        <v>516</v>
      </c>
      <c r="H49" s="40" t="s">
        <v>294</v>
      </c>
      <c r="I49" s="40" t="s">
        <v>413</v>
      </c>
      <c r="J49" s="40" t="s">
        <v>289</v>
      </c>
      <c r="K49" s="40" t="s">
        <v>414</v>
      </c>
    </row>
    <row r="50" spans="1:11" x14ac:dyDescent="0.25">
      <c r="A50" s="40">
        <v>49</v>
      </c>
      <c r="B50" s="40" t="s">
        <v>415</v>
      </c>
      <c r="C50" s="40" t="s">
        <v>416</v>
      </c>
      <c r="D50" s="40" t="s">
        <v>417</v>
      </c>
      <c r="E50" s="40" t="s">
        <v>28</v>
      </c>
      <c r="F50" s="40" t="s">
        <v>418</v>
      </c>
      <c r="G50" s="40" t="s">
        <v>516</v>
      </c>
      <c r="H50" s="40" t="s">
        <v>287</v>
      </c>
      <c r="I50" s="40" t="s">
        <v>419</v>
      </c>
      <c r="J50" s="40" t="s">
        <v>289</v>
      </c>
      <c r="K50" s="40" t="s">
        <v>420</v>
      </c>
    </row>
    <row r="51" spans="1:11" x14ac:dyDescent="0.25">
      <c r="A51" s="40">
        <v>50</v>
      </c>
      <c r="B51" s="40" t="s">
        <v>431</v>
      </c>
      <c r="C51" s="40" t="s">
        <v>172</v>
      </c>
      <c r="D51" s="40" t="s">
        <v>432</v>
      </c>
      <c r="E51" s="40" t="s">
        <v>28</v>
      </c>
      <c r="F51" s="40" t="s">
        <v>433</v>
      </c>
      <c r="G51" s="40" t="s">
        <v>516</v>
      </c>
      <c r="H51" s="40" t="s">
        <v>294</v>
      </c>
      <c r="I51" s="40" t="s">
        <v>434</v>
      </c>
      <c r="J51" s="40" t="s">
        <v>289</v>
      </c>
      <c r="K51" s="40" t="s">
        <v>435</v>
      </c>
    </row>
    <row r="52" spans="1:11" x14ac:dyDescent="0.25">
      <c r="A52" s="40">
        <v>51</v>
      </c>
      <c r="B52" s="40" t="s">
        <v>15</v>
      </c>
      <c r="C52" s="40" t="s">
        <v>16</v>
      </c>
      <c r="D52" s="40" t="s">
        <v>17</v>
      </c>
      <c r="E52" s="40" t="s">
        <v>7</v>
      </c>
      <c r="F52" s="40" t="s">
        <v>77</v>
      </c>
      <c r="G52" s="40" t="s">
        <v>516</v>
      </c>
      <c r="H52" s="40" t="s">
        <v>30</v>
      </c>
      <c r="I52" s="40" t="s">
        <v>78</v>
      </c>
      <c r="J52" s="40" t="s">
        <v>32</v>
      </c>
      <c r="K52" s="40" t="s">
        <v>436</v>
      </c>
    </row>
    <row r="53" spans="1:11" x14ac:dyDescent="0.25">
      <c r="A53" s="40">
        <v>52</v>
      </c>
      <c r="B53" s="40" t="s">
        <v>407</v>
      </c>
      <c r="C53" s="40" t="s">
        <v>408</v>
      </c>
      <c r="D53" s="40" t="s">
        <v>618</v>
      </c>
      <c r="E53" s="40" t="s">
        <v>619</v>
      </c>
      <c r="F53" s="40" t="s">
        <v>437</v>
      </c>
      <c r="G53" s="40" t="s">
        <v>516</v>
      </c>
      <c r="H53" s="40" t="s">
        <v>30</v>
      </c>
      <c r="I53" s="40" t="s">
        <v>438</v>
      </c>
      <c r="J53" s="40" t="s">
        <v>32</v>
      </c>
      <c r="K53" s="40" t="s">
        <v>439</v>
      </c>
    </row>
    <row r="54" spans="1:11" x14ac:dyDescent="0.25">
      <c r="A54" s="40">
        <v>53</v>
      </c>
      <c r="B54" s="40" t="s">
        <v>407</v>
      </c>
      <c r="C54" s="40" t="s">
        <v>408</v>
      </c>
      <c r="D54" s="40" t="s">
        <v>618</v>
      </c>
      <c r="E54" s="40" t="s">
        <v>619</v>
      </c>
      <c r="F54" s="40" t="s">
        <v>440</v>
      </c>
      <c r="G54" s="40" t="s">
        <v>516</v>
      </c>
      <c r="H54" s="40" t="s">
        <v>30</v>
      </c>
      <c r="I54" s="40" t="s">
        <v>441</v>
      </c>
      <c r="J54" s="40" t="s">
        <v>32</v>
      </c>
      <c r="K54" s="40" t="s">
        <v>442</v>
      </c>
    </row>
    <row r="55" spans="1:11" x14ac:dyDescent="0.25">
      <c r="A55" s="40">
        <v>54</v>
      </c>
      <c r="B55" s="40" t="s">
        <v>443</v>
      </c>
      <c r="C55" s="40" t="s">
        <v>444</v>
      </c>
      <c r="D55" s="40" t="s">
        <v>0</v>
      </c>
      <c r="E55" s="40" t="s">
        <v>1</v>
      </c>
      <c r="F55" s="40" t="s">
        <v>445</v>
      </c>
      <c r="G55" s="40" t="s">
        <v>527</v>
      </c>
      <c r="H55" s="40" t="s">
        <v>5</v>
      </c>
      <c r="I55" s="40" t="s">
        <v>446</v>
      </c>
      <c r="J55" s="40" t="s">
        <v>6</v>
      </c>
      <c r="K55" s="40" t="s">
        <v>447</v>
      </c>
    </row>
    <row r="56" spans="1:11" x14ac:dyDescent="0.25">
      <c r="A56" s="40">
        <v>55</v>
      </c>
      <c r="B56" s="40" t="s">
        <v>448</v>
      </c>
      <c r="C56" s="40" t="s">
        <v>449</v>
      </c>
      <c r="D56" s="40" t="s">
        <v>205</v>
      </c>
      <c r="E56" s="40" t="s">
        <v>1</v>
      </c>
      <c r="F56" s="40" t="s">
        <v>450</v>
      </c>
      <c r="G56" s="40" t="s">
        <v>527</v>
      </c>
      <c r="H56" s="40" t="s">
        <v>5</v>
      </c>
      <c r="I56" s="40" t="s">
        <v>451</v>
      </c>
      <c r="J56" s="40" t="s">
        <v>6</v>
      </c>
      <c r="K56" s="40" t="s">
        <v>452</v>
      </c>
    </row>
    <row r="57" spans="1:11" x14ac:dyDescent="0.25">
      <c r="A57" s="40">
        <v>56</v>
      </c>
      <c r="B57" s="40" t="s">
        <v>453</v>
      </c>
      <c r="C57" s="40" t="s">
        <v>454</v>
      </c>
      <c r="D57" s="40" t="s">
        <v>455</v>
      </c>
      <c r="E57" s="40" t="s">
        <v>456</v>
      </c>
      <c r="F57" s="40" t="s">
        <v>457</v>
      </c>
      <c r="G57" s="40" t="s">
        <v>516</v>
      </c>
      <c r="H57" s="40" t="s">
        <v>30</v>
      </c>
      <c r="I57" s="40" t="s">
        <v>458</v>
      </c>
      <c r="J57" s="40" t="s">
        <v>32</v>
      </c>
      <c r="K57" s="40" t="s">
        <v>459</v>
      </c>
    </row>
    <row r="58" spans="1:11" x14ac:dyDescent="0.25">
      <c r="A58" s="40">
        <v>57</v>
      </c>
      <c r="B58" s="40" t="s">
        <v>460</v>
      </c>
      <c r="C58" s="40" t="s">
        <v>461</v>
      </c>
      <c r="D58" s="40" t="s">
        <v>462</v>
      </c>
      <c r="E58" s="40" t="s">
        <v>1</v>
      </c>
      <c r="F58" s="40" t="s">
        <v>463</v>
      </c>
      <c r="G58" s="40" t="s">
        <v>516</v>
      </c>
      <c r="H58" s="40" t="s">
        <v>30</v>
      </c>
      <c r="I58" s="40" t="s">
        <v>464</v>
      </c>
      <c r="J58" s="40" t="s">
        <v>32</v>
      </c>
      <c r="K58" s="40" t="s">
        <v>465</v>
      </c>
    </row>
    <row r="59" spans="1:11" x14ac:dyDescent="0.25">
      <c r="A59" s="40">
        <v>58</v>
      </c>
      <c r="B59" s="40" t="s">
        <v>165</v>
      </c>
      <c r="C59" s="40" t="s">
        <v>166</v>
      </c>
      <c r="D59" s="40" t="s">
        <v>27</v>
      </c>
      <c r="E59" s="40" t="s">
        <v>28</v>
      </c>
      <c r="F59" s="40" t="s">
        <v>167</v>
      </c>
      <c r="G59" s="40" t="s">
        <v>516</v>
      </c>
      <c r="H59" s="40" t="s">
        <v>30</v>
      </c>
      <c r="I59" s="40" t="s">
        <v>168</v>
      </c>
      <c r="J59" s="40" t="s">
        <v>32</v>
      </c>
      <c r="K59" s="40" t="s">
        <v>466</v>
      </c>
    </row>
    <row r="60" spans="1:11" x14ac:dyDescent="0.25">
      <c r="A60" s="40">
        <v>59</v>
      </c>
      <c r="B60" s="40" t="s">
        <v>10</v>
      </c>
      <c r="C60" s="40" t="s">
        <v>11</v>
      </c>
      <c r="D60" s="40" t="s">
        <v>0</v>
      </c>
      <c r="E60" s="40" t="s">
        <v>1</v>
      </c>
      <c r="F60" s="40" t="s">
        <v>12</v>
      </c>
      <c r="G60" s="40" t="s">
        <v>527</v>
      </c>
      <c r="H60" s="40" t="s">
        <v>5</v>
      </c>
      <c r="I60" s="40" t="s">
        <v>13</v>
      </c>
      <c r="J60" s="40" t="s">
        <v>6</v>
      </c>
      <c r="K60" s="40" t="s">
        <v>14</v>
      </c>
    </row>
    <row r="61" spans="1:11" x14ac:dyDescent="0.25">
      <c r="A61" s="40">
        <v>60</v>
      </c>
      <c r="B61" s="40" t="s">
        <v>20</v>
      </c>
      <c r="C61" s="40" t="s">
        <v>21</v>
      </c>
      <c r="D61" s="40" t="s">
        <v>0</v>
      </c>
      <c r="E61" s="40" t="s">
        <v>1</v>
      </c>
      <c r="F61" s="40" t="s">
        <v>22</v>
      </c>
      <c r="G61" s="40" t="s">
        <v>527</v>
      </c>
      <c r="H61" s="40" t="s">
        <v>5</v>
      </c>
      <c r="I61" s="40" t="s">
        <v>23</v>
      </c>
      <c r="J61" s="40" t="s">
        <v>6</v>
      </c>
      <c r="K61" s="40" t="s">
        <v>24</v>
      </c>
    </row>
    <row r="62" spans="1:11" x14ac:dyDescent="0.25">
      <c r="A62" s="40">
        <v>61</v>
      </c>
      <c r="B62" s="40" t="s">
        <v>25</v>
      </c>
      <c r="C62" s="40" t="s">
        <v>26</v>
      </c>
      <c r="D62" s="40" t="s">
        <v>27</v>
      </c>
      <c r="E62" s="40" t="s">
        <v>28</v>
      </c>
      <c r="F62" s="40" t="s">
        <v>29</v>
      </c>
      <c r="G62" s="40" t="s">
        <v>516</v>
      </c>
      <c r="H62" s="40" t="s">
        <v>30</v>
      </c>
      <c r="I62" s="40" t="s">
        <v>31</v>
      </c>
      <c r="J62" s="40" t="s">
        <v>32</v>
      </c>
      <c r="K62" s="40" t="s">
        <v>33</v>
      </c>
    </row>
    <row r="63" spans="1:11" x14ac:dyDescent="0.25">
      <c r="A63" s="40">
        <v>62</v>
      </c>
      <c r="B63" s="40" t="s">
        <v>34</v>
      </c>
      <c r="C63" s="40" t="s">
        <v>35</v>
      </c>
      <c r="D63" s="40" t="s">
        <v>36</v>
      </c>
      <c r="E63" s="40" t="s">
        <v>1</v>
      </c>
      <c r="F63" s="40" t="s">
        <v>37</v>
      </c>
      <c r="G63" s="40" t="s">
        <v>527</v>
      </c>
      <c r="H63" s="40" t="s">
        <v>5</v>
      </c>
      <c r="I63" s="40" t="s">
        <v>38</v>
      </c>
      <c r="J63" s="40" t="s">
        <v>6</v>
      </c>
      <c r="K63" s="40" t="s">
        <v>39</v>
      </c>
    </row>
    <row r="64" spans="1:11" x14ac:dyDescent="0.25">
      <c r="A64" s="40">
        <v>63</v>
      </c>
      <c r="B64" s="40" t="s">
        <v>40</v>
      </c>
      <c r="C64" s="40" t="s">
        <v>41</v>
      </c>
      <c r="D64" s="40" t="s">
        <v>42</v>
      </c>
      <c r="E64" s="40" t="s">
        <v>43</v>
      </c>
      <c r="F64" s="40" t="s">
        <v>44</v>
      </c>
      <c r="G64" s="40" t="s">
        <v>527</v>
      </c>
      <c r="H64" s="40" t="s">
        <v>5</v>
      </c>
      <c r="I64" s="40" t="s">
        <v>45</v>
      </c>
      <c r="J64" s="40" t="s">
        <v>6</v>
      </c>
      <c r="K64" s="40" t="s">
        <v>46</v>
      </c>
    </row>
    <row r="65" spans="1:11" x14ac:dyDescent="0.25">
      <c r="A65" s="40">
        <v>64</v>
      </c>
      <c r="B65" s="40" t="s">
        <v>54</v>
      </c>
      <c r="C65" s="40" t="s">
        <v>55</v>
      </c>
      <c r="D65" s="40" t="s">
        <v>0</v>
      </c>
      <c r="E65" s="40" t="s">
        <v>1</v>
      </c>
      <c r="F65" s="40" t="s">
        <v>56</v>
      </c>
      <c r="G65" s="40" t="s">
        <v>527</v>
      </c>
      <c r="H65" s="40" t="s">
        <v>5</v>
      </c>
      <c r="I65" s="40" t="s">
        <v>57</v>
      </c>
      <c r="J65" s="40" t="s">
        <v>6</v>
      </c>
      <c r="K65" s="40" t="s">
        <v>58</v>
      </c>
    </row>
    <row r="66" spans="1:11" x14ac:dyDescent="0.25">
      <c r="A66" s="40">
        <v>65</v>
      </c>
      <c r="B66" s="40" t="s">
        <v>64</v>
      </c>
      <c r="C66" s="40" t="s">
        <v>65</v>
      </c>
      <c r="D66" s="40" t="s">
        <v>66</v>
      </c>
      <c r="E66" s="40" t="s">
        <v>1</v>
      </c>
      <c r="F66" s="40" t="s">
        <v>67</v>
      </c>
      <c r="G66" s="40" t="s">
        <v>516</v>
      </c>
      <c r="H66" s="40" t="s">
        <v>30</v>
      </c>
      <c r="I66" s="40" t="s">
        <v>68</v>
      </c>
      <c r="J66" s="40" t="s">
        <v>32</v>
      </c>
      <c r="K66" s="40" t="s">
        <v>69</v>
      </c>
    </row>
    <row r="67" spans="1:11" x14ac:dyDescent="0.25">
      <c r="A67" s="40">
        <v>66</v>
      </c>
      <c r="B67" s="40" t="s">
        <v>71</v>
      </c>
      <c r="C67" s="40" t="s">
        <v>72</v>
      </c>
      <c r="D67" s="40" t="s">
        <v>73</v>
      </c>
      <c r="E67" s="40" t="s">
        <v>28</v>
      </c>
      <c r="F67" s="40" t="s">
        <v>74</v>
      </c>
      <c r="G67" s="40" t="s">
        <v>516</v>
      </c>
      <c r="H67" s="40" t="s">
        <v>30</v>
      </c>
      <c r="I67" s="40" t="s">
        <v>75</v>
      </c>
      <c r="J67" s="40" t="s">
        <v>32</v>
      </c>
      <c r="K67" s="40" t="s">
        <v>76</v>
      </c>
    </row>
    <row r="68" spans="1:11" x14ac:dyDescent="0.25">
      <c r="A68" s="40">
        <v>67</v>
      </c>
      <c r="B68" s="40" t="s">
        <v>467</v>
      </c>
      <c r="C68" s="40" t="s">
        <v>468</v>
      </c>
      <c r="D68" s="40" t="s">
        <v>0</v>
      </c>
      <c r="E68" s="40" t="s">
        <v>1</v>
      </c>
      <c r="F68" s="40" t="s">
        <v>469</v>
      </c>
      <c r="G68" s="40" t="s">
        <v>527</v>
      </c>
      <c r="H68" s="40" t="s">
        <v>5</v>
      </c>
      <c r="I68" s="40" t="s">
        <v>470</v>
      </c>
      <c r="J68" s="40" t="s">
        <v>6</v>
      </c>
      <c r="K68" s="40" t="s">
        <v>471</v>
      </c>
    </row>
    <row r="69" spans="1:11" x14ac:dyDescent="0.25">
      <c r="A69" s="40">
        <v>68</v>
      </c>
      <c r="B69" s="40" t="s">
        <v>79</v>
      </c>
      <c r="C69" s="40" t="s">
        <v>11</v>
      </c>
      <c r="D69" s="40" t="s">
        <v>80</v>
      </c>
      <c r="E69" s="40" t="s">
        <v>81</v>
      </c>
      <c r="F69" s="40" t="s">
        <v>82</v>
      </c>
      <c r="G69" s="40" t="s">
        <v>527</v>
      </c>
      <c r="H69" s="40" t="s">
        <v>5</v>
      </c>
      <c r="I69" s="40" t="s">
        <v>83</v>
      </c>
      <c r="J69" s="40" t="s">
        <v>6</v>
      </c>
      <c r="K69" s="40" t="s">
        <v>84</v>
      </c>
    </row>
    <row r="70" spans="1:11" x14ac:dyDescent="0.25">
      <c r="A70" s="40">
        <v>69</v>
      </c>
      <c r="B70" s="40" t="s">
        <v>64</v>
      </c>
      <c r="C70" s="40" t="s">
        <v>65</v>
      </c>
      <c r="D70" s="40" t="s">
        <v>66</v>
      </c>
      <c r="E70" s="40" t="s">
        <v>1</v>
      </c>
      <c r="F70" s="40" t="s">
        <v>85</v>
      </c>
      <c r="G70" s="40" t="s">
        <v>527</v>
      </c>
      <c r="H70" s="40" t="s">
        <v>5</v>
      </c>
      <c r="I70" s="40" t="s">
        <v>86</v>
      </c>
      <c r="J70" s="40" t="s">
        <v>6</v>
      </c>
      <c r="K70" s="40" t="s">
        <v>87</v>
      </c>
    </row>
    <row r="71" spans="1:11" x14ac:dyDescent="0.25">
      <c r="A71" s="40">
        <v>70</v>
      </c>
      <c r="B71" s="40" t="s">
        <v>88</v>
      </c>
      <c r="C71" s="40" t="s">
        <v>89</v>
      </c>
      <c r="D71" s="40" t="s">
        <v>90</v>
      </c>
      <c r="E71" s="40" t="s">
        <v>70</v>
      </c>
      <c r="F71" s="40" t="s">
        <v>91</v>
      </c>
      <c r="G71" s="40" t="s">
        <v>527</v>
      </c>
      <c r="H71" s="40" t="s">
        <v>5</v>
      </c>
      <c r="I71" s="40" t="s">
        <v>92</v>
      </c>
      <c r="J71" s="40" t="s">
        <v>6</v>
      </c>
      <c r="K71" s="40" t="s">
        <v>93</v>
      </c>
    </row>
    <row r="72" spans="1:11" x14ac:dyDescent="0.25">
      <c r="A72" s="40">
        <v>71</v>
      </c>
      <c r="B72" s="40" t="s">
        <v>50</v>
      </c>
      <c r="C72" s="40" t="s">
        <v>51</v>
      </c>
      <c r="D72" s="40" t="s">
        <v>52</v>
      </c>
      <c r="E72" s="40" t="s">
        <v>43</v>
      </c>
      <c r="F72" s="40" t="s">
        <v>94</v>
      </c>
      <c r="G72" s="40" t="s">
        <v>527</v>
      </c>
      <c r="H72" s="40" t="s">
        <v>5</v>
      </c>
      <c r="I72" s="40" t="s">
        <v>95</v>
      </c>
      <c r="J72" s="40" t="s">
        <v>6</v>
      </c>
      <c r="K72" s="40" t="s">
        <v>96</v>
      </c>
    </row>
    <row r="73" spans="1:11" x14ac:dyDescent="0.25">
      <c r="A73" s="40">
        <v>72</v>
      </c>
      <c r="B73" s="40" t="s">
        <v>49</v>
      </c>
      <c r="C73" s="40" t="s">
        <v>97</v>
      </c>
      <c r="D73" s="40" t="s">
        <v>66</v>
      </c>
      <c r="E73" s="40" t="s">
        <v>1</v>
      </c>
      <c r="F73" s="40" t="s">
        <v>98</v>
      </c>
      <c r="G73" s="40" t="s">
        <v>527</v>
      </c>
      <c r="H73" s="40" t="s">
        <v>5</v>
      </c>
      <c r="I73" s="40" t="s">
        <v>99</v>
      </c>
      <c r="J73" s="40" t="s">
        <v>6</v>
      </c>
      <c r="K73" s="40" t="s">
        <v>100</v>
      </c>
    </row>
    <row r="74" spans="1:11" x14ac:dyDescent="0.25">
      <c r="A74" s="40">
        <v>73</v>
      </c>
      <c r="B74" s="40" t="s">
        <v>104</v>
      </c>
      <c r="C74" s="40" t="s">
        <v>105</v>
      </c>
      <c r="D74" s="40" t="s">
        <v>106</v>
      </c>
      <c r="E74" s="40" t="s">
        <v>7</v>
      </c>
      <c r="F74" s="40" t="s">
        <v>107</v>
      </c>
      <c r="G74" s="40" t="s">
        <v>527</v>
      </c>
      <c r="H74" s="40" t="s">
        <v>5</v>
      </c>
      <c r="I74" s="40" t="s">
        <v>108</v>
      </c>
      <c r="J74" s="40" t="s">
        <v>6</v>
      </c>
      <c r="K74" s="40" t="s">
        <v>109</v>
      </c>
    </row>
    <row r="75" spans="1:11" x14ac:dyDescent="0.25">
      <c r="A75" s="40">
        <v>74</v>
      </c>
      <c r="B75" s="40" t="s">
        <v>110</v>
      </c>
      <c r="C75" s="40" t="s">
        <v>111</v>
      </c>
      <c r="D75" s="40" t="s">
        <v>112</v>
      </c>
      <c r="E75" s="40" t="s">
        <v>43</v>
      </c>
      <c r="F75" s="40" t="s">
        <v>113</v>
      </c>
      <c r="G75" s="40" t="s">
        <v>516</v>
      </c>
      <c r="H75" s="40" t="s">
        <v>3</v>
      </c>
      <c r="I75" s="40" t="s">
        <v>114</v>
      </c>
      <c r="J75" s="40" t="s">
        <v>53</v>
      </c>
      <c r="K75" s="40" t="s">
        <v>115</v>
      </c>
    </row>
    <row r="76" spans="1:11" x14ac:dyDescent="0.25">
      <c r="A76" s="40">
        <v>75</v>
      </c>
      <c r="B76" s="40" t="s">
        <v>120</v>
      </c>
      <c r="C76" s="40" t="s">
        <v>121</v>
      </c>
      <c r="D76" s="40" t="s">
        <v>122</v>
      </c>
      <c r="E76" s="40" t="s">
        <v>43</v>
      </c>
      <c r="F76" s="40" t="s">
        <v>123</v>
      </c>
      <c r="G76" s="40" t="s">
        <v>516</v>
      </c>
      <c r="H76" s="40" t="s">
        <v>3</v>
      </c>
      <c r="I76" s="40" t="s">
        <v>124</v>
      </c>
      <c r="J76" s="40" t="s">
        <v>125</v>
      </c>
      <c r="K76" s="40" t="s">
        <v>126</v>
      </c>
    </row>
    <row r="77" spans="1:11" x14ac:dyDescent="0.25">
      <c r="A77" s="40">
        <v>76</v>
      </c>
      <c r="B77" s="40" t="s">
        <v>127</v>
      </c>
      <c r="C77" s="40" t="s">
        <v>47</v>
      </c>
      <c r="D77" s="40" t="s">
        <v>0</v>
      </c>
      <c r="E77" s="40" t="s">
        <v>1</v>
      </c>
      <c r="F77" s="40" t="s">
        <v>128</v>
      </c>
      <c r="G77" s="40" t="s">
        <v>527</v>
      </c>
      <c r="H77" s="40" t="s">
        <v>8</v>
      </c>
      <c r="I77" s="40" t="s">
        <v>129</v>
      </c>
      <c r="J77" s="40" t="s">
        <v>9</v>
      </c>
      <c r="K77" s="40" t="s">
        <v>130</v>
      </c>
    </row>
    <row r="78" spans="1:11" x14ac:dyDescent="0.25">
      <c r="A78" s="40">
        <v>77</v>
      </c>
      <c r="B78" s="40" t="s">
        <v>131</v>
      </c>
      <c r="C78" s="40" t="s">
        <v>132</v>
      </c>
      <c r="D78" s="40" t="s">
        <v>133</v>
      </c>
      <c r="E78" s="40" t="s">
        <v>28</v>
      </c>
      <c r="F78" s="40" t="s">
        <v>134</v>
      </c>
      <c r="G78" s="40" t="s">
        <v>516</v>
      </c>
      <c r="H78" s="40" t="s">
        <v>30</v>
      </c>
      <c r="I78" s="40" t="s">
        <v>135</v>
      </c>
      <c r="J78" s="40" t="s">
        <v>32</v>
      </c>
      <c r="K78" s="40" t="s">
        <v>136</v>
      </c>
    </row>
    <row r="79" spans="1:11" x14ac:dyDescent="0.25">
      <c r="A79" s="40">
        <v>78</v>
      </c>
      <c r="B79" s="40" t="s">
        <v>145</v>
      </c>
      <c r="C79" s="40" t="s">
        <v>146</v>
      </c>
      <c r="D79" s="40" t="s">
        <v>0</v>
      </c>
      <c r="E79" s="40" t="s">
        <v>1</v>
      </c>
      <c r="F79" s="40" t="s">
        <v>147</v>
      </c>
      <c r="G79" s="40" t="s">
        <v>516</v>
      </c>
      <c r="H79" s="40" t="s">
        <v>3</v>
      </c>
      <c r="I79" s="40" t="s">
        <v>148</v>
      </c>
      <c r="J79" s="40" t="s">
        <v>53</v>
      </c>
      <c r="K79" s="40" t="s">
        <v>149</v>
      </c>
    </row>
    <row r="80" spans="1:11" x14ac:dyDescent="0.25">
      <c r="A80" s="40">
        <v>79</v>
      </c>
      <c r="B80" s="40" t="s">
        <v>150</v>
      </c>
      <c r="C80" s="40" t="s">
        <v>151</v>
      </c>
      <c r="D80" s="40" t="s">
        <v>152</v>
      </c>
      <c r="E80" s="40" t="s">
        <v>28</v>
      </c>
      <c r="F80" s="40" t="s">
        <v>153</v>
      </c>
      <c r="G80" s="40" t="s">
        <v>516</v>
      </c>
      <c r="H80" s="40" t="s">
        <v>30</v>
      </c>
      <c r="I80" s="40" t="s">
        <v>154</v>
      </c>
      <c r="J80" s="40" t="s">
        <v>32</v>
      </c>
      <c r="K80" s="40" t="s">
        <v>155</v>
      </c>
    </row>
    <row r="81" spans="1:11" x14ac:dyDescent="0.25">
      <c r="A81" s="40">
        <v>80</v>
      </c>
      <c r="B81" s="40" t="s">
        <v>54</v>
      </c>
      <c r="C81" s="40" t="s">
        <v>55</v>
      </c>
      <c r="D81" s="40" t="s">
        <v>0</v>
      </c>
      <c r="E81" s="40" t="s">
        <v>1</v>
      </c>
      <c r="F81" s="40" t="s">
        <v>156</v>
      </c>
      <c r="G81" s="40" t="s">
        <v>516</v>
      </c>
      <c r="H81" s="40" t="s">
        <v>157</v>
      </c>
      <c r="I81" s="40" t="s">
        <v>158</v>
      </c>
      <c r="J81" s="40" t="s">
        <v>159</v>
      </c>
      <c r="K81" s="40" t="s">
        <v>160</v>
      </c>
    </row>
    <row r="82" spans="1:11" x14ac:dyDescent="0.25">
      <c r="A82" s="40">
        <v>81</v>
      </c>
      <c r="B82" s="40" t="s">
        <v>101</v>
      </c>
      <c r="C82" s="40" t="s">
        <v>102</v>
      </c>
      <c r="D82" s="40" t="s">
        <v>103</v>
      </c>
      <c r="E82" s="40" t="s">
        <v>43</v>
      </c>
      <c r="F82" s="40" t="s">
        <v>169</v>
      </c>
      <c r="G82" s="40" t="s">
        <v>527</v>
      </c>
      <c r="H82" s="40" t="s">
        <v>8</v>
      </c>
      <c r="I82" s="40" t="s">
        <v>170</v>
      </c>
      <c r="J82" s="40" t="s">
        <v>9</v>
      </c>
      <c r="K82" s="40" t="s">
        <v>171</v>
      </c>
    </row>
    <row r="83" spans="1:11" x14ac:dyDescent="0.25">
      <c r="A83" s="40">
        <v>82</v>
      </c>
      <c r="B83" s="40" t="s">
        <v>174</v>
      </c>
      <c r="C83" s="40" t="s">
        <v>175</v>
      </c>
      <c r="D83" s="40" t="s">
        <v>0</v>
      </c>
      <c r="E83" s="40" t="s">
        <v>1</v>
      </c>
      <c r="F83" s="40" t="s">
        <v>176</v>
      </c>
      <c r="G83" s="40" t="s">
        <v>527</v>
      </c>
      <c r="H83" s="40" t="s">
        <v>8</v>
      </c>
      <c r="I83" s="40" t="s">
        <v>177</v>
      </c>
      <c r="J83" s="40" t="s">
        <v>9</v>
      </c>
      <c r="K83" s="40" t="s">
        <v>178</v>
      </c>
    </row>
    <row r="84" spans="1:11" x14ac:dyDescent="0.25">
      <c r="A84" s="40">
        <v>83</v>
      </c>
      <c r="B84" s="40" t="s">
        <v>174</v>
      </c>
      <c r="C84" s="40" t="s">
        <v>175</v>
      </c>
      <c r="D84" s="40" t="s">
        <v>0</v>
      </c>
      <c r="E84" s="40" t="s">
        <v>1</v>
      </c>
      <c r="F84" s="40" t="s">
        <v>472</v>
      </c>
      <c r="G84" s="40" t="s">
        <v>543</v>
      </c>
      <c r="H84" s="40" t="s">
        <v>473</v>
      </c>
      <c r="I84" s="40" t="s">
        <v>474</v>
      </c>
      <c r="J84" s="40" t="s">
        <v>475</v>
      </c>
      <c r="K84" s="40" t="s">
        <v>476</v>
      </c>
    </row>
    <row r="85" spans="1:11" x14ac:dyDescent="0.25">
      <c r="A85" s="40">
        <v>84</v>
      </c>
      <c r="B85" s="40" t="s">
        <v>179</v>
      </c>
      <c r="C85" s="40" t="s">
        <v>180</v>
      </c>
      <c r="D85" s="40" t="s">
        <v>181</v>
      </c>
      <c r="E85" s="40" t="s">
        <v>43</v>
      </c>
      <c r="F85" s="40" t="s">
        <v>182</v>
      </c>
      <c r="G85" s="40" t="s">
        <v>527</v>
      </c>
      <c r="H85" s="40" t="s">
        <v>8</v>
      </c>
      <c r="I85" s="40" t="s">
        <v>183</v>
      </c>
      <c r="J85" s="40" t="s">
        <v>9</v>
      </c>
      <c r="K85" s="40" t="s">
        <v>184</v>
      </c>
    </row>
    <row r="86" spans="1:11" x14ac:dyDescent="0.25">
      <c r="A86" s="40">
        <v>85</v>
      </c>
      <c r="B86" s="40" t="s">
        <v>185</v>
      </c>
      <c r="C86" s="40" t="s">
        <v>186</v>
      </c>
      <c r="D86" s="40" t="s">
        <v>17</v>
      </c>
      <c r="E86" s="40" t="s">
        <v>7</v>
      </c>
      <c r="F86" s="40" t="s">
        <v>187</v>
      </c>
      <c r="G86" s="40" t="s">
        <v>527</v>
      </c>
      <c r="H86" s="40" t="s">
        <v>8</v>
      </c>
      <c r="I86" s="40" t="s">
        <v>188</v>
      </c>
      <c r="J86" s="40" t="s">
        <v>9</v>
      </c>
      <c r="K86" s="40" t="s">
        <v>189</v>
      </c>
    </row>
    <row r="87" spans="1:11" x14ac:dyDescent="0.25">
      <c r="A87" s="40">
        <v>86</v>
      </c>
      <c r="B87" s="40" t="s">
        <v>544</v>
      </c>
      <c r="C87" s="40" t="s">
        <v>545</v>
      </c>
      <c r="D87" s="40" t="s">
        <v>546</v>
      </c>
      <c r="E87" s="40" t="s">
        <v>1</v>
      </c>
      <c r="F87" s="40" t="s">
        <v>547</v>
      </c>
      <c r="G87" s="40" t="s">
        <v>527</v>
      </c>
      <c r="H87" s="40" t="s">
        <v>8</v>
      </c>
      <c r="I87" s="40" t="s">
        <v>548</v>
      </c>
      <c r="J87" s="40" t="s">
        <v>9</v>
      </c>
      <c r="K87" s="40" t="s">
        <v>549</v>
      </c>
    </row>
    <row r="88" spans="1:11" x14ac:dyDescent="0.25">
      <c r="A88" s="40">
        <v>87</v>
      </c>
      <c r="B88" s="40" t="s">
        <v>467</v>
      </c>
      <c r="C88" s="40" t="s">
        <v>468</v>
      </c>
      <c r="D88" s="40" t="s">
        <v>0</v>
      </c>
      <c r="E88" s="40" t="s">
        <v>1</v>
      </c>
      <c r="F88" s="40" t="s">
        <v>477</v>
      </c>
      <c r="G88" s="40" t="s">
        <v>516</v>
      </c>
      <c r="H88" s="40" t="s">
        <v>30</v>
      </c>
      <c r="I88" s="40" t="s">
        <v>478</v>
      </c>
      <c r="J88" s="40" t="s">
        <v>32</v>
      </c>
      <c r="K88" s="40" t="s">
        <v>479</v>
      </c>
    </row>
    <row r="89" spans="1:11" x14ac:dyDescent="0.25">
      <c r="A89" s="40">
        <v>88</v>
      </c>
      <c r="B89" s="40" t="s">
        <v>190</v>
      </c>
      <c r="C89" s="40" t="s">
        <v>191</v>
      </c>
      <c r="D89" s="40" t="s">
        <v>192</v>
      </c>
      <c r="E89" s="40" t="s">
        <v>28</v>
      </c>
      <c r="F89" s="40" t="s">
        <v>193</v>
      </c>
      <c r="G89" s="40" t="s">
        <v>516</v>
      </c>
      <c r="H89" s="40" t="s">
        <v>30</v>
      </c>
      <c r="I89" s="40" t="s">
        <v>194</v>
      </c>
      <c r="J89" s="40" t="s">
        <v>32</v>
      </c>
      <c r="K89" s="40" t="s">
        <v>195</v>
      </c>
    </row>
    <row r="90" spans="1:11" x14ac:dyDescent="0.25">
      <c r="A90" s="40">
        <v>89</v>
      </c>
      <c r="B90" s="40" t="s">
        <v>196</v>
      </c>
      <c r="C90" s="40" t="s">
        <v>104</v>
      </c>
      <c r="D90" s="40" t="s">
        <v>197</v>
      </c>
      <c r="E90" s="40" t="s">
        <v>198</v>
      </c>
      <c r="F90" s="40" t="s">
        <v>199</v>
      </c>
      <c r="G90" s="40" t="s">
        <v>527</v>
      </c>
      <c r="H90" s="40" t="s">
        <v>8</v>
      </c>
      <c r="I90" s="40" t="s">
        <v>200</v>
      </c>
      <c r="J90" s="40" t="s">
        <v>9</v>
      </c>
      <c r="K90" s="40" t="s">
        <v>201</v>
      </c>
    </row>
    <row r="91" spans="1:11" x14ac:dyDescent="0.25">
      <c r="A91" s="40">
        <v>90</v>
      </c>
      <c r="B91" s="40" t="s">
        <v>101</v>
      </c>
      <c r="C91" s="40" t="s">
        <v>102</v>
      </c>
      <c r="D91" s="40" t="s">
        <v>103</v>
      </c>
      <c r="E91" s="40" t="s">
        <v>43</v>
      </c>
      <c r="F91" s="40" t="s">
        <v>202</v>
      </c>
      <c r="G91" s="40" t="s">
        <v>516</v>
      </c>
      <c r="H91" s="40" t="s">
        <v>30</v>
      </c>
      <c r="I91" s="40" t="s">
        <v>203</v>
      </c>
      <c r="J91" s="40" t="s">
        <v>32</v>
      </c>
      <c r="K91" s="40" t="s">
        <v>204</v>
      </c>
    </row>
    <row r="92" spans="1:11" x14ac:dyDescent="0.25">
      <c r="A92" s="40">
        <v>91</v>
      </c>
      <c r="B92" s="40" t="s">
        <v>54</v>
      </c>
      <c r="C92" s="40" t="s">
        <v>55</v>
      </c>
      <c r="D92" s="40" t="s">
        <v>0</v>
      </c>
      <c r="E92" s="40" t="s">
        <v>1</v>
      </c>
      <c r="F92" s="40" t="s">
        <v>480</v>
      </c>
      <c r="G92" s="40" t="s">
        <v>543</v>
      </c>
      <c r="H92" s="40" t="s">
        <v>473</v>
      </c>
      <c r="I92" s="40" t="s">
        <v>481</v>
      </c>
      <c r="J92" s="40" t="s">
        <v>475</v>
      </c>
      <c r="K92" s="40" t="s">
        <v>482</v>
      </c>
    </row>
    <row r="93" spans="1:11" x14ac:dyDescent="0.25">
      <c r="A93" s="40">
        <v>92</v>
      </c>
      <c r="B93" s="40" t="s">
        <v>206</v>
      </c>
      <c r="C93" s="40" t="s">
        <v>207</v>
      </c>
      <c r="D93" s="40" t="s">
        <v>173</v>
      </c>
      <c r="E93" s="40" t="s">
        <v>43</v>
      </c>
      <c r="F93" s="40" t="s">
        <v>208</v>
      </c>
      <c r="G93" s="40" t="s">
        <v>516</v>
      </c>
      <c r="H93" s="40" t="s">
        <v>3</v>
      </c>
      <c r="I93" s="40" t="s">
        <v>209</v>
      </c>
      <c r="J93" s="40" t="s">
        <v>53</v>
      </c>
      <c r="K93" s="40" t="s">
        <v>210</v>
      </c>
    </row>
    <row r="94" spans="1:11" x14ac:dyDescent="0.25">
      <c r="A94" s="40">
        <v>93</v>
      </c>
      <c r="B94" s="40" t="s">
        <v>216</v>
      </c>
      <c r="C94" s="40" t="s">
        <v>217</v>
      </c>
      <c r="D94" s="40" t="s">
        <v>0</v>
      </c>
      <c r="E94" s="40" t="s">
        <v>1</v>
      </c>
      <c r="F94" s="40" t="s">
        <v>218</v>
      </c>
      <c r="G94" s="40" t="s">
        <v>516</v>
      </c>
      <c r="H94" s="40" t="s">
        <v>3</v>
      </c>
      <c r="I94" s="40" t="s">
        <v>219</v>
      </c>
      <c r="J94" s="40" t="s">
        <v>53</v>
      </c>
      <c r="K94" s="40" t="s">
        <v>220</v>
      </c>
    </row>
    <row r="95" spans="1:11" x14ac:dyDescent="0.25">
      <c r="A95" s="40">
        <v>94</v>
      </c>
      <c r="B95" s="40" t="s">
        <v>50</v>
      </c>
      <c r="C95" s="40" t="s">
        <v>51</v>
      </c>
      <c r="D95" s="40" t="s">
        <v>52</v>
      </c>
      <c r="E95" s="40" t="s">
        <v>43</v>
      </c>
      <c r="F95" s="40" t="s">
        <v>221</v>
      </c>
      <c r="G95" s="40" t="s">
        <v>516</v>
      </c>
      <c r="H95" s="40" t="s">
        <v>3</v>
      </c>
      <c r="I95" s="40" t="s">
        <v>222</v>
      </c>
      <c r="J95" s="40" t="s">
        <v>53</v>
      </c>
      <c r="K95" s="40" t="s">
        <v>223</v>
      </c>
    </row>
    <row r="96" spans="1:11" x14ac:dyDescent="0.25">
      <c r="A96" s="40">
        <v>95</v>
      </c>
      <c r="B96" s="40" t="s">
        <v>224</v>
      </c>
      <c r="C96" s="40" t="s">
        <v>225</v>
      </c>
      <c r="D96" s="40" t="s">
        <v>0</v>
      </c>
      <c r="E96" s="40" t="s">
        <v>1</v>
      </c>
      <c r="F96" s="40" t="s">
        <v>226</v>
      </c>
      <c r="G96" s="40" t="s">
        <v>516</v>
      </c>
      <c r="H96" s="40" t="s">
        <v>3</v>
      </c>
      <c r="I96" s="40" t="s">
        <v>227</v>
      </c>
      <c r="J96" s="40" t="s">
        <v>53</v>
      </c>
      <c r="K96" s="40" t="s">
        <v>228</v>
      </c>
    </row>
    <row r="97" spans="1:11" x14ac:dyDescent="0.25">
      <c r="A97" s="40">
        <v>96</v>
      </c>
      <c r="B97" s="40" t="s">
        <v>54</v>
      </c>
      <c r="C97" s="40" t="s">
        <v>55</v>
      </c>
      <c r="D97" s="40" t="s">
        <v>0</v>
      </c>
      <c r="E97" s="40" t="s">
        <v>1</v>
      </c>
      <c r="F97" s="40" t="s">
        <v>229</v>
      </c>
      <c r="G97" s="40" t="s">
        <v>516</v>
      </c>
      <c r="H97" s="40" t="s">
        <v>3</v>
      </c>
      <c r="I97" s="40" t="s">
        <v>230</v>
      </c>
      <c r="J97" s="40" t="s">
        <v>53</v>
      </c>
      <c r="K97" s="40" t="s">
        <v>231</v>
      </c>
    </row>
    <row r="98" spans="1:11" x14ac:dyDescent="0.25">
      <c r="A98" s="40">
        <v>97</v>
      </c>
      <c r="B98" s="40" t="s">
        <v>232</v>
      </c>
      <c r="C98" s="40" t="s">
        <v>233</v>
      </c>
      <c r="D98" s="40" t="s">
        <v>234</v>
      </c>
      <c r="E98" s="40" t="s">
        <v>1</v>
      </c>
      <c r="F98" s="40" t="s">
        <v>235</v>
      </c>
      <c r="G98" s="40" t="s">
        <v>516</v>
      </c>
      <c r="H98" s="40" t="s">
        <v>3</v>
      </c>
      <c r="I98" s="40" t="s">
        <v>236</v>
      </c>
      <c r="J98" s="40" t="s">
        <v>53</v>
      </c>
      <c r="K98" s="40" t="s">
        <v>237</v>
      </c>
    </row>
    <row r="99" spans="1:11" x14ac:dyDescent="0.25">
      <c r="A99" s="40">
        <v>98</v>
      </c>
      <c r="B99" s="40" t="s">
        <v>50</v>
      </c>
      <c r="C99" s="40" t="s">
        <v>51</v>
      </c>
      <c r="D99" s="40" t="s">
        <v>52</v>
      </c>
      <c r="E99" s="40" t="s">
        <v>43</v>
      </c>
      <c r="F99" s="40" t="s">
        <v>246</v>
      </c>
      <c r="G99" s="40" t="s">
        <v>516</v>
      </c>
      <c r="H99" s="40" t="s">
        <v>3</v>
      </c>
      <c r="I99" s="40" t="s">
        <v>247</v>
      </c>
      <c r="J99" s="40" t="s">
        <v>125</v>
      </c>
      <c r="K99" s="40" t="s">
        <v>248</v>
      </c>
    </row>
    <row r="100" spans="1:11" x14ac:dyDescent="0.25">
      <c r="A100" s="40">
        <v>99</v>
      </c>
      <c r="B100" s="40" t="s">
        <v>249</v>
      </c>
      <c r="C100" s="40" t="s">
        <v>250</v>
      </c>
      <c r="D100" s="40" t="s">
        <v>251</v>
      </c>
      <c r="E100" s="40" t="s">
        <v>43</v>
      </c>
      <c r="F100" s="40" t="s">
        <v>252</v>
      </c>
      <c r="G100" s="40" t="s">
        <v>516</v>
      </c>
      <c r="H100" s="40" t="s">
        <v>3</v>
      </c>
      <c r="I100" s="40" t="s">
        <v>253</v>
      </c>
      <c r="J100" s="40" t="s">
        <v>125</v>
      </c>
      <c r="K100" s="40" t="s">
        <v>254</v>
      </c>
    </row>
    <row r="101" spans="1:11" x14ac:dyDescent="0.25">
      <c r="A101" s="40">
        <v>100</v>
      </c>
      <c r="B101" s="40" t="s">
        <v>262</v>
      </c>
      <c r="C101" s="40" t="s">
        <v>263</v>
      </c>
      <c r="D101" s="40" t="s">
        <v>264</v>
      </c>
      <c r="E101" s="40" t="s">
        <v>1</v>
      </c>
      <c r="F101" s="40" t="s">
        <v>265</v>
      </c>
      <c r="G101" s="40" t="s">
        <v>516</v>
      </c>
      <c r="H101" s="40" t="s">
        <v>3</v>
      </c>
      <c r="I101" s="40" t="s">
        <v>266</v>
      </c>
      <c r="J101" s="40" t="s">
        <v>53</v>
      </c>
      <c r="K101" s="40" t="s">
        <v>267</v>
      </c>
    </row>
    <row r="102" spans="1:11" x14ac:dyDescent="0.25">
      <c r="A102" s="40">
        <v>101</v>
      </c>
      <c r="B102" s="40" t="s">
        <v>268</v>
      </c>
      <c r="C102" s="40" t="s">
        <v>269</v>
      </c>
      <c r="D102" s="40" t="s">
        <v>66</v>
      </c>
      <c r="E102" s="40" t="s">
        <v>1</v>
      </c>
      <c r="F102" s="40" t="s">
        <v>270</v>
      </c>
      <c r="G102" s="40" t="s">
        <v>516</v>
      </c>
      <c r="H102" s="40" t="s">
        <v>3</v>
      </c>
      <c r="I102" s="40" t="s">
        <v>271</v>
      </c>
      <c r="J102" s="40" t="s">
        <v>53</v>
      </c>
      <c r="K102" s="40" t="s">
        <v>272</v>
      </c>
    </row>
    <row r="103" spans="1:11" x14ac:dyDescent="0.25">
      <c r="A103" s="40">
        <v>102</v>
      </c>
      <c r="B103" s="40" t="s">
        <v>273</v>
      </c>
      <c r="C103" s="40" t="s">
        <v>274</v>
      </c>
      <c r="D103" s="40" t="s">
        <v>0</v>
      </c>
      <c r="E103" s="40" t="s">
        <v>1</v>
      </c>
      <c r="F103" s="40" t="s">
        <v>275</v>
      </c>
      <c r="G103" s="40" t="s">
        <v>516</v>
      </c>
      <c r="H103" s="40" t="s">
        <v>3</v>
      </c>
      <c r="I103" s="40" t="s">
        <v>276</v>
      </c>
      <c r="J103" s="40" t="s">
        <v>53</v>
      </c>
      <c r="K103" s="40" t="s">
        <v>277</v>
      </c>
    </row>
    <row r="104" spans="1:11" x14ac:dyDescent="0.25">
      <c r="A104" s="40">
        <v>103</v>
      </c>
      <c r="B104" s="40" t="s">
        <v>278</v>
      </c>
      <c r="C104" s="40" t="s">
        <v>279</v>
      </c>
      <c r="D104" s="40" t="s">
        <v>66</v>
      </c>
      <c r="E104" s="40" t="s">
        <v>1</v>
      </c>
      <c r="F104" s="40" t="s">
        <v>280</v>
      </c>
      <c r="G104" s="40" t="s">
        <v>516</v>
      </c>
      <c r="H104" s="40" t="s">
        <v>3</v>
      </c>
      <c r="I104" s="40" t="s">
        <v>281</v>
      </c>
      <c r="J104" s="40" t="s">
        <v>53</v>
      </c>
      <c r="K104" s="40" t="s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39" t="s">
        <v>519</v>
      </c>
      <c r="C2" s="39" t="s">
        <v>520</v>
      </c>
      <c r="D2" s="39" t="s">
        <v>0</v>
      </c>
      <c r="E2" s="39" t="s">
        <v>1</v>
      </c>
      <c r="F2" s="39" t="s">
        <v>568</v>
      </c>
      <c r="G2" s="39" t="s">
        <v>569</v>
      </c>
      <c r="H2" s="39" t="s">
        <v>473</v>
      </c>
      <c r="I2" s="39" t="s">
        <v>570</v>
      </c>
      <c r="J2" s="39" t="s">
        <v>569</v>
      </c>
      <c r="K2" s="39" t="s">
        <v>571</v>
      </c>
    </row>
    <row r="3" spans="1:11" x14ac:dyDescent="0.25">
      <c r="A3">
        <v>2</v>
      </c>
      <c r="B3" s="39" t="s">
        <v>4</v>
      </c>
      <c r="C3" s="39" t="s">
        <v>4</v>
      </c>
      <c r="D3" s="39" t="s">
        <v>4</v>
      </c>
      <c r="E3" s="39" t="s">
        <v>4</v>
      </c>
      <c r="F3" s="39" t="s">
        <v>572</v>
      </c>
      <c r="G3" s="39" t="s">
        <v>2</v>
      </c>
      <c r="H3" s="39" t="s">
        <v>287</v>
      </c>
      <c r="I3" s="39" t="s">
        <v>573</v>
      </c>
      <c r="J3" s="39" t="s">
        <v>289</v>
      </c>
      <c r="K3" s="39" t="s">
        <v>574</v>
      </c>
    </row>
    <row r="4" spans="1:11" x14ac:dyDescent="0.25">
      <c r="A4">
        <v>3</v>
      </c>
      <c r="B4" s="39" t="s">
        <v>575</v>
      </c>
      <c r="C4" s="39" t="s">
        <v>576</v>
      </c>
      <c r="D4" s="39" t="s">
        <v>577</v>
      </c>
      <c r="E4" s="39" t="s">
        <v>7</v>
      </c>
      <c r="F4" s="39" t="s">
        <v>578</v>
      </c>
      <c r="G4" s="39" t="s">
        <v>2</v>
      </c>
      <c r="H4" s="39" t="s">
        <v>287</v>
      </c>
      <c r="I4" s="39" t="s">
        <v>579</v>
      </c>
      <c r="J4" s="39" t="s">
        <v>289</v>
      </c>
      <c r="K4" s="39" t="s">
        <v>580</v>
      </c>
    </row>
    <row r="5" spans="1:11" x14ac:dyDescent="0.25">
      <c r="A5" s="39">
        <v>4</v>
      </c>
      <c r="B5" s="39" t="s">
        <v>262</v>
      </c>
      <c r="C5" s="39" t="s">
        <v>421</v>
      </c>
      <c r="D5" s="39" t="s">
        <v>0</v>
      </c>
      <c r="E5" s="39" t="s">
        <v>1</v>
      </c>
      <c r="F5" s="39" t="s">
        <v>581</v>
      </c>
      <c r="G5" s="39" t="s">
        <v>569</v>
      </c>
      <c r="H5" s="39" t="s">
        <v>473</v>
      </c>
      <c r="I5" s="39" t="s">
        <v>582</v>
      </c>
      <c r="J5" s="39" t="s">
        <v>569</v>
      </c>
      <c r="K5" s="39" t="s">
        <v>583</v>
      </c>
    </row>
    <row r="6" spans="1:11" x14ac:dyDescent="0.25">
      <c r="A6" s="39">
        <v>5</v>
      </c>
      <c r="B6" s="39" t="s">
        <v>535</v>
      </c>
      <c r="C6" s="39" t="s">
        <v>536</v>
      </c>
      <c r="D6" s="39" t="s">
        <v>205</v>
      </c>
      <c r="E6" s="39" t="s">
        <v>1</v>
      </c>
      <c r="F6" s="39" t="s">
        <v>537</v>
      </c>
      <c r="G6" s="39" t="s">
        <v>516</v>
      </c>
      <c r="H6" s="39" t="s">
        <v>3</v>
      </c>
      <c r="I6" s="39" t="s">
        <v>538</v>
      </c>
      <c r="J6" s="39" t="s">
        <v>53</v>
      </c>
      <c r="K6" s="39" t="s">
        <v>584</v>
      </c>
    </row>
    <row r="7" spans="1:11" x14ac:dyDescent="0.25">
      <c r="A7" s="39">
        <v>6</v>
      </c>
      <c r="B7" s="39" t="s">
        <v>519</v>
      </c>
      <c r="C7" s="39" t="s">
        <v>585</v>
      </c>
      <c r="D7" s="39" t="s">
        <v>0</v>
      </c>
      <c r="E7" s="39" t="s">
        <v>1</v>
      </c>
      <c r="F7" s="39" t="s">
        <v>586</v>
      </c>
      <c r="G7" s="39" t="s">
        <v>587</v>
      </c>
      <c r="H7" s="39" t="s">
        <v>3</v>
      </c>
      <c r="I7" s="39" t="s">
        <v>588</v>
      </c>
      <c r="J7" s="39" t="s">
        <v>2</v>
      </c>
      <c r="K7" s="39" t="s">
        <v>589</v>
      </c>
    </row>
    <row r="8" spans="1:11" x14ac:dyDescent="0.25">
      <c r="A8" s="39">
        <v>7</v>
      </c>
      <c r="B8" s="39" t="s">
        <v>590</v>
      </c>
      <c r="C8" s="39" t="s">
        <v>591</v>
      </c>
      <c r="D8" s="39" t="s">
        <v>592</v>
      </c>
      <c r="E8" s="39" t="s">
        <v>43</v>
      </c>
      <c r="F8" s="39" t="s">
        <v>593</v>
      </c>
      <c r="G8" s="39" t="s">
        <v>516</v>
      </c>
      <c r="H8" s="39" t="s">
        <v>30</v>
      </c>
      <c r="I8" s="39" t="s">
        <v>594</v>
      </c>
      <c r="J8" s="39" t="s">
        <v>32</v>
      </c>
      <c r="K8" s="39" t="s">
        <v>595</v>
      </c>
    </row>
    <row r="9" spans="1:11" x14ac:dyDescent="0.25">
      <c r="A9" s="39">
        <v>8</v>
      </c>
      <c r="B9" s="39" t="s">
        <v>257</v>
      </c>
      <c r="C9" s="39" t="s">
        <v>258</v>
      </c>
      <c r="D9" s="39" t="s">
        <v>36</v>
      </c>
      <c r="E9" s="39" t="s">
        <v>1</v>
      </c>
      <c r="F9" s="39" t="s">
        <v>259</v>
      </c>
      <c r="G9" s="39" t="s">
        <v>516</v>
      </c>
      <c r="H9" s="39" t="s">
        <v>3</v>
      </c>
      <c r="I9" s="39" t="s">
        <v>260</v>
      </c>
      <c r="J9" s="39" t="s">
        <v>53</v>
      </c>
      <c r="K9" s="39" t="s">
        <v>596</v>
      </c>
    </row>
    <row r="10" spans="1:11" x14ac:dyDescent="0.25">
      <c r="A10" s="39">
        <v>9</v>
      </c>
      <c r="B10" s="39" t="s">
        <v>407</v>
      </c>
      <c r="C10" s="39" t="s">
        <v>408</v>
      </c>
      <c r="D10" s="39" t="s">
        <v>27</v>
      </c>
      <c r="E10" s="39" t="s">
        <v>28</v>
      </c>
      <c r="F10" s="39" t="s">
        <v>409</v>
      </c>
      <c r="G10" s="39" t="s">
        <v>516</v>
      </c>
      <c r="H10" s="39" t="s">
        <v>294</v>
      </c>
      <c r="I10" s="39" t="s">
        <v>410</v>
      </c>
      <c r="J10" s="39" t="s">
        <v>289</v>
      </c>
      <c r="K10" s="39" t="s">
        <v>597</v>
      </c>
    </row>
    <row r="11" spans="1:11" x14ac:dyDescent="0.25">
      <c r="A11" s="39">
        <v>10</v>
      </c>
      <c r="B11" s="39" t="s">
        <v>407</v>
      </c>
      <c r="C11" s="39" t="s">
        <v>408</v>
      </c>
      <c r="D11" s="39" t="s">
        <v>27</v>
      </c>
      <c r="E11" s="39" t="s">
        <v>28</v>
      </c>
      <c r="F11" s="39" t="s">
        <v>563</v>
      </c>
      <c r="G11" s="39" t="s">
        <v>516</v>
      </c>
      <c r="H11" s="39" t="s">
        <v>294</v>
      </c>
      <c r="I11" s="39" t="s">
        <v>564</v>
      </c>
      <c r="J11" s="39" t="s">
        <v>289</v>
      </c>
      <c r="K11" s="39" t="s">
        <v>598</v>
      </c>
    </row>
    <row r="12" spans="1:11" x14ac:dyDescent="0.25">
      <c r="A12" s="39">
        <v>11</v>
      </c>
      <c r="B12" s="39" t="s">
        <v>566</v>
      </c>
      <c r="C12" s="39" t="s">
        <v>556</v>
      </c>
      <c r="D12" s="39" t="s">
        <v>0</v>
      </c>
      <c r="E12" s="39" t="s">
        <v>1</v>
      </c>
      <c r="F12" s="39" t="s">
        <v>557</v>
      </c>
      <c r="G12" s="39" t="s">
        <v>516</v>
      </c>
      <c r="H12" s="39" t="s">
        <v>287</v>
      </c>
      <c r="I12" s="39" t="s">
        <v>558</v>
      </c>
      <c r="J12" s="39" t="s">
        <v>289</v>
      </c>
      <c r="K12" s="39" t="s">
        <v>559</v>
      </c>
    </row>
    <row r="13" spans="1:11" x14ac:dyDescent="0.25">
      <c r="A13" s="39">
        <v>12</v>
      </c>
      <c r="B13" s="39" t="s">
        <v>567</v>
      </c>
      <c r="C13" s="39" t="s">
        <v>561</v>
      </c>
      <c r="D13" s="39" t="s">
        <v>0</v>
      </c>
      <c r="E13" s="39" t="s">
        <v>1</v>
      </c>
      <c r="F13" s="39" t="s">
        <v>61</v>
      </c>
      <c r="G13" s="39" t="s">
        <v>516</v>
      </c>
      <c r="H13" s="39" t="s">
        <v>3</v>
      </c>
      <c r="I13" s="39" t="s">
        <v>62</v>
      </c>
      <c r="J13" s="39" t="s">
        <v>53</v>
      </c>
      <c r="K13" s="39" t="s">
        <v>562</v>
      </c>
    </row>
    <row r="14" spans="1:11" x14ac:dyDescent="0.25">
      <c r="A14" s="39">
        <v>13</v>
      </c>
      <c r="B14" s="39" t="s">
        <v>161</v>
      </c>
      <c r="C14" s="39" t="s">
        <v>162</v>
      </c>
      <c r="D14" s="39" t="s">
        <v>394</v>
      </c>
      <c r="E14" s="39" t="s">
        <v>1</v>
      </c>
      <c r="F14" s="39" t="s">
        <v>163</v>
      </c>
      <c r="G14" s="39" t="s">
        <v>516</v>
      </c>
      <c r="H14" s="39" t="s">
        <v>30</v>
      </c>
      <c r="I14" s="39" t="s">
        <v>164</v>
      </c>
      <c r="J14" s="39" t="s">
        <v>32</v>
      </c>
      <c r="K14" s="39" t="s">
        <v>517</v>
      </c>
    </row>
    <row r="15" spans="1:11" x14ac:dyDescent="0.25">
      <c r="A15" s="39">
        <v>14</v>
      </c>
      <c r="B15" s="39" t="s">
        <v>322</v>
      </c>
      <c r="C15" s="39" t="s">
        <v>323</v>
      </c>
      <c r="D15" s="39" t="s">
        <v>66</v>
      </c>
      <c r="E15" s="39" t="s">
        <v>1</v>
      </c>
      <c r="F15" s="39" t="s">
        <v>324</v>
      </c>
      <c r="G15" s="39" t="s">
        <v>516</v>
      </c>
      <c r="H15" s="39" t="s">
        <v>287</v>
      </c>
      <c r="I15" s="39" t="s">
        <v>325</v>
      </c>
      <c r="J15" s="39" t="s">
        <v>289</v>
      </c>
      <c r="K15" s="39" t="s">
        <v>525</v>
      </c>
    </row>
    <row r="16" spans="1:11" x14ac:dyDescent="0.25">
      <c r="A16" s="39">
        <v>15</v>
      </c>
      <c r="B16" s="39" t="s">
        <v>530</v>
      </c>
      <c r="C16" s="39" t="s">
        <v>531</v>
      </c>
      <c r="D16" s="39" t="s">
        <v>0</v>
      </c>
      <c r="E16" s="39" t="s">
        <v>1</v>
      </c>
      <c r="F16" s="39" t="s">
        <v>532</v>
      </c>
      <c r="G16" s="39" t="s">
        <v>516</v>
      </c>
      <c r="H16" s="39" t="s">
        <v>294</v>
      </c>
      <c r="I16" s="39" t="s">
        <v>533</v>
      </c>
      <c r="J16" s="39" t="s">
        <v>516</v>
      </c>
      <c r="K16" s="39" t="s">
        <v>534</v>
      </c>
    </row>
    <row r="17" spans="1:11" x14ac:dyDescent="0.25">
      <c r="A17" s="39">
        <v>16</v>
      </c>
      <c r="B17" s="39" t="s">
        <v>4</v>
      </c>
      <c r="C17" s="39" t="s">
        <v>4</v>
      </c>
      <c r="D17" s="39" t="s">
        <v>4</v>
      </c>
      <c r="E17" s="39" t="s">
        <v>4</v>
      </c>
      <c r="F17" s="39" t="s">
        <v>540</v>
      </c>
      <c r="G17" s="39" t="s">
        <v>516</v>
      </c>
      <c r="H17" s="39" t="s">
        <v>294</v>
      </c>
      <c r="I17" s="39" t="s">
        <v>541</v>
      </c>
      <c r="J17" s="39" t="s">
        <v>289</v>
      </c>
      <c r="K17" s="39" t="s">
        <v>542</v>
      </c>
    </row>
    <row r="18" spans="1:11" x14ac:dyDescent="0.25">
      <c r="A18" s="39">
        <v>17</v>
      </c>
      <c r="B18" s="39" t="s">
        <v>283</v>
      </c>
      <c r="C18" s="39" t="s">
        <v>284</v>
      </c>
      <c r="D18" s="39" t="s">
        <v>285</v>
      </c>
      <c r="E18" s="39" t="s">
        <v>7</v>
      </c>
      <c r="F18" s="39" t="s">
        <v>286</v>
      </c>
      <c r="G18" s="39" t="s">
        <v>516</v>
      </c>
      <c r="H18" s="39" t="s">
        <v>287</v>
      </c>
      <c r="I18" s="39" t="s">
        <v>288</v>
      </c>
      <c r="J18" s="39" t="s">
        <v>289</v>
      </c>
      <c r="K18" s="39" t="s">
        <v>290</v>
      </c>
    </row>
    <row r="19" spans="1:11" x14ac:dyDescent="0.25">
      <c r="A19" s="39">
        <v>18</v>
      </c>
      <c r="B19" s="39" t="s">
        <v>291</v>
      </c>
      <c r="C19" s="39" t="s">
        <v>292</v>
      </c>
      <c r="D19" s="39" t="s">
        <v>0</v>
      </c>
      <c r="E19" s="39" t="s">
        <v>1</v>
      </c>
      <c r="F19" s="39" t="s">
        <v>293</v>
      </c>
      <c r="G19" s="39" t="s">
        <v>516</v>
      </c>
      <c r="H19" s="39" t="s">
        <v>294</v>
      </c>
      <c r="I19" s="39" t="s">
        <v>295</v>
      </c>
      <c r="J19" s="39" t="s">
        <v>289</v>
      </c>
      <c r="K19" s="39" t="s">
        <v>296</v>
      </c>
    </row>
    <row r="20" spans="1:11" x14ac:dyDescent="0.25">
      <c r="A20" s="39">
        <v>19</v>
      </c>
      <c r="B20" s="39" t="s">
        <v>297</v>
      </c>
      <c r="C20" s="39" t="s">
        <v>255</v>
      </c>
      <c r="D20" s="39" t="s">
        <v>0</v>
      </c>
      <c r="E20" s="39" t="s">
        <v>1</v>
      </c>
      <c r="F20" s="39" t="s">
        <v>298</v>
      </c>
      <c r="G20" s="39" t="s">
        <v>516</v>
      </c>
      <c r="H20" s="39" t="s">
        <v>294</v>
      </c>
      <c r="I20" s="39" t="s">
        <v>299</v>
      </c>
      <c r="J20" s="39" t="s">
        <v>289</v>
      </c>
      <c r="K20" s="39" t="s">
        <v>300</v>
      </c>
    </row>
    <row r="21" spans="1:11" x14ac:dyDescent="0.25">
      <c r="A21" s="39">
        <v>20</v>
      </c>
      <c r="B21" s="39" t="s">
        <v>301</v>
      </c>
      <c r="C21" s="39" t="s">
        <v>302</v>
      </c>
      <c r="D21" s="39" t="s">
        <v>0</v>
      </c>
      <c r="E21" s="39" t="s">
        <v>1</v>
      </c>
      <c r="F21" s="39" t="s">
        <v>303</v>
      </c>
      <c r="G21" s="39" t="s">
        <v>516</v>
      </c>
      <c r="H21" s="39" t="s">
        <v>294</v>
      </c>
      <c r="I21" s="39" t="s">
        <v>304</v>
      </c>
      <c r="J21" s="39" t="s">
        <v>289</v>
      </c>
      <c r="K21" s="39" t="s">
        <v>305</v>
      </c>
    </row>
    <row r="22" spans="1:11" x14ac:dyDescent="0.25">
      <c r="A22" s="39">
        <v>21</v>
      </c>
      <c r="B22" s="39" t="s">
        <v>306</v>
      </c>
      <c r="C22" s="39" t="s">
        <v>307</v>
      </c>
      <c r="D22" s="39" t="s">
        <v>112</v>
      </c>
      <c r="E22" s="39" t="s">
        <v>43</v>
      </c>
      <c r="F22" s="39" t="s">
        <v>308</v>
      </c>
      <c r="G22" s="39" t="s">
        <v>516</v>
      </c>
      <c r="H22" s="39" t="s">
        <v>287</v>
      </c>
      <c r="I22" s="39" t="s">
        <v>309</v>
      </c>
      <c r="J22" s="39" t="s">
        <v>289</v>
      </c>
      <c r="K22" s="39" t="s">
        <v>310</v>
      </c>
    </row>
    <row r="23" spans="1:11" x14ac:dyDescent="0.25">
      <c r="A23" s="39">
        <v>22</v>
      </c>
      <c r="B23" s="39" t="s">
        <v>311</v>
      </c>
      <c r="C23" s="39" t="s">
        <v>312</v>
      </c>
      <c r="D23" s="39" t="s">
        <v>313</v>
      </c>
      <c r="E23" s="39" t="s">
        <v>43</v>
      </c>
      <c r="F23" s="39" t="s">
        <v>314</v>
      </c>
      <c r="G23" s="39" t="s">
        <v>516</v>
      </c>
      <c r="H23" s="39" t="s">
        <v>294</v>
      </c>
      <c r="I23" s="39" t="s">
        <v>315</v>
      </c>
      <c r="J23" s="39" t="s">
        <v>289</v>
      </c>
      <c r="K23" s="39" t="s">
        <v>316</v>
      </c>
    </row>
    <row r="24" spans="1:11" x14ac:dyDescent="0.25">
      <c r="A24" s="39">
        <v>23</v>
      </c>
      <c r="B24" s="39" t="s">
        <v>317</v>
      </c>
      <c r="C24" s="39" t="s">
        <v>279</v>
      </c>
      <c r="D24" s="39" t="s">
        <v>318</v>
      </c>
      <c r="E24" s="39" t="s">
        <v>28</v>
      </c>
      <c r="F24" s="39" t="s">
        <v>319</v>
      </c>
      <c r="G24" s="39" t="s">
        <v>516</v>
      </c>
      <c r="H24" s="39" t="s">
        <v>287</v>
      </c>
      <c r="I24" s="39" t="s">
        <v>320</v>
      </c>
      <c r="J24" s="39" t="s">
        <v>289</v>
      </c>
      <c r="K24" s="39" t="s">
        <v>321</v>
      </c>
    </row>
    <row r="25" spans="1:11" x14ac:dyDescent="0.25">
      <c r="A25" s="39">
        <v>24</v>
      </c>
      <c r="B25" s="39" t="s">
        <v>242</v>
      </c>
      <c r="C25" s="39" t="s">
        <v>243</v>
      </c>
      <c r="D25" s="39" t="s">
        <v>173</v>
      </c>
      <c r="E25" s="39" t="s">
        <v>43</v>
      </c>
      <c r="F25" s="39" t="s">
        <v>244</v>
      </c>
      <c r="G25" s="39" t="s">
        <v>516</v>
      </c>
      <c r="H25" s="39" t="s">
        <v>3</v>
      </c>
      <c r="I25" s="39" t="s">
        <v>245</v>
      </c>
      <c r="J25" s="39" t="s">
        <v>125</v>
      </c>
      <c r="K25" s="39" t="s">
        <v>326</v>
      </c>
    </row>
    <row r="26" spans="1:11" x14ac:dyDescent="0.25">
      <c r="A26" s="39">
        <v>25</v>
      </c>
      <c r="B26" s="39" t="s">
        <v>327</v>
      </c>
      <c r="C26" s="39" t="s">
        <v>328</v>
      </c>
      <c r="D26" s="39" t="s">
        <v>112</v>
      </c>
      <c r="E26" s="39" t="s">
        <v>43</v>
      </c>
      <c r="F26" s="39" t="s">
        <v>329</v>
      </c>
      <c r="G26" s="39" t="s">
        <v>516</v>
      </c>
      <c r="H26" s="39" t="s">
        <v>287</v>
      </c>
      <c r="I26" s="39" t="s">
        <v>330</v>
      </c>
      <c r="J26" s="39" t="s">
        <v>289</v>
      </c>
      <c r="K26" s="39" t="s">
        <v>331</v>
      </c>
    </row>
    <row r="27" spans="1:11" x14ac:dyDescent="0.25">
      <c r="A27" s="39">
        <v>26</v>
      </c>
      <c r="B27" s="39" t="s">
        <v>15</v>
      </c>
      <c r="C27" s="39" t="s">
        <v>16</v>
      </c>
      <c r="D27" s="39" t="s">
        <v>17</v>
      </c>
      <c r="E27" s="39" t="s">
        <v>7</v>
      </c>
      <c r="F27" s="39" t="s">
        <v>18</v>
      </c>
      <c r="G27" s="39" t="s">
        <v>527</v>
      </c>
      <c r="H27" s="39" t="s">
        <v>5</v>
      </c>
      <c r="I27" s="39" t="s">
        <v>19</v>
      </c>
      <c r="J27" s="39" t="s">
        <v>6</v>
      </c>
      <c r="K27" s="39" t="s">
        <v>332</v>
      </c>
    </row>
    <row r="28" spans="1:11" x14ac:dyDescent="0.25">
      <c r="A28" s="39">
        <v>27</v>
      </c>
      <c r="B28" s="39" t="s">
        <v>333</v>
      </c>
      <c r="C28" s="39" t="s">
        <v>334</v>
      </c>
      <c r="D28" s="39" t="s">
        <v>335</v>
      </c>
      <c r="E28" s="39" t="s">
        <v>48</v>
      </c>
      <c r="F28" s="39" t="s">
        <v>336</v>
      </c>
      <c r="G28" s="39" t="s">
        <v>516</v>
      </c>
      <c r="H28" s="39" t="s">
        <v>287</v>
      </c>
      <c r="I28" s="39" t="s">
        <v>337</v>
      </c>
      <c r="J28" s="39" t="s">
        <v>289</v>
      </c>
      <c r="K28" s="39" t="s">
        <v>338</v>
      </c>
    </row>
    <row r="29" spans="1:11" x14ac:dyDescent="0.25">
      <c r="A29" s="39">
        <v>28</v>
      </c>
      <c r="B29" s="39" t="s">
        <v>339</v>
      </c>
      <c r="C29" s="39" t="s">
        <v>340</v>
      </c>
      <c r="D29" s="39" t="s">
        <v>341</v>
      </c>
      <c r="E29" s="39" t="s">
        <v>48</v>
      </c>
      <c r="F29" s="39" t="s">
        <v>342</v>
      </c>
      <c r="G29" s="39" t="s">
        <v>516</v>
      </c>
      <c r="H29" s="39" t="s">
        <v>287</v>
      </c>
      <c r="I29" s="39" t="s">
        <v>343</v>
      </c>
      <c r="J29" s="39" t="s">
        <v>289</v>
      </c>
      <c r="K29" s="39" t="s">
        <v>344</v>
      </c>
    </row>
    <row r="30" spans="1:11" x14ac:dyDescent="0.25">
      <c r="A30" s="39">
        <v>29</v>
      </c>
      <c r="B30" s="39" t="s">
        <v>345</v>
      </c>
      <c r="C30" s="39" t="s">
        <v>346</v>
      </c>
      <c r="D30" s="39" t="s">
        <v>17</v>
      </c>
      <c r="E30" s="39" t="s">
        <v>7</v>
      </c>
      <c r="F30" s="39" t="s">
        <v>347</v>
      </c>
      <c r="G30" s="39" t="s">
        <v>516</v>
      </c>
      <c r="H30" s="39" t="s">
        <v>287</v>
      </c>
      <c r="I30" s="39" t="s">
        <v>348</v>
      </c>
      <c r="J30" s="39" t="s">
        <v>289</v>
      </c>
      <c r="K30" s="39" t="s">
        <v>349</v>
      </c>
    </row>
    <row r="31" spans="1:11" x14ac:dyDescent="0.25">
      <c r="A31" s="39">
        <v>30</v>
      </c>
      <c r="B31" s="39" t="s">
        <v>350</v>
      </c>
      <c r="C31" s="39" t="s">
        <v>340</v>
      </c>
      <c r="D31" s="39" t="s">
        <v>351</v>
      </c>
      <c r="E31" s="39" t="s">
        <v>48</v>
      </c>
      <c r="F31" s="39" t="s">
        <v>352</v>
      </c>
      <c r="G31" s="39" t="s">
        <v>516</v>
      </c>
      <c r="H31" s="39" t="s">
        <v>287</v>
      </c>
      <c r="I31" s="39" t="s">
        <v>353</v>
      </c>
      <c r="J31" s="39" t="s">
        <v>289</v>
      </c>
      <c r="K31" s="39" t="s">
        <v>354</v>
      </c>
    </row>
    <row r="32" spans="1:11" x14ac:dyDescent="0.25">
      <c r="A32" s="39">
        <v>31</v>
      </c>
      <c r="B32" s="39" t="s">
        <v>355</v>
      </c>
      <c r="C32" s="39" t="s">
        <v>356</v>
      </c>
      <c r="D32" s="39" t="s">
        <v>0</v>
      </c>
      <c r="E32" s="39" t="s">
        <v>1</v>
      </c>
      <c r="F32" s="39" t="s">
        <v>357</v>
      </c>
      <c r="G32" s="39" t="s">
        <v>516</v>
      </c>
      <c r="H32" s="39" t="s">
        <v>294</v>
      </c>
      <c r="I32" s="39" t="s">
        <v>358</v>
      </c>
      <c r="J32" s="39" t="s">
        <v>289</v>
      </c>
      <c r="K32" s="39" t="s">
        <v>359</v>
      </c>
    </row>
    <row r="33" spans="1:11" x14ac:dyDescent="0.25">
      <c r="A33" s="39">
        <v>32</v>
      </c>
      <c r="B33" s="39" t="s">
        <v>238</v>
      </c>
      <c r="C33" s="39" t="s">
        <v>239</v>
      </c>
      <c r="D33" s="39" t="s">
        <v>0</v>
      </c>
      <c r="E33" s="39" t="s">
        <v>1</v>
      </c>
      <c r="F33" s="39" t="s">
        <v>240</v>
      </c>
      <c r="G33" s="39" t="s">
        <v>516</v>
      </c>
      <c r="H33" s="39" t="s">
        <v>3</v>
      </c>
      <c r="I33" s="39" t="s">
        <v>241</v>
      </c>
      <c r="J33" s="39" t="s">
        <v>53</v>
      </c>
      <c r="K33" s="39" t="s">
        <v>360</v>
      </c>
    </row>
    <row r="34" spans="1:11" x14ac:dyDescent="0.25">
      <c r="A34" s="39">
        <v>33</v>
      </c>
      <c r="B34" s="39" t="s">
        <v>361</v>
      </c>
      <c r="C34" s="39" t="s">
        <v>362</v>
      </c>
      <c r="D34" s="39" t="s">
        <v>0</v>
      </c>
      <c r="E34" s="39" t="s">
        <v>1</v>
      </c>
      <c r="F34" s="39" t="s">
        <v>363</v>
      </c>
      <c r="G34" s="39" t="s">
        <v>516</v>
      </c>
      <c r="H34" s="39" t="s">
        <v>287</v>
      </c>
      <c r="I34" s="39" t="s">
        <v>364</v>
      </c>
      <c r="J34" s="39" t="s">
        <v>289</v>
      </c>
      <c r="K34" s="39" t="s">
        <v>365</v>
      </c>
    </row>
    <row r="35" spans="1:11" x14ac:dyDescent="0.25">
      <c r="A35" s="39">
        <v>34</v>
      </c>
      <c r="B35" s="39" t="s">
        <v>366</v>
      </c>
      <c r="C35" s="39" t="s">
        <v>367</v>
      </c>
      <c r="D35" s="39" t="s">
        <v>368</v>
      </c>
      <c r="E35" s="39" t="s">
        <v>43</v>
      </c>
      <c r="F35" s="39" t="s">
        <v>369</v>
      </c>
      <c r="G35" s="39" t="s">
        <v>516</v>
      </c>
      <c r="H35" s="39" t="s">
        <v>294</v>
      </c>
      <c r="I35" s="39" t="s">
        <v>370</v>
      </c>
      <c r="J35" s="39" t="s">
        <v>289</v>
      </c>
      <c r="K35" s="39" t="s">
        <v>371</v>
      </c>
    </row>
    <row r="36" spans="1:11" x14ac:dyDescent="0.25">
      <c r="A36" s="39">
        <v>35</v>
      </c>
      <c r="B36" s="39" t="s">
        <v>372</v>
      </c>
      <c r="C36" s="39" t="s">
        <v>373</v>
      </c>
      <c r="D36" s="39" t="s">
        <v>42</v>
      </c>
      <c r="E36" s="39" t="s">
        <v>43</v>
      </c>
      <c r="F36" s="39" t="s">
        <v>374</v>
      </c>
      <c r="G36" s="39" t="s">
        <v>516</v>
      </c>
      <c r="H36" s="39" t="s">
        <v>294</v>
      </c>
      <c r="I36" s="39" t="s">
        <v>375</v>
      </c>
      <c r="J36" s="39" t="s">
        <v>289</v>
      </c>
      <c r="K36" s="39" t="s">
        <v>376</v>
      </c>
    </row>
    <row r="37" spans="1:11" x14ac:dyDescent="0.25">
      <c r="A37" s="39">
        <v>36</v>
      </c>
      <c r="B37" s="39" t="s">
        <v>377</v>
      </c>
      <c r="C37" s="39" t="s">
        <v>378</v>
      </c>
      <c r="D37" s="39" t="s">
        <v>256</v>
      </c>
      <c r="E37" s="39" t="s">
        <v>1</v>
      </c>
      <c r="F37" s="39" t="s">
        <v>379</v>
      </c>
      <c r="G37" s="39" t="s">
        <v>516</v>
      </c>
      <c r="H37" s="39" t="s">
        <v>294</v>
      </c>
      <c r="I37" s="39" t="s">
        <v>380</v>
      </c>
      <c r="J37" s="39" t="s">
        <v>289</v>
      </c>
      <c r="K37" s="39" t="s">
        <v>381</v>
      </c>
    </row>
    <row r="38" spans="1:11" x14ac:dyDescent="0.25">
      <c r="A38" s="39">
        <v>37</v>
      </c>
      <c r="B38" s="39" t="s">
        <v>382</v>
      </c>
      <c r="C38" s="39" t="s">
        <v>383</v>
      </c>
      <c r="D38" s="39" t="s">
        <v>351</v>
      </c>
      <c r="E38" s="39" t="s">
        <v>48</v>
      </c>
      <c r="F38" s="39" t="s">
        <v>384</v>
      </c>
      <c r="G38" s="39" t="s">
        <v>516</v>
      </c>
      <c r="H38" s="39" t="s">
        <v>287</v>
      </c>
      <c r="I38" s="39" t="s">
        <v>385</v>
      </c>
      <c r="J38" s="39" t="s">
        <v>289</v>
      </c>
      <c r="K38" s="39" t="s">
        <v>386</v>
      </c>
    </row>
    <row r="39" spans="1:11" x14ac:dyDescent="0.25">
      <c r="A39" s="39">
        <v>38</v>
      </c>
      <c r="B39" s="39" t="s">
        <v>387</v>
      </c>
      <c r="C39" s="39" t="s">
        <v>279</v>
      </c>
      <c r="D39" s="39" t="s">
        <v>351</v>
      </c>
      <c r="E39" s="39" t="s">
        <v>48</v>
      </c>
      <c r="F39" s="39" t="s">
        <v>388</v>
      </c>
      <c r="G39" s="39" t="s">
        <v>516</v>
      </c>
      <c r="H39" s="39" t="s">
        <v>287</v>
      </c>
      <c r="I39" s="39" t="s">
        <v>389</v>
      </c>
      <c r="J39" s="39" t="s">
        <v>289</v>
      </c>
      <c r="K39" s="39" t="s">
        <v>390</v>
      </c>
    </row>
    <row r="40" spans="1:11" x14ac:dyDescent="0.25">
      <c r="A40" s="39">
        <v>39</v>
      </c>
      <c r="B40" s="39" t="s">
        <v>49</v>
      </c>
      <c r="C40" s="39" t="s">
        <v>97</v>
      </c>
      <c r="D40" s="39" t="s">
        <v>66</v>
      </c>
      <c r="E40" s="39" t="s">
        <v>1</v>
      </c>
      <c r="F40" s="39" t="s">
        <v>391</v>
      </c>
      <c r="G40" s="39" t="s">
        <v>516</v>
      </c>
      <c r="H40" s="39" t="s">
        <v>294</v>
      </c>
      <c r="I40" s="39" t="s">
        <v>392</v>
      </c>
      <c r="J40" s="39" t="s">
        <v>289</v>
      </c>
      <c r="K40" s="39" t="s">
        <v>393</v>
      </c>
    </row>
    <row r="41" spans="1:11" x14ac:dyDescent="0.25">
      <c r="A41" s="39">
        <v>40</v>
      </c>
      <c r="B41" s="39" t="s">
        <v>366</v>
      </c>
      <c r="C41" s="39" t="s">
        <v>367</v>
      </c>
      <c r="D41" s="39" t="s">
        <v>368</v>
      </c>
      <c r="E41" s="39" t="s">
        <v>43</v>
      </c>
      <c r="F41" s="39" t="s">
        <v>395</v>
      </c>
      <c r="G41" s="39" t="s">
        <v>527</v>
      </c>
      <c r="H41" s="39" t="s">
        <v>5</v>
      </c>
      <c r="I41" s="39" t="s">
        <v>396</v>
      </c>
      <c r="J41" s="39" t="s">
        <v>6</v>
      </c>
      <c r="K41" s="39" t="s">
        <v>397</v>
      </c>
    </row>
    <row r="42" spans="1:11" x14ac:dyDescent="0.25">
      <c r="A42" s="39">
        <v>41</v>
      </c>
      <c r="B42" s="39" t="s">
        <v>137</v>
      </c>
      <c r="C42" s="39" t="s">
        <v>138</v>
      </c>
      <c r="D42" s="39" t="s">
        <v>0</v>
      </c>
      <c r="E42" s="39" t="s">
        <v>1</v>
      </c>
      <c r="F42" s="39" t="s">
        <v>139</v>
      </c>
      <c r="G42" s="39" t="s">
        <v>516</v>
      </c>
      <c r="H42" s="39" t="s">
        <v>3</v>
      </c>
      <c r="I42" s="39" t="s">
        <v>140</v>
      </c>
      <c r="J42" s="39" t="s">
        <v>53</v>
      </c>
      <c r="K42" s="39" t="s">
        <v>398</v>
      </c>
    </row>
    <row r="43" spans="1:11" x14ac:dyDescent="0.25">
      <c r="A43" s="39">
        <v>42</v>
      </c>
      <c r="B43" s="39" t="s">
        <v>262</v>
      </c>
      <c r="C43" s="39" t="s">
        <v>399</v>
      </c>
      <c r="D43" s="39" t="s">
        <v>0</v>
      </c>
      <c r="E43" s="39" t="s">
        <v>1</v>
      </c>
      <c r="F43" s="39" t="s">
        <v>400</v>
      </c>
      <c r="G43" s="39" t="s">
        <v>516</v>
      </c>
      <c r="H43" s="39" t="s">
        <v>294</v>
      </c>
      <c r="I43" s="39" t="s">
        <v>401</v>
      </c>
      <c r="J43" s="39" t="s">
        <v>289</v>
      </c>
      <c r="K43" s="39" t="s">
        <v>402</v>
      </c>
    </row>
    <row r="44" spans="1:11" x14ac:dyDescent="0.25">
      <c r="A44" s="39">
        <v>43</v>
      </c>
      <c r="B44" s="39" t="s">
        <v>403</v>
      </c>
      <c r="C44" s="39" t="s">
        <v>60</v>
      </c>
      <c r="D44" s="39" t="s">
        <v>27</v>
      </c>
      <c r="E44" s="39" t="s">
        <v>28</v>
      </c>
      <c r="F44" s="39" t="s">
        <v>404</v>
      </c>
      <c r="G44" s="39" t="s">
        <v>516</v>
      </c>
      <c r="H44" s="39" t="s">
        <v>287</v>
      </c>
      <c r="I44" s="39" t="s">
        <v>405</v>
      </c>
      <c r="J44" s="39" t="s">
        <v>289</v>
      </c>
      <c r="K44" s="39" t="s">
        <v>406</v>
      </c>
    </row>
    <row r="45" spans="1:11" x14ac:dyDescent="0.25">
      <c r="A45" s="39">
        <v>44</v>
      </c>
      <c r="B45" s="39" t="s">
        <v>407</v>
      </c>
      <c r="C45" s="39" t="s">
        <v>408</v>
      </c>
      <c r="D45" s="39" t="s">
        <v>27</v>
      </c>
      <c r="E45" s="39" t="s">
        <v>28</v>
      </c>
      <c r="F45" s="39" t="s">
        <v>412</v>
      </c>
      <c r="G45" s="39" t="s">
        <v>516</v>
      </c>
      <c r="H45" s="39" t="s">
        <v>294</v>
      </c>
      <c r="I45" s="39" t="s">
        <v>413</v>
      </c>
      <c r="J45" s="39" t="s">
        <v>289</v>
      </c>
      <c r="K45" s="39" t="s">
        <v>414</v>
      </c>
    </row>
    <row r="46" spans="1:11" x14ac:dyDescent="0.25">
      <c r="A46" s="39">
        <v>45</v>
      </c>
      <c r="B46" s="39" t="s">
        <v>415</v>
      </c>
      <c r="C46" s="39" t="s">
        <v>416</v>
      </c>
      <c r="D46" s="39" t="s">
        <v>417</v>
      </c>
      <c r="E46" s="39" t="s">
        <v>28</v>
      </c>
      <c r="F46" s="39" t="s">
        <v>418</v>
      </c>
      <c r="G46" s="39" t="s">
        <v>516</v>
      </c>
      <c r="H46" s="39" t="s">
        <v>287</v>
      </c>
      <c r="I46" s="39" t="s">
        <v>419</v>
      </c>
      <c r="J46" s="39" t="s">
        <v>289</v>
      </c>
      <c r="K46" s="39" t="s">
        <v>420</v>
      </c>
    </row>
    <row r="47" spans="1:11" x14ac:dyDescent="0.25">
      <c r="A47" s="39">
        <v>46</v>
      </c>
      <c r="B47" s="39" t="s">
        <v>425</v>
      </c>
      <c r="C47" s="39" t="s">
        <v>426</v>
      </c>
      <c r="D47" s="39" t="s">
        <v>427</v>
      </c>
      <c r="E47" s="39" t="s">
        <v>28</v>
      </c>
      <c r="F47" s="39" t="s">
        <v>428</v>
      </c>
      <c r="G47" s="39" t="s">
        <v>516</v>
      </c>
      <c r="H47" s="39" t="s">
        <v>287</v>
      </c>
      <c r="I47" s="39" t="s">
        <v>429</v>
      </c>
      <c r="J47" s="39" t="s">
        <v>289</v>
      </c>
      <c r="K47" s="39" t="s">
        <v>430</v>
      </c>
    </row>
    <row r="48" spans="1:11" x14ac:dyDescent="0.25">
      <c r="A48" s="39">
        <v>47</v>
      </c>
      <c r="B48" s="39" t="s">
        <v>431</v>
      </c>
      <c r="C48" s="39" t="s">
        <v>172</v>
      </c>
      <c r="D48" s="39" t="s">
        <v>432</v>
      </c>
      <c r="E48" s="39" t="s">
        <v>28</v>
      </c>
      <c r="F48" s="39" t="s">
        <v>433</v>
      </c>
      <c r="G48" s="39" t="s">
        <v>516</v>
      </c>
      <c r="H48" s="39" t="s">
        <v>294</v>
      </c>
      <c r="I48" s="39" t="s">
        <v>434</v>
      </c>
      <c r="J48" s="39" t="s">
        <v>289</v>
      </c>
      <c r="K48" s="39" t="s">
        <v>435</v>
      </c>
    </row>
    <row r="49" spans="1:11" x14ac:dyDescent="0.25">
      <c r="A49" s="39">
        <v>48</v>
      </c>
      <c r="B49" s="39" t="s">
        <v>15</v>
      </c>
      <c r="C49" s="39" t="s">
        <v>16</v>
      </c>
      <c r="D49" s="39" t="s">
        <v>17</v>
      </c>
      <c r="E49" s="39" t="s">
        <v>7</v>
      </c>
      <c r="F49" s="39" t="s">
        <v>77</v>
      </c>
      <c r="G49" s="39" t="s">
        <v>516</v>
      </c>
      <c r="H49" s="39" t="s">
        <v>30</v>
      </c>
      <c r="I49" s="39" t="s">
        <v>78</v>
      </c>
      <c r="J49" s="39" t="s">
        <v>32</v>
      </c>
      <c r="K49" s="39" t="s">
        <v>436</v>
      </c>
    </row>
    <row r="50" spans="1:11" x14ac:dyDescent="0.25">
      <c r="A50" s="39">
        <v>49</v>
      </c>
      <c r="B50" s="39" t="s">
        <v>407</v>
      </c>
      <c r="C50" s="39" t="s">
        <v>408</v>
      </c>
      <c r="D50" s="39" t="s">
        <v>27</v>
      </c>
      <c r="E50" s="39" t="s">
        <v>28</v>
      </c>
      <c r="F50" s="39" t="s">
        <v>437</v>
      </c>
      <c r="G50" s="39" t="s">
        <v>516</v>
      </c>
      <c r="H50" s="39" t="s">
        <v>30</v>
      </c>
      <c r="I50" s="39" t="s">
        <v>438</v>
      </c>
      <c r="J50" s="39" t="s">
        <v>32</v>
      </c>
      <c r="K50" s="39" t="s">
        <v>439</v>
      </c>
    </row>
    <row r="51" spans="1:11" x14ac:dyDescent="0.25">
      <c r="A51" s="39">
        <v>50</v>
      </c>
      <c r="B51" s="39" t="s">
        <v>407</v>
      </c>
      <c r="C51" s="39" t="s">
        <v>408</v>
      </c>
      <c r="D51" s="39" t="s">
        <v>27</v>
      </c>
      <c r="E51" s="39" t="s">
        <v>28</v>
      </c>
      <c r="F51" s="39" t="s">
        <v>440</v>
      </c>
      <c r="G51" s="39" t="s">
        <v>516</v>
      </c>
      <c r="H51" s="39" t="s">
        <v>30</v>
      </c>
      <c r="I51" s="39" t="s">
        <v>441</v>
      </c>
      <c r="J51" s="39" t="s">
        <v>32</v>
      </c>
      <c r="K51" s="39" t="s">
        <v>442</v>
      </c>
    </row>
    <row r="52" spans="1:11" x14ac:dyDescent="0.25">
      <c r="A52" s="39">
        <v>51</v>
      </c>
      <c r="B52" s="39" t="s">
        <v>443</v>
      </c>
      <c r="C52" s="39" t="s">
        <v>444</v>
      </c>
      <c r="D52" s="39" t="s">
        <v>0</v>
      </c>
      <c r="E52" s="39" t="s">
        <v>1</v>
      </c>
      <c r="F52" s="39" t="s">
        <v>445</v>
      </c>
      <c r="G52" s="39" t="s">
        <v>527</v>
      </c>
      <c r="H52" s="39" t="s">
        <v>5</v>
      </c>
      <c r="I52" s="39" t="s">
        <v>446</v>
      </c>
      <c r="J52" s="39" t="s">
        <v>6</v>
      </c>
      <c r="K52" s="39" t="s">
        <v>447</v>
      </c>
    </row>
    <row r="53" spans="1:11" x14ac:dyDescent="0.25">
      <c r="A53" s="39">
        <v>52</v>
      </c>
      <c r="B53" s="39" t="s">
        <v>448</v>
      </c>
      <c r="C53" s="39" t="s">
        <v>449</v>
      </c>
      <c r="D53" s="39" t="s">
        <v>205</v>
      </c>
      <c r="E53" s="39" t="s">
        <v>1</v>
      </c>
      <c r="F53" s="39" t="s">
        <v>450</v>
      </c>
      <c r="G53" s="39" t="s">
        <v>527</v>
      </c>
      <c r="H53" s="39" t="s">
        <v>5</v>
      </c>
      <c r="I53" s="39" t="s">
        <v>451</v>
      </c>
      <c r="J53" s="39" t="s">
        <v>6</v>
      </c>
      <c r="K53" s="39" t="s">
        <v>452</v>
      </c>
    </row>
    <row r="54" spans="1:11" x14ac:dyDescent="0.25">
      <c r="A54" s="39">
        <v>53</v>
      </c>
      <c r="B54" s="39" t="s">
        <v>453</v>
      </c>
      <c r="C54" s="39" t="s">
        <v>454</v>
      </c>
      <c r="D54" s="39" t="s">
        <v>455</v>
      </c>
      <c r="E54" s="39" t="s">
        <v>456</v>
      </c>
      <c r="F54" s="39" t="s">
        <v>457</v>
      </c>
      <c r="G54" s="39" t="s">
        <v>516</v>
      </c>
      <c r="H54" s="39" t="s">
        <v>30</v>
      </c>
      <c r="I54" s="39" t="s">
        <v>458</v>
      </c>
      <c r="J54" s="39" t="s">
        <v>32</v>
      </c>
      <c r="K54" s="39" t="s">
        <v>459</v>
      </c>
    </row>
    <row r="55" spans="1:11" x14ac:dyDescent="0.25">
      <c r="A55" s="39">
        <v>54</v>
      </c>
      <c r="B55" s="39" t="s">
        <v>460</v>
      </c>
      <c r="C55" s="39" t="s">
        <v>461</v>
      </c>
      <c r="D55" s="39" t="s">
        <v>462</v>
      </c>
      <c r="E55" s="39" t="s">
        <v>1</v>
      </c>
      <c r="F55" s="39" t="s">
        <v>463</v>
      </c>
      <c r="G55" s="39" t="s">
        <v>516</v>
      </c>
      <c r="H55" s="39" t="s">
        <v>30</v>
      </c>
      <c r="I55" s="39" t="s">
        <v>464</v>
      </c>
      <c r="J55" s="39" t="s">
        <v>32</v>
      </c>
      <c r="K55" s="39" t="s">
        <v>465</v>
      </c>
    </row>
    <row r="56" spans="1:11" x14ac:dyDescent="0.25">
      <c r="A56" s="39">
        <v>55</v>
      </c>
      <c r="B56" s="39" t="s">
        <v>165</v>
      </c>
      <c r="C56" s="39" t="s">
        <v>166</v>
      </c>
      <c r="D56" s="39" t="s">
        <v>27</v>
      </c>
      <c r="E56" s="39" t="s">
        <v>28</v>
      </c>
      <c r="F56" s="39" t="s">
        <v>167</v>
      </c>
      <c r="G56" s="39" t="s">
        <v>516</v>
      </c>
      <c r="H56" s="39" t="s">
        <v>30</v>
      </c>
      <c r="I56" s="39" t="s">
        <v>168</v>
      </c>
      <c r="J56" s="39" t="s">
        <v>32</v>
      </c>
      <c r="K56" s="39" t="s">
        <v>466</v>
      </c>
    </row>
    <row r="57" spans="1:11" x14ac:dyDescent="0.25">
      <c r="A57" s="39">
        <v>56</v>
      </c>
      <c r="B57" s="39" t="s">
        <v>10</v>
      </c>
      <c r="C57" s="39" t="s">
        <v>11</v>
      </c>
      <c r="D57" s="39" t="s">
        <v>0</v>
      </c>
      <c r="E57" s="39" t="s">
        <v>1</v>
      </c>
      <c r="F57" s="39" t="s">
        <v>12</v>
      </c>
      <c r="G57" s="39" t="s">
        <v>527</v>
      </c>
      <c r="H57" s="39" t="s">
        <v>5</v>
      </c>
      <c r="I57" s="39" t="s">
        <v>13</v>
      </c>
      <c r="J57" s="39" t="s">
        <v>6</v>
      </c>
      <c r="K57" s="39" t="s">
        <v>14</v>
      </c>
    </row>
    <row r="58" spans="1:11" x14ac:dyDescent="0.25">
      <c r="A58" s="39">
        <v>57</v>
      </c>
      <c r="B58" s="39" t="s">
        <v>20</v>
      </c>
      <c r="C58" s="39" t="s">
        <v>21</v>
      </c>
      <c r="D58" s="39" t="s">
        <v>0</v>
      </c>
      <c r="E58" s="39" t="s">
        <v>1</v>
      </c>
      <c r="F58" s="39" t="s">
        <v>22</v>
      </c>
      <c r="G58" s="39" t="s">
        <v>527</v>
      </c>
      <c r="H58" s="39" t="s">
        <v>5</v>
      </c>
      <c r="I58" s="39" t="s">
        <v>23</v>
      </c>
      <c r="J58" s="39" t="s">
        <v>6</v>
      </c>
      <c r="K58" s="39" t="s">
        <v>24</v>
      </c>
    </row>
    <row r="59" spans="1:11" x14ac:dyDescent="0.25">
      <c r="A59" s="39">
        <v>58</v>
      </c>
      <c r="B59" s="39" t="s">
        <v>25</v>
      </c>
      <c r="C59" s="39" t="s">
        <v>26</v>
      </c>
      <c r="D59" s="39" t="s">
        <v>27</v>
      </c>
      <c r="E59" s="39" t="s">
        <v>28</v>
      </c>
      <c r="F59" s="39" t="s">
        <v>29</v>
      </c>
      <c r="G59" s="39" t="s">
        <v>516</v>
      </c>
      <c r="H59" s="39" t="s">
        <v>30</v>
      </c>
      <c r="I59" s="39" t="s">
        <v>31</v>
      </c>
      <c r="J59" s="39" t="s">
        <v>32</v>
      </c>
      <c r="K59" s="39" t="s">
        <v>33</v>
      </c>
    </row>
    <row r="60" spans="1:11" x14ac:dyDescent="0.25">
      <c r="A60" s="39">
        <v>59</v>
      </c>
      <c r="B60" s="39" t="s">
        <v>34</v>
      </c>
      <c r="C60" s="39" t="s">
        <v>35</v>
      </c>
      <c r="D60" s="39" t="s">
        <v>36</v>
      </c>
      <c r="E60" s="39" t="s">
        <v>1</v>
      </c>
      <c r="F60" s="39" t="s">
        <v>37</v>
      </c>
      <c r="G60" s="39" t="s">
        <v>527</v>
      </c>
      <c r="H60" s="39" t="s">
        <v>5</v>
      </c>
      <c r="I60" s="39" t="s">
        <v>38</v>
      </c>
      <c r="J60" s="39" t="s">
        <v>6</v>
      </c>
      <c r="K60" s="39" t="s">
        <v>39</v>
      </c>
    </row>
    <row r="61" spans="1:11" x14ac:dyDescent="0.25">
      <c r="A61" s="39">
        <v>60</v>
      </c>
      <c r="B61" s="39" t="s">
        <v>40</v>
      </c>
      <c r="C61" s="39" t="s">
        <v>41</v>
      </c>
      <c r="D61" s="39" t="s">
        <v>42</v>
      </c>
      <c r="E61" s="39" t="s">
        <v>43</v>
      </c>
      <c r="F61" s="39" t="s">
        <v>44</v>
      </c>
      <c r="G61" s="39" t="s">
        <v>527</v>
      </c>
      <c r="H61" s="39" t="s">
        <v>5</v>
      </c>
      <c r="I61" s="39" t="s">
        <v>45</v>
      </c>
      <c r="J61" s="39" t="s">
        <v>6</v>
      </c>
      <c r="K61" s="39" t="s">
        <v>46</v>
      </c>
    </row>
    <row r="62" spans="1:11" x14ac:dyDescent="0.25">
      <c r="A62" s="39">
        <v>61</v>
      </c>
      <c r="B62" s="39" t="s">
        <v>54</v>
      </c>
      <c r="C62" s="39" t="s">
        <v>55</v>
      </c>
      <c r="D62" s="39" t="s">
        <v>0</v>
      </c>
      <c r="E62" s="39" t="s">
        <v>1</v>
      </c>
      <c r="F62" s="39" t="s">
        <v>56</v>
      </c>
      <c r="G62" s="39" t="s">
        <v>527</v>
      </c>
      <c r="H62" s="39" t="s">
        <v>5</v>
      </c>
      <c r="I62" s="39" t="s">
        <v>57</v>
      </c>
      <c r="J62" s="39" t="s">
        <v>6</v>
      </c>
      <c r="K62" s="39" t="s">
        <v>58</v>
      </c>
    </row>
    <row r="63" spans="1:11" x14ac:dyDescent="0.25">
      <c r="A63" s="39">
        <v>62</v>
      </c>
      <c r="B63" s="39" t="s">
        <v>64</v>
      </c>
      <c r="C63" s="39" t="s">
        <v>65</v>
      </c>
      <c r="D63" s="39" t="s">
        <v>66</v>
      </c>
      <c r="E63" s="39" t="s">
        <v>1</v>
      </c>
      <c r="F63" s="39" t="s">
        <v>67</v>
      </c>
      <c r="G63" s="39" t="s">
        <v>516</v>
      </c>
      <c r="H63" s="39" t="s">
        <v>30</v>
      </c>
      <c r="I63" s="39" t="s">
        <v>68</v>
      </c>
      <c r="J63" s="39" t="s">
        <v>32</v>
      </c>
      <c r="K63" s="39" t="s">
        <v>69</v>
      </c>
    </row>
    <row r="64" spans="1:11" x14ac:dyDescent="0.25">
      <c r="A64" s="39">
        <v>63</v>
      </c>
      <c r="B64" s="39" t="s">
        <v>71</v>
      </c>
      <c r="C64" s="39" t="s">
        <v>72</v>
      </c>
      <c r="D64" s="39" t="s">
        <v>73</v>
      </c>
      <c r="E64" s="39" t="s">
        <v>28</v>
      </c>
      <c r="F64" s="39" t="s">
        <v>74</v>
      </c>
      <c r="G64" s="39" t="s">
        <v>516</v>
      </c>
      <c r="H64" s="39" t="s">
        <v>30</v>
      </c>
      <c r="I64" s="39" t="s">
        <v>75</v>
      </c>
      <c r="J64" s="39" t="s">
        <v>32</v>
      </c>
      <c r="K64" s="39" t="s">
        <v>76</v>
      </c>
    </row>
    <row r="65" spans="1:11" x14ac:dyDescent="0.25">
      <c r="A65" s="39">
        <v>64</v>
      </c>
      <c r="B65" s="39" t="s">
        <v>467</v>
      </c>
      <c r="C65" s="39" t="s">
        <v>468</v>
      </c>
      <c r="D65" s="39" t="s">
        <v>0</v>
      </c>
      <c r="E65" s="39" t="s">
        <v>1</v>
      </c>
      <c r="F65" s="39" t="s">
        <v>469</v>
      </c>
      <c r="G65" s="39" t="s">
        <v>527</v>
      </c>
      <c r="H65" s="39" t="s">
        <v>5</v>
      </c>
      <c r="I65" s="39" t="s">
        <v>470</v>
      </c>
      <c r="J65" s="39" t="s">
        <v>6</v>
      </c>
      <c r="K65" s="39" t="s">
        <v>471</v>
      </c>
    </row>
    <row r="66" spans="1:11" x14ac:dyDescent="0.25">
      <c r="A66" s="39">
        <v>65</v>
      </c>
      <c r="B66" s="39" t="s">
        <v>79</v>
      </c>
      <c r="C66" s="39" t="s">
        <v>11</v>
      </c>
      <c r="D66" s="39" t="s">
        <v>80</v>
      </c>
      <c r="E66" s="39" t="s">
        <v>81</v>
      </c>
      <c r="F66" s="39" t="s">
        <v>82</v>
      </c>
      <c r="G66" s="39" t="s">
        <v>527</v>
      </c>
      <c r="H66" s="39" t="s">
        <v>5</v>
      </c>
      <c r="I66" s="39" t="s">
        <v>83</v>
      </c>
      <c r="J66" s="39" t="s">
        <v>6</v>
      </c>
      <c r="K66" s="39" t="s">
        <v>84</v>
      </c>
    </row>
    <row r="67" spans="1:11" x14ac:dyDescent="0.25">
      <c r="A67" s="39">
        <v>66</v>
      </c>
      <c r="B67" s="39" t="s">
        <v>64</v>
      </c>
      <c r="C67" s="39" t="s">
        <v>65</v>
      </c>
      <c r="D67" s="39" t="s">
        <v>66</v>
      </c>
      <c r="E67" s="39" t="s">
        <v>1</v>
      </c>
      <c r="F67" s="39" t="s">
        <v>85</v>
      </c>
      <c r="G67" s="39" t="s">
        <v>527</v>
      </c>
      <c r="H67" s="39" t="s">
        <v>5</v>
      </c>
      <c r="I67" s="39" t="s">
        <v>86</v>
      </c>
      <c r="J67" s="39" t="s">
        <v>6</v>
      </c>
      <c r="K67" s="39" t="s">
        <v>87</v>
      </c>
    </row>
    <row r="68" spans="1:11" x14ac:dyDescent="0.25">
      <c r="A68" s="39">
        <v>67</v>
      </c>
      <c r="B68" s="39" t="s">
        <v>88</v>
      </c>
      <c r="C68" s="39" t="s">
        <v>89</v>
      </c>
      <c r="D68" s="39" t="s">
        <v>90</v>
      </c>
      <c r="E68" s="39" t="s">
        <v>70</v>
      </c>
      <c r="F68" s="39" t="s">
        <v>91</v>
      </c>
      <c r="G68" s="39" t="s">
        <v>527</v>
      </c>
      <c r="H68" s="39" t="s">
        <v>5</v>
      </c>
      <c r="I68" s="39" t="s">
        <v>92</v>
      </c>
      <c r="J68" s="39" t="s">
        <v>6</v>
      </c>
      <c r="K68" s="39" t="s">
        <v>93</v>
      </c>
    </row>
    <row r="69" spans="1:11" x14ac:dyDescent="0.25">
      <c r="A69" s="39">
        <v>68</v>
      </c>
      <c r="B69" s="39" t="s">
        <v>50</v>
      </c>
      <c r="C69" s="39" t="s">
        <v>51</v>
      </c>
      <c r="D69" s="39" t="s">
        <v>52</v>
      </c>
      <c r="E69" s="39" t="s">
        <v>43</v>
      </c>
      <c r="F69" s="39" t="s">
        <v>94</v>
      </c>
      <c r="G69" s="39" t="s">
        <v>527</v>
      </c>
      <c r="H69" s="39" t="s">
        <v>5</v>
      </c>
      <c r="I69" s="39" t="s">
        <v>95</v>
      </c>
      <c r="J69" s="39" t="s">
        <v>6</v>
      </c>
      <c r="K69" s="39" t="s">
        <v>96</v>
      </c>
    </row>
    <row r="70" spans="1:11" x14ac:dyDescent="0.25">
      <c r="A70" s="39">
        <v>69</v>
      </c>
      <c r="B70" s="39" t="s">
        <v>49</v>
      </c>
      <c r="C70" s="39" t="s">
        <v>97</v>
      </c>
      <c r="D70" s="39" t="s">
        <v>66</v>
      </c>
      <c r="E70" s="39" t="s">
        <v>1</v>
      </c>
      <c r="F70" s="39" t="s">
        <v>98</v>
      </c>
      <c r="G70" s="39" t="s">
        <v>527</v>
      </c>
      <c r="H70" s="39" t="s">
        <v>5</v>
      </c>
      <c r="I70" s="39" t="s">
        <v>99</v>
      </c>
      <c r="J70" s="39" t="s">
        <v>6</v>
      </c>
      <c r="K70" s="39" t="s">
        <v>100</v>
      </c>
    </row>
    <row r="71" spans="1:11" x14ac:dyDescent="0.25">
      <c r="A71" s="39">
        <v>70</v>
      </c>
      <c r="B71" s="39" t="s">
        <v>104</v>
      </c>
      <c r="C71" s="39" t="s">
        <v>105</v>
      </c>
      <c r="D71" s="39" t="s">
        <v>106</v>
      </c>
      <c r="E71" s="39" t="s">
        <v>7</v>
      </c>
      <c r="F71" s="39" t="s">
        <v>107</v>
      </c>
      <c r="G71" s="39" t="s">
        <v>527</v>
      </c>
      <c r="H71" s="39" t="s">
        <v>5</v>
      </c>
      <c r="I71" s="39" t="s">
        <v>108</v>
      </c>
      <c r="J71" s="39" t="s">
        <v>6</v>
      </c>
      <c r="K71" s="39" t="s">
        <v>109</v>
      </c>
    </row>
    <row r="72" spans="1:11" x14ac:dyDescent="0.25">
      <c r="A72" s="39">
        <v>71</v>
      </c>
      <c r="B72" s="39" t="s">
        <v>110</v>
      </c>
      <c r="C72" s="39" t="s">
        <v>111</v>
      </c>
      <c r="D72" s="39" t="s">
        <v>112</v>
      </c>
      <c r="E72" s="39" t="s">
        <v>43</v>
      </c>
      <c r="F72" s="39" t="s">
        <v>113</v>
      </c>
      <c r="G72" s="39" t="s">
        <v>516</v>
      </c>
      <c r="H72" s="39" t="s">
        <v>3</v>
      </c>
      <c r="I72" s="39" t="s">
        <v>114</v>
      </c>
      <c r="J72" s="39" t="s">
        <v>53</v>
      </c>
      <c r="K72" s="39" t="s">
        <v>115</v>
      </c>
    </row>
    <row r="73" spans="1:11" x14ac:dyDescent="0.25">
      <c r="A73" s="39">
        <v>72</v>
      </c>
      <c r="B73" s="39" t="s">
        <v>120</v>
      </c>
      <c r="C73" s="39" t="s">
        <v>121</v>
      </c>
      <c r="D73" s="39" t="s">
        <v>122</v>
      </c>
      <c r="E73" s="39" t="s">
        <v>43</v>
      </c>
      <c r="F73" s="39" t="s">
        <v>123</v>
      </c>
      <c r="G73" s="39" t="s">
        <v>516</v>
      </c>
      <c r="H73" s="39" t="s">
        <v>3</v>
      </c>
      <c r="I73" s="39" t="s">
        <v>124</v>
      </c>
      <c r="J73" s="39" t="s">
        <v>125</v>
      </c>
      <c r="K73" s="39" t="s">
        <v>126</v>
      </c>
    </row>
    <row r="74" spans="1:11" x14ac:dyDescent="0.25">
      <c r="A74" s="39">
        <v>73</v>
      </c>
      <c r="B74" s="39" t="s">
        <v>127</v>
      </c>
      <c r="C74" s="39" t="s">
        <v>47</v>
      </c>
      <c r="D74" s="39" t="s">
        <v>0</v>
      </c>
      <c r="E74" s="39" t="s">
        <v>1</v>
      </c>
      <c r="F74" s="39" t="s">
        <v>128</v>
      </c>
      <c r="G74" s="39" t="s">
        <v>527</v>
      </c>
      <c r="H74" s="39" t="s">
        <v>8</v>
      </c>
      <c r="I74" s="39" t="s">
        <v>129</v>
      </c>
      <c r="J74" s="39" t="s">
        <v>9</v>
      </c>
      <c r="K74" s="39" t="s">
        <v>130</v>
      </c>
    </row>
    <row r="75" spans="1:11" x14ac:dyDescent="0.25">
      <c r="A75" s="39">
        <v>74</v>
      </c>
      <c r="B75" s="39" t="s">
        <v>131</v>
      </c>
      <c r="C75" s="39" t="s">
        <v>132</v>
      </c>
      <c r="D75" s="39" t="s">
        <v>133</v>
      </c>
      <c r="E75" s="39" t="s">
        <v>28</v>
      </c>
      <c r="F75" s="39" t="s">
        <v>134</v>
      </c>
      <c r="G75" s="39" t="s">
        <v>516</v>
      </c>
      <c r="H75" s="39" t="s">
        <v>30</v>
      </c>
      <c r="I75" s="39" t="s">
        <v>135</v>
      </c>
      <c r="J75" s="39" t="s">
        <v>32</v>
      </c>
      <c r="K75" s="39" t="s">
        <v>136</v>
      </c>
    </row>
    <row r="76" spans="1:11" x14ac:dyDescent="0.25">
      <c r="A76" s="39">
        <v>75</v>
      </c>
      <c r="B76" s="39" t="s">
        <v>145</v>
      </c>
      <c r="C76" s="39" t="s">
        <v>146</v>
      </c>
      <c r="D76" s="39" t="s">
        <v>0</v>
      </c>
      <c r="E76" s="39" t="s">
        <v>1</v>
      </c>
      <c r="F76" s="39" t="s">
        <v>147</v>
      </c>
      <c r="G76" s="39" t="s">
        <v>516</v>
      </c>
      <c r="H76" s="39" t="s">
        <v>3</v>
      </c>
      <c r="I76" s="39" t="s">
        <v>148</v>
      </c>
      <c r="J76" s="39" t="s">
        <v>53</v>
      </c>
      <c r="K76" s="39" t="s">
        <v>149</v>
      </c>
    </row>
    <row r="77" spans="1:11" x14ac:dyDescent="0.25">
      <c r="A77" s="39">
        <v>76</v>
      </c>
      <c r="B77" s="39" t="s">
        <v>150</v>
      </c>
      <c r="C77" s="39" t="s">
        <v>151</v>
      </c>
      <c r="D77" s="39" t="s">
        <v>152</v>
      </c>
      <c r="E77" s="39" t="s">
        <v>28</v>
      </c>
      <c r="F77" s="39" t="s">
        <v>153</v>
      </c>
      <c r="G77" s="39" t="s">
        <v>516</v>
      </c>
      <c r="H77" s="39" t="s">
        <v>30</v>
      </c>
      <c r="I77" s="39" t="s">
        <v>154</v>
      </c>
      <c r="J77" s="39" t="s">
        <v>32</v>
      </c>
      <c r="K77" s="39" t="s">
        <v>155</v>
      </c>
    </row>
    <row r="78" spans="1:11" x14ac:dyDescent="0.25">
      <c r="A78" s="39">
        <v>77</v>
      </c>
      <c r="B78" s="39" t="s">
        <v>54</v>
      </c>
      <c r="C78" s="39" t="s">
        <v>55</v>
      </c>
      <c r="D78" s="39" t="s">
        <v>0</v>
      </c>
      <c r="E78" s="39" t="s">
        <v>1</v>
      </c>
      <c r="F78" s="39" t="s">
        <v>156</v>
      </c>
      <c r="G78" s="39" t="s">
        <v>516</v>
      </c>
      <c r="H78" s="39" t="s">
        <v>157</v>
      </c>
      <c r="I78" s="39" t="s">
        <v>158</v>
      </c>
      <c r="J78" s="39" t="s">
        <v>159</v>
      </c>
      <c r="K78" s="39" t="s">
        <v>160</v>
      </c>
    </row>
    <row r="79" spans="1:11" x14ac:dyDescent="0.25">
      <c r="A79" s="39">
        <v>78</v>
      </c>
      <c r="B79" s="39" t="s">
        <v>101</v>
      </c>
      <c r="C79" s="39" t="s">
        <v>102</v>
      </c>
      <c r="D79" s="39" t="s">
        <v>103</v>
      </c>
      <c r="E79" s="39" t="s">
        <v>43</v>
      </c>
      <c r="F79" s="39" t="s">
        <v>169</v>
      </c>
      <c r="G79" s="39" t="s">
        <v>527</v>
      </c>
      <c r="H79" s="39" t="s">
        <v>8</v>
      </c>
      <c r="I79" s="39" t="s">
        <v>170</v>
      </c>
      <c r="J79" s="39" t="s">
        <v>9</v>
      </c>
      <c r="K79" s="39" t="s">
        <v>171</v>
      </c>
    </row>
    <row r="80" spans="1:11" x14ac:dyDescent="0.25">
      <c r="A80" s="39">
        <v>79</v>
      </c>
      <c r="B80" s="39" t="s">
        <v>174</v>
      </c>
      <c r="C80" s="39" t="s">
        <v>175</v>
      </c>
      <c r="D80" s="39" t="s">
        <v>0</v>
      </c>
      <c r="E80" s="39" t="s">
        <v>1</v>
      </c>
      <c r="F80" s="39" t="s">
        <v>176</v>
      </c>
      <c r="G80" s="39" t="s">
        <v>527</v>
      </c>
      <c r="H80" s="39" t="s">
        <v>8</v>
      </c>
      <c r="I80" s="39" t="s">
        <v>177</v>
      </c>
      <c r="J80" s="39" t="s">
        <v>9</v>
      </c>
      <c r="K80" s="39" t="s">
        <v>178</v>
      </c>
    </row>
    <row r="81" spans="1:11" x14ac:dyDescent="0.25">
      <c r="A81" s="39">
        <v>80</v>
      </c>
      <c r="B81" s="39" t="s">
        <v>174</v>
      </c>
      <c r="C81" s="39" t="s">
        <v>175</v>
      </c>
      <c r="D81" s="39" t="s">
        <v>0</v>
      </c>
      <c r="E81" s="39" t="s">
        <v>1</v>
      </c>
      <c r="F81" s="39" t="s">
        <v>472</v>
      </c>
      <c r="G81" s="39" t="s">
        <v>543</v>
      </c>
      <c r="H81" s="39" t="s">
        <v>473</v>
      </c>
      <c r="I81" s="39" t="s">
        <v>474</v>
      </c>
      <c r="J81" s="39" t="s">
        <v>475</v>
      </c>
      <c r="K81" s="39" t="s">
        <v>476</v>
      </c>
    </row>
    <row r="82" spans="1:11" x14ac:dyDescent="0.25">
      <c r="A82" s="39">
        <v>81</v>
      </c>
      <c r="B82" s="39" t="s">
        <v>179</v>
      </c>
      <c r="C82" s="39" t="s">
        <v>180</v>
      </c>
      <c r="D82" s="39" t="s">
        <v>181</v>
      </c>
      <c r="E82" s="39" t="s">
        <v>43</v>
      </c>
      <c r="F82" s="39" t="s">
        <v>182</v>
      </c>
      <c r="G82" s="39" t="s">
        <v>527</v>
      </c>
      <c r="H82" s="39" t="s">
        <v>8</v>
      </c>
      <c r="I82" s="39" t="s">
        <v>183</v>
      </c>
      <c r="J82" s="39" t="s">
        <v>9</v>
      </c>
      <c r="K82" s="39" t="s">
        <v>184</v>
      </c>
    </row>
    <row r="83" spans="1:11" x14ac:dyDescent="0.25">
      <c r="A83" s="39">
        <v>82</v>
      </c>
      <c r="B83" s="39" t="s">
        <v>185</v>
      </c>
      <c r="C83" s="39" t="s">
        <v>186</v>
      </c>
      <c r="D83" s="39" t="s">
        <v>17</v>
      </c>
      <c r="E83" s="39" t="s">
        <v>7</v>
      </c>
      <c r="F83" s="39" t="s">
        <v>187</v>
      </c>
      <c r="G83" s="39" t="s">
        <v>527</v>
      </c>
      <c r="H83" s="39" t="s">
        <v>8</v>
      </c>
      <c r="I83" s="39" t="s">
        <v>188</v>
      </c>
      <c r="J83" s="39" t="s">
        <v>9</v>
      </c>
      <c r="K83" s="39" t="s">
        <v>189</v>
      </c>
    </row>
    <row r="84" spans="1:11" x14ac:dyDescent="0.25">
      <c r="A84" s="39">
        <v>83</v>
      </c>
      <c r="B84" s="39" t="s">
        <v>544</v>
      </c>
      <c r="C84" s="39" t="s">
        <v>545</v>
      </c>
      <c r="D84" s="39" t="s">
        <v>546</v>
      </c>
      <c r="E84" s="39" t="s">
        <v>1</v>
      </c>
      <c r="F84" s="39" t="s">
        <v>547</v>
      </c>
      <c r="G84" s="39" t="s">
        <v>527</v>
      </c>
      <c r="H84" s="39" t="s">
        <v>8</v>
      </c>
      <c r="I84" s="39" t="s">
        <v>548</v>
      </c>
      <c r="J84" s="39" t="s">
        <v>9</v>
      </c>
      <c r="K84" s="39" t="s">
        <v>549</v>
      </c>
    </row>
    <row r="85" spans="1:11" x14ac:dyDescent="0.25">
      <c r="A85" s="39">
        <v>84</v>
      </c>
      <c r="B85" s="39" t="s">
        <v>467</v>
      </c>
      <c r="C85" s="39" t="s">
        <v>468</v>
      </c>
      <c r="D85" s="39" t="s">
        <v>0</v>
      </c>
      <c r="E85" s="39" t="s">
        <v>1</v>
      </c>
      <c r="F85" s="39" t="s">
        <v>477</v>
      </c>
      <c r="G85" s="39" t="s">
        <v>516</v>
      </c>
      <c r="H85" s="39" t="s">
        <v>30</v>
      </c>
      <c r="I85" s="39" t="s">
        <v>478</v>
      </c>
      <c r="J85" s="39" t="s">
        <v>32</v>
      </c>
      <c r="K85" s="39" t="s">
        <v>479</v>
      </c>
    </row>
    <row r="86" spans="1:11" x14ac:dyDescent="0.25">
      <c r="A86" s="39">
        <v>85</v>
      </c>
      <c r="B86" s="39" t="s">
        <v>190</v>
      </c>
      <c r="C86" s="39" t="s">
        <v>191</v>
      </c>
      <c r="D86" s="39" t="s">
        <v>192</v>
      </c>
      <c r="E86" s="39" t="s">
        <v>28</v>
      </c>
      <c r="F86" s="39" t="s">
        <v>193</v>
      </c>
      <c r="G86" s="39" t="s">
        <v>516</v>
      </c>
      <c r="H86" s="39" t="s">
        <v>30</v>
      </c>
      <c r="I86" s="39" t="s">
        <v>194</v>
      </c>
      <c r="J86" s="39" t="s">
        <v>32</v>
      </c>
      <c r="K86" s="39" t="s">
        <v>195</v>
      </c>
    </row>
    <row r="87" spans="1:11" x14ac:dyDescent="0.25">
      <c r="A87" s="39">
        <v>86</v>
      </c>
      <c r="B87" s="39" t="s">
        <v>196</v>
      </c>
      <c r="C87" s="39" t="s">
        <v>104</v>
      </c>
      <c r="D87" s="39" t="s">
        <v>197</v>
      </c>
      <c r="E87" s="39" t="s">
        <v>198</v>
      </c>
      <c r="F87" s="39" t="s">
        <v>199</v>
      </c>
      <c r="G87" s="39" t="s">
        <v>527</v>
      </c>
      <c r="H87" s="39" t="s">
        <v>8</v>
      </c>
      <c r="I87" s="39" t="s">
        <v>200</v>
      </c>
      <c r="J87" s="39" t="s">
        <v>9</v>
      </c>
      <c r="K87" s="39" t="s">
        <v>201</v>
      </c>
    </row>
    <row r="88" spans="1:11" x14ac:dyDescent="0.25">
      <c r="A88" s="39">
        <v>87</v>
      </c>
      <c r="B88" s="39" t="s">
        <v>101</v>
      </c>
      <c r="C88" s="39" t="s">
        <v>102</v>
      </c>
      <c r="D88" s="39" t="s">
        <v>103</v>
      </c>
      <c r="E88" s="39" t="s">
        <v>43</v>
      </c>
      <c r="F88" s="39" t="s">
        <v>202</v>
      </c>
      <c r="G88" s="39" t="s">
        <v>516</v>
      </c>
      <c r="H88" s="39" t="s">
        <v>30</v>
      </c>
      <c r="I88" s="39" t="s">
        <v>203</v>
      </c>
      <c r="J88" s="39" t="s">
        <v>32</v>
      </c>
      <c r="K88" s="39" t="s">
        <v>204</v>
      </c>
    </row>
    <row r="89" spans="1:11" x14ac:dyDescent="0.25">
      <c r="A89" s="39">
        <v>88</v>
      </c>
      <c r="B89" s="39" t="s">
        <v>54</v>
      </c>
      <c r="C89" s="39" t="s">
        <v>55</v>
      </c>
      <c r="D89" s="39" t="s">
        <v>0</v>
      </c>
      <c r="E89" s="39" t="s">
        <v>1</v>
      </c>
      <c r="F89" s="39" t="s">
        <v>480</v>
      </c>
      <c r="G89" s="39" t="s">
        <v>543</v>
      </c>
      <c r="H89" s="39" t="s">
        <v>473</v>
      </c>
      <c r="I89" s="39" t="s">
        <v>481</v>
      </c>
      <c r="J89" s="39" t="s">
        <v>475</v>
      </c>
      <c r="K89" s="39" t="s">
        <v>482</v>
      </c>
    </row>
    <row r="90" spans="1:11" x14ac:dyDescent="0.25">
      <c r="A90" s="39">
        <v>89</v>
      </c>
      <c r="B90" s="39" t="s">
        <v>206</v>
      </c>
      <c r="C90" s="39" t="s">
        <v>207</v>
      </c>
      <c r="D90" s="39" t="s">
        <v>173</v>
      </c>
      <c r="E90" s="39" t="s">
        <v>43</v>
      </c>
      <c r="F90" s="39" t="s">
        <v>208</v>
      </c>
      <c r="G90" s="39" t="s">
        <v>516</v>
      </c>
      <c r="H90" s="39" t="s">
        <v>3</v>
      </c>
      <c r="I90" s="39" t="s">
        <v>209</v>
      </c>
      <c r="J90" s="39" t="s">
        <v>53</v>
      </c>
      <c r="K90" s="39" t="s">
        <v>210</v>
      </c>
    </row>
    <row r="91" spans="1:11" x14ac:dyDescent="0.25">
      <c r="A91" s="39">
        <v>90</v>
      </c>
      <c r="B91" s="39" t="s">
        <v>216</v>
      </c>
      <c r="C91" s="39" t="s">
        <v>217</v>
      </c>
      <c r="D91" s="39" t="s">
        <v>0</v>
      </c>
      <c r="E91" s="39" t="s">
        <v>1</v>
      </c>
      <c r="F91" s="39" t="s">
        <v>218</v>
      </c>
      <c r="G91" s="39" t="s">
        <v>516</v>
      </c>
      <c r="H91" s="39" t="s">
        <v>3</v>
      </c>
      <c r="I91" s="39" t="s">
        <v>219</v>
      </c>
      <c r="J91" s="39" t="s">
        <v>53</v>
      </c>
      <c r="K91" s="39" t="s">
        <v>220</v>
      </c>
    </row>
    <row r="92" spans="1:11" x14ac:dyDescent="0.25">
      <c r="A92" s="39">
        <v>91</v>
      </c>
      <c r="B92" s="39" t="s">
        <v>50</v>
      </c>
      <c r="C92" s="39" t="s">
        <v>51</v>
      </c>
      <c r="D92" s="39" t="s">
        <v>52</v>
      </c>
      <c r="E92" s="39" t="s">
        <v>43</v>
      </c>
      <c r="F92" s="39" t="s">
        <v>221</v>
      </c>
      <c r="G92" s="39" t="s">
        <v>516</v>
      </c>
      <c r="H92" s="39" t="s">
        <v>3</v>
      </c>
      <c r="I92" s="39" t="s">
        <v>222</v>
      </c>
      <c r="J92" s="39" t="s">
        <v>53</v>
      </c>
      <c r="K92" s="39" t="s">
        <v>223</v>
      </c>
    </row>
    <row r="93" spans="1:11" x14ac:dyDescent="0.25">
      <c r="A93" s="39">
        <v>92</v>
      </c>
      <c r="B93" s="39" t="s">
        <v>224</v>
      </c>
      <c r="C93" s="39" t="s">
        <v>225</v>
      </c>
      <c r="D93" s="39" t="s">
        <v>0</v>
      </c>
      <c r="E93" s="39" t="s">
        <v>1</v>
      </c>
      <c r="F93" s="39" t="s">
        <v>226</v>
      </c>
      <c r="G93" s="39" t="s">
        <v>516</v>
      </c>
      <c r="H93" s="39" t="s">
        <v>3</v>
      </c>
      <c r="I93" s="39" t="s">
        <v>227</v>
      </c>
      <c r="J93" s="39" t="s">
        <v>53</v>
      </c>
      <c r="K93" s="39" t="s">
        <v>228</v>
      </c>
    </row>
    <row r="94" spans="1:11" x14ac:dyDescent="0.25">
      <c r="A94" s="39">
        <v>93</v>
      </c>
      <c r="B94" s="39" t="s">
        <v>54</v>
      </c>
      <c r="C94" s="39" t="s">
        <v>55</v>
      </c>
      <c r="D94" s="39" t="s">
        <v>0</v>
      </c>
      <c r="E94" s="39" t="s">
        <v>1</v>
      </c>
      <c r="F94" s="39" t="s">
        <v>229</v>
      </c>
      <c r="G94" s="39" t="s">
        <v>516</v>
      </c>
      <c r="H94" s="39" t="s">
        <v>3</v>
      </c>
      <c r="I94" s="39" t="s">
        <v>230</v>
      </c>
      <c r="J94" s="39" t="s">
        <v>53</v>
      </c>
      <c r="K94" s="39" t="s">
        <v>231</v>
      </c>
    </row>
    <row r="95" spans="1:11" x14ac:dyDescent="0.25">
      <c r="A95" s="39">
        <v>94</v>
      </c>
      <c r="B95" s="39" t="s">
        <v>232</v>
      </c>
      <c r="C95" s="39" t="s">
        <v>233</v>
      </c>
      <c r="D95" s="39" t="s">
        <v>234</v>
      </c>
      <c r="E95" s="39" t="s">
        <v>1</v>
      </c>
      <c r="F95" s="39" t="s">
        <v>235</v>
      </c>
      <c r="G95" s="39" t="s">
        <v>516</v>
      </c>
      <c r="H95" s="39" t="s">
        <v>3</v>
      </c>
      <c r="I95" s="39" t="s">
        <v>236</v>
      </c>
      <c r="J95" s="39" t="s">
        <v>53</v>
      </c>
      <c r="K95" s="39" t="s">
        <v>237</v>
      </c>
    </row>
    <row r="96" spans="1:11" x14ac:dyDescent="0.25">
      <c r="A96" s="39">
        <v>95</v>
      </c>
      <c r="B96" s="39" t="s">
        <v>50</v>
      </c>
      <c r="C96" s="39" t="s">
        <v>51</v>
      </c>
      <c r="D96" s="39" t="s">
        <v>52</v>
      </c>
      <c r="E96" s="39" t="s">
        <v>43</v>
      </c>
      <c r="F96" s="39" t="s">
        <v>246</v>
      </c>
      <c r="G96" s="39" t="s">
        <v>516</v>
      </c>
      <c r="H96" s="39" t="s">
        <v>3</v>
      </c>
      <c r="I96" s="39" t="s">
        <v>247</v>
      </c>
      <c r="J96" s="39" t="s">
        <v>125</v>
      </c>
      <c r="K96" s="39" t="s">
        <v>248</v>
      </c>
    </row>
    <row r="97" spans="1:11" x14ac:dyDescent="0.25">
      <c r="A97" s="39">
        <v>96</v>
      </c>
      <c r="B97" s="39" t="s">
        <v>249</v>
      </c>
      <c r="C97" s="39" t="s">
        <v>250</v>
      </c>
      <c r="D97" s="39" t="s">
        <v>251</v>
      </c>
      <c r="E97" s="39" t="s">
        <v>43</v>
      </c>
      <c r="F97" s="39" t="s">
        <v>252</v>
      </c>
      <c r="G97" s="39" t="s">
        <v>516</v>
      </c>
      <c r="H97" s="39" t="s">
        <v>3</v>
      </c>
      <c r="I97" s="39" t="s">
        <v>253</v>
      </c>
      <c r="J97" s="39" t="s">
        <v>125</v>
      </c>
      <c r="K97" s="39" t="s">
        <v>254</v>
      </c>
    </row>
    <row r="98" spans="1:11" x14ac:dyDescent="0.25">
      <c r="A98" s="39">
        <v>97</v>
      </c>
      <c r="B98" s="39" t="s">
        <v>262</v>
      </c>
      <c r="C98" s="39" t="s">
        <v>263</v>
      </c>
      <c r="D98" s="39" t="s">
        <v>264</v>
      </c>
      <c r="E98" s="39" t="s">
        <v>1</v>
      </c>
      <c r="F98" s="39" t="s">
        <v>265</v>
      </c>
      <c r="G98" s="39" t="s">
        <v>516</v>
      </c>
      <c r="H98" s="39" t="s">
        <v>3</v>
      </c>
      <c r="I98" s="39" t="s">
        <v>266</v>
      </c>
      <c r="J98" s="39" t="s">
        <v>53</v>
      </c>
      <c r="K98" s="39" t="s">
        <v>267</v>
      </c>
    </row>
    <row r="99" spans="1:11" x14ac:dyDescent="0.25">
      <c r="A99" s="39">
        <v>98</v>
      </c>
      <c r="B99" s="39" t="s">
        <v>268</v>
      </c>
      <c r="C99" s="39" t="s">
        <v>269</v>
      </c>
      <c r="D99" s="39" t="s">
        <v>66</v>
      </c>
      <c r="E99" s="39" t="s">
        <v>1</v>
      </c>
      <c r="F99" s="39" t="s">
        <v>270</v>
      </c>
      <c r="G99" s="39" t="s">
        <v>516</v>
      </c>
      <c r="H99" s="39" t="s">
        <v>3</v>
      </c>
      <c r="I99" s="39" t="s">
        <v>271</v>
      </c>
      <c r="J99" s="39" t="s">
        <v>53</v>
      </c>
      <c r="K99" s="39" t="s">
        <v>272</v>
      </c>
    </row>
    <row r="100" spans="1:11" x14ac:dyDescent="0.25">
      <c r="A100" s="39">
        <v>99</v>
      </c>
      <c r="B100" s="39" t="s">
        <v>273</v>
      </c>
      <c r="C100" s="39" t="s">
        <v>274</v>
      </c>
      <c r="D100" s="39" t="s">
        <v>0</v>
      </c>
      <c r="E100" s="39" t="s">
        <v>1</v>
      </c>
      <c r="F100" s="39" t="s">
        <v>275</v>
      </c>
      <c r="G100" s="39" t="s">
        <v>516</v>
      </c>
      <c r="H100" s="39" t="s">
        <v>3</v>
      </c>
      <c r="I100" s="39" t="s">
        <v>276</v>
      </c>
      <c r="J100" s="39" t="s">
        <v>53</v>
      </c>
      <c r="K100" s="39" t="s">
        <v>277</v>
      </c>
    </row>
    <row r="101" spans="1:11" x14ac:dyDescent="0.25">
      <c r="A101" s="39">
        <v>100</v>
      </c>
      <c r="B101" s="39" t="s">
        <v>278</v>
      </c>
      <c r="C101" s="39" t="s">
        <v>279</v>
      </c>
      <c r="D101" s="39" t="s">
        <v>66</v>
      </c>
      <c r="E101" s="39" t="s">
        <v>1</v>
      </c>
      <c r="F101" s="39" t="s">
        <v>280</v>
      </c>
      <c r="G101" s="39" t="s">
        <v>516</v>
      </c>
      <c r="H101" s="39" t="s">
        <v>3</v>
      </c>
      <c r="I101" s="39" t="s">
        <v>281</v>
      </c>
      <c r="J101" s="39" t="s">
        <v>53</v>
      </c>
      <c r="K101" s="39" t="s">
        <v>282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s="24" t="s">
        <v>262</v>
      </c>
      <c r="C2" s="24" t="s">
        <v>421</v>
      </c>
      <c r="D2" s="24" t="s">
        <v>0</v>
      </c>
      <c r="E2" s="24" t="s">
        <v>1</v>
      </c>
      <c r="F2" s="24" t="s">
        <v>551</v>
      </c>
      <c r="G2" s="24" t="s">
        <v>527</v>
      </c>
      <c r="H2" s="24" t="s">
        <v>552</v>
      </c>
      <c r="I2" s="24" t="s">
        <v>553</v>
      </c>
      <c r="J2" s="24" t="s">
        <v>554</v>
      </c>
      <c r="K2" s="24" t="s">
        <v>555</v>
      </c>
    </row>
    <row r="3" spans="1:11" x14ac:dyDescent="0.25">
      <c r="A3" s="2">
        <v>2</v>
      </c>
      <c r="B3" s="24" t="s">
        <v>566</v>
      </c>
      <c r="C3" s="24" t="s">
        <v>556</v>
      </c>
      <c r="D3" s="24" t="s">
        <v>0</v>
      </c>
      <c r="E3" s="24" t="s">
        <v>1</v>
      </c>
      <c r="F3" s="24" t="s">
        <v>557</v>
      </c>
      <c r="G3" s="24" t="s">
        <v>516</v>
      </c>
      <c r="H3" s="24" t="s">
        <v>287</v>
      </c>
      <c r="I3" s="24" t="s">
        <v>558</v>
      </c>
      <c r="J3" s="24" t="s">
        <v>289</v>
      </c>
      <c r="K3" s="24" t="s">
        <v>559</v>
      </c>
    </row>
    <row r="4" spans="1:11" x14ac:dyDescent="0.25">
      <c r="A4" s="2">
        <v>3</v>
      </c>
      <c r="B4" s="24" t="s">
        <v>519</v>
      </c>
      <c r="C4" s="24" t="s">
        <v>520</v>
      </c>
      <c r="D4" s="24" t="s">
        <v>0</v>
      </c>
      <c r="E4" s="24" t="s">
        <v>1</v>
      </c>
      <c r="F4" s="24" t="s">
        <v>526</v>
      </c>
      <c r="G4" s="24" t="s">
        <v>527</v>
      </c>
      <c r="H4" s="24" t="s">
        <v>5</v>
      </c>
      <c r="I4" s="24" t="s">
        <v>528</v>
      </c>
      <c r="J4" s="24" t="s">
        <v>6</v>
      </c>
      <c r="K4" s="24" t="s">
        <v>560</v>
      </c>
    </row>
    <row r="5" spans="1:11" x14ac:dyDescent="0.25">
      <c r="A5" s="2">
        <v>4</v>
      </c>
      <c r="B5" s="24" t="s">
        <v>567</v>
      </c>
      <c r="C5" s="24" t="s">
        <v>561</v>
      </c>
      <c r="D5" s="24" t="s">
        <v>0</v>
      </c>
      <c r="E5" s="24" t="s">
        <v>1</v>
      </c>
      <c r="F5" s="24" t="s">
        <v>61</v>
      </c>
      <c r="G5" s="24" t="s">
        <v>516</v>
      </c>
      <c r="H5" s="24" t="s">
        <v>3</v>
      </c>
      <c r="I5" s="24" t="s">
        <v>62</v>
      </c>
      <c r="J5" s="24" t="s">
        <v>53</v>
      </c>
      <c r="K5" s="24" t="s">
        <v>562</v>
      </c>
    </row>
    <row r="6" spans="1:11" x14ac:dyDescent="0.25">
      <c r="A6" s="2">
        <v>5</v>
      </c>
      <c r="B6" s="24" t="s">
        <v>407</v>
      </c>
      <c r="C6" s="24" t="s">
        <v>408</v>
      </c>
      <c r="D6" s="24" t="s">
        <v>27</v>
      </c>
      <c r="E6" s="24" t="s">
        <v>28</v>
      </c>
      <c r="F6" s="24" t="s">
        <v>563</v>
      </c>
      <c r="G6" s="24" t="s">
        <v>516</v>
      </c>
      <c r="H6" s="24" t="s">
        <v>294</v>
      </c>
      <c r="I6" s="24" t="s">
        <v>564</v>
      </c>
      <c r="J6" s="24" t="s">
        <v>289</v>
      </c>
      <c r="K6" s="24" t="s">
        <v>565</v>
      </c>
    </row>
    <row r="7" spans="1:11" x14ac:dyDescent="0.25">
      <c r="A7" s="2">
        <v>6</v>
      </c>
      <c r="B7" s="24" t="s">
        <v>161</v>
      </c>
      <c r="C7" s="24" t="s">
        <v>162</v>
      </c>
      <c r="D7" s="24" t="s">
        <v>394</v>
      </c>
      <c r="E7" s="24" t="s">
        <v>1</v>
      </c>
      <c r="F7" s="24" t="s">
        <v>163</v>
      </c>
      <c r="G7" s="24" t="s">
        <v>516</v>
      </c>
      <c r="H7" s="24" t="s">
        <v>30</v>
      </c>
      <c r="I7" s="24" t="s">
        <v>164</v>
      </c>
      <c r="J7" s="24" t="s">
        <v>32</v>
      </c>
      <c r="K7" s="24" t="s">
        <v>517</v>
      </c>
    </row>
    <row r="8" spans="1:11" x14ac:dyDescent="0.25">
      <c r="A8" s="2">
        <v>7</v>
      </c>
      <c r="B8" s="24" t="s">
        <v>322</v>
      </c>
      <c r="C8" s="24" t="s">
        <v>323</v>
      </c>
      <c r="D8" s="24" t="s">
        <v>66</v>
      </c>
      <c r="E8" s="24" t="s">
        <v>1</v>
      </c>
      <c r="F8" s="24" t="s">
        <v>324</v>
      </c>
      <c r="G8" s="24" t="s">
        <v>516</v>
      </c>
      <c r="H8" s="24" t="s">
        <v>287</v>
      </c>
      <c r="I8" s="24" t="s">
        <v>325</v>
      </c>
      <c r="J8" s="24" t="s">
        <v>289</v>
      </c>
      <c r="K8" s="24" t="s">
        <v>525</v>
      </c>
    </row>
    <row r="9" spans="1:11" x14ac:dyDescent="0.25">
      <c r="A9" s="2">
        <v>8</v>
      </c>
      <c r="B9" s="24" t="s">
        <v>530</v>
      </c>
      <c r="C9" s="24" t="s">
        <v>531</v>
      </c>
      <c r="D9" s="24" t="s">
        <v>0</v>
      </c>
      <c r="E9" s="24" t="s">
        <v>1</v>
      </c>
      <c r="F9" s="24" t="s">
        <v>532</v>
      </c>
      <c r="G9" s="24" t="s">
        <v>516</v>
      </c>
      <c r="H9" s="24" t="s">
        <v>294</v>
      </c>
      <c r="I9" s="24" t="s">
        <v>533</v>
      </c>
      <c r="J9" s="24" t="s">
        <v>516</v>
      </c>
      <c r="K9" s="24" t="s">
        <v>534</v>
      </c>
    </row>
    <row r="10" spans="1:11" x14ac:dyDescent="0.25">
      <c r="A10" s="2">
        <v>9</v>
      </c>
      <c r="B10" s="24" t="s">
        <v>4</v>
      </c>
      <c r="C10" s="24" t="s">
        <v>4</v>
      </c>
      <c r="D10" s="24" t="s">
        <v>4</v>
      </c>
      <c r="E10" s="24" t="s">
        <v>4</v>
      </c>
      <c r="F10" s="24" t="s">
        <v>540</v>
      </c>
      <c r="G10" s="24" t="s">
        <v>516</v>
      </c>
      <c r="H10" s="24" t="s">
        <v>294</v>
      </c>
      <c r="I10" s="24" t="s">
        <v>541</v>
      </c>
      <c r="J10" s="24" t="s">
        <v>289</v>
      </c>
      <c r="K10" s="24" t="s">
        <v>542</v>
      </c>
    </row>
    <row r="11" spans="1:11" x14ac:dyDescent="0.25">
      <c r="A11" s="2">
        <v>10</v>
      </c>
      <c r="B11" s="24" t="s">
        <v>283</v>
      </c>
      <c r="C11" s="24" t="s">
        <v>284</v>
      </c>
      <c r="D11" s="24" t="s">
        <v>285</v>
      </c>
      <c r="E11" s="24" t="s">
        <v>7</v>
      </c>
      <c r="F11" s="24" t="s">
        <v>286</v>
      </c>
      <c r="G11" s="24" t="s">
        <v>516</v>
      </c>
      <c r="H11" s="24" t="s">
        <v>287</v>
      </c>
      <c r="I11" s="24" t="s">
        <v>288</v>
      </c>
      <c r="J11" s="24" t="s">
        <v>289</v>
      </c>
      <c r="K11" s="24" t="s">
        <v>290</v>
      </c>
    </row>
    <row r="12" spans="1:11" x14ac:dyDescent="0.25">
      <c r="A12" s="2">
        <v>11</v>
      </c>
      <c r="B12" s="24" t="s">
        <v>291</v>
      </c>
      <c r="C12" s="24" t="s">
        <v>292</v>
      </c>
      <c r="D12" s="24" t="s">
        <v>0</v>
      </c>
      <c r="E12" s="24" t="s">
        <v>1</v>
      </c>
      <c r="F12" s="24" t="s">
        <v>293</v>
      </c>
      <c r="G12" s="24" t="s">
        <v>516</v>
      </c>
      <c r="H12" s="24" t="s">
        <v>294</v>
      </c>
      <c r="I12" s="24" t="s">
        <v>295</v>
      </c>
      <c r="J12" s="24" t="s">
        <v>289</v>
      </c>
      <c r="K12" s="24" t="s">
        <v>296</v>
      </c>
    </row>
    <row r="13" spans="1:11" x14ac:dyDescent="0.25">
      <c r="A13" s="2">
        <v>12</v>
      </c>
      <c r="B13" s="24" t="s">
        <v>297</v>
      </c>
      <c r="C13" s="24" t="s">
        <v>255</v>
      </c>
      <c r="D13" s="24" t="s">
        <v>0</v>
      </c>
      <c r="E13" s="24" t="s">
        <v>1</v>
      </c>
      <c r="F13" s="24" t="s">
        <v>298</v>
      </c>
      <c r="G13" s="24" t="s">
        <v>516</v>
      </c>
      <c r="H13" s="24" t="s">
        <v>294</v>
      </c>
      <c r="I13" s="24" t="s">
        <v>299</v>
      </c>
      <c r="J13" s="24" t="s">
        <v>289</v>
      </c>
      <c r="K13" s="24" t="s">
        <v>300</v>
      </c>
    </row>
    <row r="14" spans="1:11" x14ac:dyDescent="0.25">
      <c r="A14" s="2">
        <v>13</v>
      </c>
      <c r="B14" s="24" t="s">
        <v>301</v>
      </c>
      <c r="C14" s="24" t="s">
        <v>302</v>
      </c>
      <c r="D14" s="24" t="s">
        <v>0</v>
      </c>
      <c r="E14" s="24" t="s">
        <v>1</v>
      </c>
      <c r="F14" s="24" t="s">
        <v>303</v>
      </c>
      <c r="G14" s="24" t="s">
        <v>516</v>
      </c>
      <c r="H14" s="24" t="s">
        <v>294</v>
      </c>
      <c r="I14" s="24" t="s">
        <v>304</v>
      </c>
      <c r="J14" s="24" t="s">
        <v>289</v>
      </c>
      <c r="K14" s="24" t="s">
        <v>305</v>
      </c>
    </row>
    <row r="15" spans="1:11" x14ac:dyDescent="0.25">
      <c r="A15" s="2">
        <v>14</v>
      </c>
      <c r="B15" s="24" t="s">
        <v>306</v>
      </c>
      <c r="C15" s="24" t="s">
        <v>307</v>
      </c>
      <c r="D15" s="24" t="s">
        <v>112</v>
      </c>
      <c r="E15" s="24" t="s">
        <v>43</v>
      </c>
      <c r="F15" s="24" t="s">
        <v>308</v>
      </c>
      <c r="G15" s="24" t="s">
        <v>516</v>
      </c>
      <c r="H15" s="24" t="s">
        <v>287</v>
      </c>
      <c r="I15" s="24" t="s">
        <v>309</v>
      </c>
      <c r="J15" s="24" t="s">
        <v>289</v>
      </c>
      <c r="K15" s="24" t="s">
        <v>310</v>
      </c>
    </row>
    <row r="16" spans="1:11" x14ac:dyDescent="0.25">
      <c r="A16" s="2">
        <v>15</v>
      </c>
      <c r="B16" s="24" t="s">
        <v>311</v>
      </c>
      <c r="C16" s="24" t="s">
        <v>312</v>
      </c>
      <c r="D16" s="24" t="s">
        <v>313</v>
      </c>
      <c r="E16" s="24" t="s">
        <v>43</v>
      </c>
      <c r="F16" s="24" t="s">
        <v>314</v>
      </c>
      <c r="G16" s="24" t="s">
        <v>516</v>
      </c>
      <c r="H16" s="24" t="s">
        <v>294</v>
      </c>
      <c r="I16" s="24" t="s">
        <v>315</v>
      </c>
      <c r="J16" s="24" t="s">
        <v>289</v>
      </c>
      <c r="K16" s="24" t="s">
        <v>316</v>
      </c>
    </row>
    <row r="17" spans="1:11" x14ac:dyDescent="0.25">
      <c r="A17" s="2">
        <v>16</v>
      </c>
      <c r="B17" s="24" t="s">
        <v>317</v>
      </c>
      <c r="C17" s="24" t="s">
        <v>279</v>
      </c>
      <c r="D17" s="24" t="s">
        <v>318</v>
      </c>
      <c r="E17" s="24" t="s">
        <v>28</v>
      </c>
      <c r="F17" s="24" t="s">
        <v>319</v>
      </c>
      <c r="G17" s="24" t="s">
        <v>516</v>
      </c>
      <c r="H17" s="24" t="s">
        <v>287</v>
      </c>
      <c r="I17" s="24" t="s">
        <v>320</v>
      </c>
      <c r="J17" s="24" t="s">
        <v>289</v>
      </c>
      <c r="K17" s="24" t="s">
        <v>321</v>
      </c>
    </row>
    <row r="18" spans="1:11" x14ac:dyDescent="0.25">
      <c r="A18" s="2">
        <v>17</v>
      </c>
      <c r="B18" s="24" t="s">
        <v>242</v>
      </c>
      <c r="C18" s="24" t="s">
        <v>243</v>
      </c>
      <c r="D18" s="24" t="s">
        <v>173</v>
      </c>
      <c r="E18" s="24" t="s">
        <v>43</v>
      </c>
      <c r="F18" s="24" t="s">
        <v>244</v>
      </c>
      <c r="G18" s="24" t="s">
        <v>516</v>
      </c>
      <c r="H18" s="24" t="s">
        <v>3</v>
      </c>
      <c r="I18" s="24" t="s">
        <v>245</v>
      </c>
      <c r="J18" s="24" t="s">
        <v>125</v>
      </c>
      <c r="K18" s="24" t="s">
        <v>326</v>
      </c>
    </row>
    <row r="19" spans="1:11" x14ac:dyDescent="0.25">
      <c r="A19" s="2">
        <v>18</v>
      </c>
      <c r="B19" s="24" t="s">
        <v>327</v>
      </c>
      <c r="C19" s="24" t="s">
        <v>328</v>
      </c>
      <c r="D19" s="24" t="s">
        <v>112</v>
      </c>
      <c r="E19" s="24" t="s">
        <v>43</v>
      </c>
      <c r="F19" s="24" t="s">
        <v>329</v>
      </c>
      <c r="G19" s="24" t="s">
        <v>516</v>
      </c>
      <c r="H19" s="24" t="s">
        <v>287</v>
      </c>
      <c r="I19" s="24" t="s">
        <v>330</v>
      </c>
      <c r="J19" s="24" t="s">
        <v>289</v>
      </c>
      <c r="K19" s="24" t="s">
        <v>331</v>
      </c>
    </row>
    <row r="20" spans="1:11" x14ac:dyDescent="0.25">
      <c r="A20" s="2">
        <v>19</v>
      </c>
      <c r="B20" s="24" t="s">
        <v>15</v>
      </c>
      <c r="C20" s="24" t="s">
        <v>16</v>
      </c>
      <c r="D20" s="24" t="s">
        <v>17</v>
      </c>
      <c r="E20" s="24" t="s">
        <v>7</v>
      </c>
      <c r="F20" s="24" t="s">
        <v>18</v>
      </c>
      <c r="G20" s="24" t="s">
        <v>527</v>
      </c>
      <c r="H20" s="24" t="s">
        <v>5</v>
      </c>
      <c r="I20" s="24" t="s">
        <v>19</v>
      </c>
      <c r="J20" s="24" t="s">
        <v>6</v>
      </c>
      <c r="K20" s="24" t="s">
        <v>332</v>
      </c>
    </row>
    <row r="21" spans="1:11" x14ac:dyDescent="0.25">
      <c r="A21" s="2">
        <v>20</v>
      </c>
      <c r="B21" s="24" t="s">
        <v>333</v>
      </c>
      <c r="C21" s="24" t="s">
        <v>334</v>
      </c>
      <c r="D21" s="24" t="s">
        <v>335</v>
      </c>
      <c r="E21" s="24" t="s">
        <v>48</v>
      </c>
      <c r="F21" s="24" t="s">
        <v>336</v>
      </c>
      <c r="G21" s="24" t="s">
        <v>516</v>
      </c>
      <c r="H21" s="24" t="s">
        <v>287</v>
      </c>
      <c r="I21" s="24" t="s">
        <v>337</v>
      </c>
      <c r="J21" s="24" t="s">
        <v>289</v>
      </c>
      <c r="K21" s="24" t="s">
        <v>338</v>
      </c>
    </row>
    <row r="22" spans="1:11" x14ac:dyDescent="0.25">
      <c r="A22" s="2">
        <v>21</v>
      </c>
      <c r="B22" s="24" t="s">
        <v>339</v>
      </c>
      <c r="C22" s="24" t="s">
        <v>340</v>
      </c>
      <c r="D22" s="24" t="s">
        <v>341</v>
      </c>
      <c r="E22" s="24" t="s">
        <v>48</v>
      </c>
      <c r="F22" s="24" t="s">
        <v>342</v>
      </c>
      <c r="G22" s="24" t="s">
        <v>516</v>
      </c>
      <c r="H22" s="24" t="s">
        <v>287</v>
      </c>
      <c r="I22" s="24" t="s">
        <v>343</v>
      </c>
      <c r="J22" s="24" t="s">
        <v>289</v>
      </c>
      <c r="K22" s="24" t="s">
        <v>344</v>
      </c>
    </row>
    <row r="23" spans="1:11" x14ac:dyDescent="0.25">
      <c r="A23" s="2">
        <v>22</v>
      </c>
      <c r="B23" s="24" t="s">
        <v>345</v>
      </c>
      <c r="C23" s="24" t="s">
        <v>346</v>
      </c>
      <c r="D23" s="24" t="s">
        <v>17</v>
      </c>
      <c r="E23" s="24" t="s">
        <v>7</v>
      </c>
      <c r="F23" s="24" t="s">
        <v>347</v>
      </c>
      <c r="G23" s="24" t="s">
        <v>516</v>
      </c>
      <c r="H23" s="24" t="s">
        <v>287</v>
      </c>
      <c r="I23" s="24" t="s">
        <v>348</v>
      </c>
      <c r="J23" s="24" t="s">
        <v>289</v>
      </c>
      <c r="K23" s="24" t="s">
        <v>349</v>
      </c>
    </row>
    <row r="24" spans="1:11" x14ac:dyDescent="0.25">
      <c r="A24" s="2">
        <v>23</v>
      </c>
      <c r="B24" s="24" t="s">
        <v>350</v>
      </c>
      <c r="C24" s="24" t="s">
        <v>340</v>
      </c>
      <c r="D24" s="24" t="s">
        <v>351</v>
      </c>
      <c r="E24" s="24" t="s">
        <v>48</v>
      </c>
      <c r="F24" s="24" t="s">
        <v>352</v>
      </c>
      <c r="G24" s="24" t="s">
        <v>516</v>
      </c>
      <c r="H24" s="24" t="s">
        <v>287</v>
      </c>
      <c r="I24" s="24" t="s">
        <v>353</v>
      </c>
      <c r="J24" s="24" t="s">
        <v>289</v>
      </c>
      <c r="K24" s="24" t="s">
        <v>354</v>
      </c>
    </row>
    <row r="25" spans="1:11" x14ac:dyDescent="0.25">
      <c r="A25" s="2">
        <v>24</v>
      </c>
      <c r="B25" s="24" t="s">
        <v>355</v>
      </c>
      <c r="C25" s="24" t="s">
        <v>356</v>
      </c>
      <c r="D25" s="24" t="s">
        <v>0</v>
      </c>
      <c r="E25" s="24" t="s">
        <v>1</v>
      </c>
      <c r="F25" s="24" t="s">
        <v>357</v>
      </c>
      <c r="G25" s="24" t="s">
        <v>516</v>
      </c>
      <c r="H25" s="24" t="s">
        <v>294</v>
      </c>
      <c r="I25" s="24" t="s">
        <v>358</v>
      </c>
      <c r="J25" s="24" t="s">
        <v>289</v>
      </c>
      <c r="K25" s="24" t="s">
        <v>359</v>
      </c>
    </row>
    <row r="26" spans="1:11" x14ac:dyDescent="0.25">
      <c r="A26" s="2">
        <v>25</v>
      </c>
      <c r="B26" s="24" t="s">
        <v>238</v>
      </c>
      <c r="C26" s="24" t="s">
        <v>239</v>
      </c>
      <c r="D26" s="24" t="s">
        <v>0</v>
      </c>
      <c r="E26" s="24" t="s">
        <v>1</v>
      </c>
      <c r="F26" s="24" t="s">
        <v>240</v>
      </c>
      <c r="G26" s="24" t="s">
        <v>516</v>
      </c>
      <c r="H26" s="24" t="s">
        <v>3</v>
      </c>
      <c r="I26" s="24" t="s">
        <v>241</v>
      </c>
      <c r="J26" s="24" t="s">
        <v>53</v>
      </c>
      <c r="K26" s="24" t="s">
        <v>360</v>
      </c>
    </row>
    <row r="27" spans="1:11" x14ac:dyDescent="0.25">
      <c r="A27" s="2">
        <v>26</v>
      </c>
      <c r="B27" s="24" t="s">
        <v>361</v>
      </c>
      <c r="C27" s="24" t="s">
        <v>362</v>
      </c>
      <c r="D27" s="24" t="s">
        <v>0</v>
      </c>
      <c r="E27" s="24" t="s">
        <v>1</v>
      </c>
      <c r="F27" s="24" t="s">
        <v>363</v>
      </c>
      <c r="G27" s="24" t="s">
        <v>516</v>
      </c>
      <c r="H27" s="24" t="s">
        <v>287</v>
      </c>
      <c r="I27" s="24" t="s">
        <v>364</v>
      </c>
      <c r="J27" s="24" t="s">
        <v>289</v>
      </c>
      <c r="K27" s="24" t="s">
        <v>365</v>
      </c>
    </row>
    <row r="28" spans="1:11" x14ac:dyDescent="0.25">
      <c r="A28" s="2">
        <v>27</v>
      </c>
      <c r="B28" s="24" t="s">
        <v>366</v>
      </c>
      <c r="C28" s="24" t="s">
        <v>367</v>
      </c>
      <c r="D28" s="24" t="s">
        <v>368</v>
      </c>
      <c r="E28" s="24" t="s">
        <v>43</v>
      </c>
      <c r="F28" s="24" t="s">
        <v>369</v>
      </c>
      <c r="G28" s="24" t="s">
        <v>516</v>
      </c>
      <c r="H28" s="24" t="s">
        <v>294</v>
      </c>
      <c r="I28" s="24" t="s">
        <v>370</v>
      </c>
      <c r="J28" s="24" t="s">
        <v>289</v>
      </c>
      <c r="K28" s="24" t="s">
        <v>371</v>
      </c>
    </row>
    <row r="29" spans="1:11" x14ac:dyDescent="0.25">
      <c r="A29" s="2">
        <v>28</v>
      </c>
      <c r="B29" s="24" t="s">
        <v>372</v>
      </c>
      <c r="C29" s="24" t="s">
        <v>373</v>
      </c>
      <c r="D29" s="24" t="s">
        <v>42</v>
      </c>
      <c r="E29" s="24" t="s">
        <v>43</v>
      </c>
      <c r="F29" s="24" t="s">
        <v>374</v>
      </c>
      <c r="G29" s="24" t="s">
        <v>516</v>
      </c>
      <c r="H29" s="24" t="s">
        <v>294</v>
      </c>
      <c r="I29" s="24" t="s">
        <v>375</v>
      </c>
      <c r="J29" s="24" t="s">
        <v>289</v>
      </c>
      <c r="K29" s="24" t="s">
        <v>376</v>
      </c>
    </row>
    <row r="30" spans="1:11" x14ac:dyDescent="0.25">
      <c r="A30" s="2">
        <v>29</v>
      </c>
      <c r="B30" s="24" t="s">
        <v>377</v>
      </c>
      <c r="C30" s="24" t="s">
        <v>378</v>
      </c>
      <c r="D30" s="24" t="s">
        <v>256</v>
      </c>
      <c r="E30" s="24" t="s">
        <v>1</v>
      </c>
      <c r="F30" s="24" t="s">
        <v>379</v>
      </c>
      <c r="G30" s="24" t="s">
        <v>516</v>
      </c>
      <c r="H30" s="24" t="s">
        <v>294</v>
      </c>
      <c r="I30" s="24" t="s">
        <v>380</v>
      </c>
      <c r="J30" s="24" t="s">
        <v>289</v>
      </c>
      <c r="K30" s="24" t="s">
        <v>381</v>
      </c>
    </row>
    <row r="31" spans="1:11" x14ac:dyDescent="0.25">
      <c r="A31" s="2">
        <v>30</v>
      </c>
      <c r="B31" s="24" t="s">
        <v>382</v>
      </c>
      <c r="C31" s="24" t="s">
        <v>383</v>
      </c>
      <c r="D31" s="24" t="s">
        <v>351</v>
      </c>
      <c r="E31" s="24" t="s">
        <v>48</v>
      </c>
      <c r="F31" s="24" t="s">
        <v>384</v>
      </c>
      <c r="G31" s="24" t="s">
        <v>516</v>
      </c>
      <c r="H31" s="24" t="s">
        <v>287</v>
      </c>
      <c r="I31" s="24" t="s">
        <v>385</v>
      </c>
      <c r="J31" s="24" t="s">
        <v>289</v>
      </c>
      <c r="K31" s="24" t="s">
        <v>386</v>
      </c>
    </row>
    <row r="32" spans="1:11" x14ac:dyDescent="0.25">
      <c r="A32" s="2">
        <v>31</v>
      </c>
      <c r="B32" s="24" t="s">
        <v>387</v>
      </c>
      <c r="C32" s="24" t="s">
        <v>279</v>
      </c>
      <c r="D32" s="24" t="s">
        <v>351</v>
      </c>
      <c r="E32" s="24" t="s">
        <v>48</v>
      </c>
      <c r="F32" s="24" t="s">
        <v>388</v>
      </c>
      <c r="G32" s="24" t="s">
        <v>516</v>
      </c>
      <c r="H32" s="24" t="s">
        <v>287</v>
      </c>
      <c r="I32" s="24" t="s">
        <v>389</v>
      </c>
      <c r="J32" s="24" t="s">
        <v>289</v>
      </c>
      <c r="K32" s="24" t="s">
        <v>390</v>
      </c>
    </row>
    <row r="33" spans="1:11" x14ac:dyDescent="0.25">
      <c r="A33" s="2">
        <v>32</v>
      </c>
      <c r="B33" s="24" t="s">
        <v>49</v>
      </c>
      <c r="C33" s="24" t="s">
        <v>97</v>
      </c>
      <c r="D33" s="24" t="s">
        <v>66</v>
      </c>
      <c r="E33" s="24" t="s">
        <v>1</v>
      </c>
      <c r="F33" s="24" t="s">
        <v>391</v>
      </c>
      <c r="G33" s="24" t="s">
        <v>516</v>
      </c>
      <c r="H33" s="24" t="s">
        <v>294</v>
      </c>
      <c r="I33" s="24" t="s">
        <v>392</v>
      </c>
      <c r="J33" s="24" t="s">
        <v>289</v>
      </c>
      <c r="K33" s="24" t="s">
        <v>393</v>
      </c>
    </row>
    <row r="34" spans="1:11" x14ac:dyDescent="0.25">
      <c r="A34" s="2">
        <v>33</v>
      </c>
      <c r="B34" s="24" t="s">
        <v>366</v>
      </c>
      <c r="C34" s="24" t="s">
        <v>367</v>
      </c>
      <c r="D34" s="24" t="s">
        <v>368</v>
      </c>
      <c r="E34" s="24" t="s">
        <v>43</v>
      </c>
      <c r="F34" s="24" t="s">
        <v>395</v>
      </c>
      <c r="G34" s="24" t="s">
        <v>527</v>
      </c>
      <c r="H34" s="24" t="s">
        <v>5</v>
      </c>
      <c r="I34" s="24" t="s">
        <v>396</v>
      </c>
      <c r="J34" s="24" t="s">
        <v>6</v>
      </c>
      <c r="K34" s="24" t="s">
        <v>397</v>
      </c>
    </row>
    <row r="35" spans="1:11" x14ac:dyDescent="0.25">
      <c r="A35" s="2">
        <v>34</v>
      </c>
      <c r="B35" s="24" t="s">
        <v>137</v>
      </c>
      <c r="C35" s="24" t="s">
        <v>138</v>
      </c>
      <c r="D35" s="24" t="s">
        <v>0</v>
      </c>
      <c r="E35" s="24" t="s">
        <v>1</v>
      </c>
      <c r="F35" s="24" t="s">
        <v>139</v>
      </c>
      <c r="G35" s="24" t="s">
        <v>516</v>
      </c>
      <c r="H35" s="24" t="s">
        <v>3</v>
      </c>
      <c r="I35" s="24" t="s">
        <v>140</v>
      </c>
      <c r="J35" s="24" t="s">
        <v>53</v>
      </c>
      <c r="K35" s="24" t="s">
        <v>398</v>
      </c>
    </row>
    <row r="36" spans="1:11" x14ac:dyDescent="0.25">
      <c r="A36" s="2">
        <v>35</v>
      </c>
      <c r="B36" s="24" t="s">
        <v>262</v>
      </c>
      <c r="C36" s="24" t="s">
        <v>399</v>
      </c>
      <c r="D36" s="24" t="s">
        <v>0</v>
      </c>
      <c r="E36" s="24" t="s">
        <v>1</v>
      </c>
      <c r="F36" s="24" t="s">
        <v>400</v>
      </c>
      <c r="G36" s="24" t="s">
        <v>516</v>
      </c>
      <c r="H36" s="24" t="s">
        <v>294</v>
      </c>
      <c r="I36" s="24" t="s">
        <v>401</v>
      </c>
      <c r="J36" s="24" t="s">
        <v>289</v>
      </c>
      <c r="K36" s="24" t="s">
        <v>402</v>
      </c>
    </row>
    <row r="37" spans="1:11" x14ac:dyDescent="0.25">
      <c r="A37" s="2">
        <v>36</v>
      </c>
      <c r="B37" s="24" t="s">
        <v>403</v>
      </c>
      <c r="C37" s="24" t="s">
        <v>60</v>
      </c>
      <c r="D37" s="24" t="s">
        <v>27</v>
      </c>
      <c r="E37" s="24" t="s">
        <v>28</v>
      </c>
      <c r="F37" s="24" t="s">
        <v>404</v>
      </c>
      <c r="G37" s="24" t="s">
        <v>516</v>
      </c>
      <c r="H37" s="24" t="s">
        <v>287</v>
      </c>
      <c r="I37" s="24" t="s">
        <v>405</v>
      </c>
      <c r="J37" s="24" t="s">
        <v>289</v>
      </c>
      <c r="K37" s="24" t="s">
        <v>406</v>
      </c>
    </row>
    <row r="38" spans="1:11" x14ac:dyDescent="0.25">
      <c r="A38" s="2">
        <v>37</v>
      </c>
      <c r="B38" s="24" t="s">
        <v>407</v>
      </c>
      <c r="C38" s="24" t="s">
        <v>408</v>
      </c>
      <c r="D38" s="24" t="s">
        <v>27</v>
      </c>
      <c r="E38" s="24" t="s">
        <v>28</v>
      </c>
      <c r="F38" s="24" t="s">
        <v>412</v>
      </c>
      <c r="G38" s="24" t="s">
        <v>516</v>
      </c>
      <c r="H38" s="24" t="s">
        <v>294</v>
      </c>
      <c r="I38" s="24" t="s">
        <v>413</v>
      </c>
      <c r="J38" s="24" t="s">
        <v>289</v>
      </c>
      <c r="K38" s="24" t="s">
        <v>414</v>
      </c>
    </row>
    <row r="39" spans="1:11" x14ac:dyDescent="0.25">
      <c r="A39" s="2">
        <v>38</v>
      </c>
      <c r="B39" s="24" t="s">
        <v>415</v>
      </c>
      <c r="C39" s="24" t="s">
        <v>416</v>
      </c>
      <c r="D39" s="24" t="s">
        <v>417</v>
      </c>
      <c r="E39" s="24" t="s">
        <v>28</v>
      </c>
      <c r="F39" s="24" t="s">
        <v>418</v>
      </c>
      <c r="G39" s="24" t="s">
        <v>516</v>
      </c>
      <c r="H39" s="24" t="s">
        <v>287</v>
      </c>
      <c r="I39" s="24" t="s">
        <v>419</v>
      </c>
      <c r="J39" s="24" t="s">
        <v>289</v>
      </c>
      <c r="K39" s="24" t="s">
        <v>420</v>
      </c>
    </row>
    <row r="40" spans="1:11" x14ac:dyDescent="0.25">
      <c r="A40" s="2">
        <v>39</v>
      </c>
      <c r="B40" s="24" t="s">
        <v>425</v>
      </c>
      <c r="C40" s="24" t="s">
        <v>426</v>
      </c>
      <c r="D40" s="24" t="s">
        <v>427</v>
      </c>
      <c r="E40" s="24" t="s">
        <v>28</v>
      </c>
      <c r="F40" s="24" t="s">
        <v>428</v>
      </c>
      <c r="G40" s="24" t="s">
        <v>516</v>
      </c>
      <c r="H40" s="24" t="s">
        <v>287</v>
      </c>
      <c r="I40" s="24" t="s">
        <v>429</v>
      </c>
      <c r="J40" s="24" t="s">
        <v>289</v>
      </c>
      <c r="K40" s="24" t="s">
        <v>430</v>
      </c>
    </row>
    <row r="41" spans="1:11" x14ac:dyDescent="0.25">
      <c r="A41" s="2">
        <v>40</v>
      </c>
      <c r="B41" s="24" t="s">
        <v>431</v>
      </c>
      <c r="C41" s="24" t="s">
        <v>172</v>
      </c>
      <c r="D41" s="24" t="s">
        <v>432</v>
      </c>
      <c r="E41" s="24" t="s">
        <v>28</v>
      </c>
      <c r="F41" s="24" t="s">
        <v>433</v>
      </c>
      <c r="G41" s="24" t="s">
        <v>516</v>
      </c>
      <c r="H41" s="24" t="s">
        <v>294</v>
      </c>
      <c r="I41" s="24" t="s">
        <v>434</v>
      </c>
      <c r="J41" s="24" t="s">
        <v>289</v>
      </c>
      <c r="K41" s="24" t="s">
        <v>435</v>
      </c>
    </row>
    <row r="42" spans="1:11" x14ac:dyDescent="0.25">
      <c r="A42" s="2">
        <v>41</v>
      </c>
      <c r="B42" s="24" t="s">
        <v>15</v>
      </c>
      <c r="C42" s="24" t="s">
        <v>16</v>
      </c>
      <c r="D42" s="24" t="s">
        <v>17</v>
      </c>
      <c r="E42" s="24" t="s">
        <v>7</v>
      </c>
      <c r="F42" s="24" t="s">
        <v>77</v>
      </c>
      <c r="G42" s="24" t="s">
        <v>516</v>
      </c>
      <c r="H42" s="24" t="s">
        <v>30</v>
      </c>
      <c r="I42" s="24" t="s">
        <v>78</v>
      </c>
      <c r="J42" s="24" t="s">
        <v>32</v>
      </c>
      <c r="K42" s="24" t="s">
        <v>436</v>
      </c>
    </row>
    <row r="43" spans="1:11" x14ac:dyDescent="0.25">
      <c r="A43" s="2">
        <v>42</v>
      </c>
      <c r="B43" s="24" t="s">
        <v>407</v>
      </c>
      <c r="C43" s="24" t="s">
        <v>408</v>
      </c>
      <c r="D43" s="24" t="s">
        <v>27</v>
      </c>
      <c r="E43" s="24" t="s">
        <v>28</v>
      </c>
      <c r="F43" s="24" t="s">
        <v>437</v>
      </c>
      <c r="G43" s="24" t="s">
        <v>516</v>
      </c>
      <c r="H43" s="24" t="s">
        <v>30</v>
      </c>
      <c r="I43" s="24" t="s">
        <v>438</v>
      </c>
      <c r="J43" s="24" t="s">
        <v>32</v>
      </c>
      <c r="K43" s="24" t="s">
        <v>439</v>
      </c>
    </row>
    <row r="44" spans="1:11" x14ac:dyDescent="0.25">
      <c r="A44" s="2">
        <v>43</v>
      </c>
      <c r="B44" s="24" t="s">
        <v>407</v>
      </c>
      <c r="C44" s="24" t="s">
        <v>408</v>
      </c>
      <c r="D44" s="24" t="s">
        <v>27</v>
      </c>
      <c r="E44" s="24" t="s">
        <v>28</v>
      </c>
      <c r="F44" s="24" t="s">
        <v>440</v>
      </c>
      <c r="G44" s="24" t="s">
        <v>516</v>
      </c>
      <c r="H44" s="24" t="s">
        <v>30</v>
      </c>
      <c r="I44" s="24" t="s">
        <v>441</v>
      </c>
      <c r="J44" s="24" t="s">
        <v>32</v>
      </c>
      <c r="K44" s="24" t="s">
        <v>442</v>
      </c>
    </row>
    <row r="45" spans="1:11" x14ac:dyDescent="0.25">
      <c r="A45" s="2">
        <v>44</v>
      </c>
      <c r="B45" s="24" t="s">
        <v>443</v>
      </c>
      <c r="C45" s="24" t="s">
        <v>444</v>
      </c>
      <c r="D45" s="24" t="s">
        <v>0</v>
      </c>
      <c r="E45" s="24" t="s">
        <v>1</v>
      </c>
      <c r="F45" s="24" t="s">
        <v>445</v>
      </c>
      <c r="G45" s="24" t="s">
        <v>527</v>
      </c>
      <c r="H45" s="24" t="s">
        <v>5</v>
      </c>
      <c r="I45" s="24" t="s">
        <v>446</v>
      </c>
      <c r="J45" s="24" t="s">
        <v>6</v>
      </c>
      <c r="K45" s="24" t="s">
        <v>447</v>
      </c>
    </row>
    <row r="46" spans="1:11" x14ac:dyDescent="0.25">
      <c r="A46" s="2">
        <v>45</v>
      </c>
      <c r="B46" s="24" t="s">
        <v>448</v>
      </c>
      <c r="C46" s="24" t="s">
        <v>449</v>
      </c>
      <c r="D46" s="24" t="s">
        <v>205</v>
      </c>
      <c r="E46" s="24" t="s">
        <v>1</v>
      </c>
      <c r="F46" s="24" t="s">
        <v>450</v>
      </c>
      <c r="G46" s="24" t="s">
        <v>527</v>
      </c>
      <c r="H46" s="24" t="s">
        <v>5</v>
      </c>
      <c r="I46" s="24" t="s">
        <v>451</v>
      </c>
      <c r="J46" s="24" t="s">
        <v>6</v>
      </c>
      <c r="K46" s="24" t="s">
        <v>452</v>
      </c>
    </row>
    <row r="47" spans="1:11" x14ac:dyDescent="0.25">
      <c r="A47" s="2">
        <v>46</v>
      </c>
      <c r="B47" s="24" t="s">
        <v>453</v>
      </c>
      <c r="C47" s="24" t="s">
        <v>454</v>
      </c>
      <c r="D47" s="24" t="s">
        <v>455</v>
      </c>
      <c r="E47" s="24" t="s">
        <v>456</v>
      </c>
      <c r="F47" s="24" t="s">
        <v>457</v>
      </c>
      <c r="G47" s="24" t="s">
        <v>516</v>
      </c>
      <c r="H47" s="24" t="s">
        <v>30</v>
      </c>
      <c r="I47" s="24" t="s">
        <v>458</v>
      </c>
      <c r="J47" s="24" t="s">
        <v>32</v>
      </c>
      <c r="K47" s="24" t="s">
        <v>459</v>
      </c>
    </row>
    <row r="48" spans="1:11" x14ac:dyDescent="0.25">
      <c r="A48" s="2">
        <v>47</v>
      </c>
      <c r="B48" s="24" t="s">
        <v>460</v>
      </c>
      <c r="C48" s="24" t="s">
        <v>461</v>
      </c>
      <c r="D48" s="24" t="s">
        <v>462</v>
      </c>
      <c r="E48" s="24" t="s">
        <v>1</v>
      </c>
      <c r="F48" s="24" t="s">
        <v>463</v>
      </c>
      <c r="G48" s="24" t="s">
        <v>516</v>
      </c>
      <c r="H48" s="24" t="s">
        <v>30</v>
      </c>
      <c r="I48" s="24" t="s">
        <v>464</v>
      </c>
      <c r="J48" s="24" t="s">
        <v>32</v>
      </c>
      <c r="K48" s="24" t="s">
        <v>465</v>
      </c>
    </row>
    <row r="49" spans="1:11" x14ac:dyDescent="0.25">
      <c r="A49" s="2">
        <v>48</v>
      </c>
      <c r="B49" s="24" t="s">
        <v>165</v>
      </c>
      <c r="C49" s="24" t="s">
        <v>166</v>
      </c>
      <c r="D49" s="24" t="s">
        <v>27</v>
      </c>
      <c r="E49" s="24" t="s">
        <v>28</v>
      </c>
      <c r="F49" s="24" t="s">
        <v>167</v>
      </c>
      <c r="G49" s="24" t="s">
        <v>516</v>
      </c>
      <c r="H49" s="24" t="s">
        <v>30</v>
      </c>
      <c r="I49" s="24" t="s">
        <v>168</v>
      </c>
      <c r="J49" s="24" t="s">
        <v>32</v>
      </c>
      <c r="K49" s="24" t="s">
        <v>466</v>
      </c>
    </row>
    <row r="50" spans="1:11" x14ac:dyDescent="0.25">
      <c r="A50" s="2">
        <v>49</v>
      </c>
      <c r="B50" s="24" t="s">
        <v>10</v>
      </c>
      <c r="C50" s="24" t="s">
        <v>11</v>
      </c>
      <c r="D50" s="24" t="s">
        <v>0</v>
      </c>
      <c r="E50" s="24" t="s">
        <v>1</v>
      </c>
      <c r="F50" s="24" t="s">
        <v>12</v>
      </c>
      <c r="G50" s="24" t="s">
        <v>527</v>
      </c>
      <c r="H50" s="24" t="s">
        <v>5</v>
      </c>
      <c r="I50" s="24" t="s">
        <v>13</v>
      </c>
      <c r="J50" s="24" t="s">
        <v>6</v>
      </c>
      <c r="K50" s="24" t="s">
        <v>14</v>
      </c>
    </row>
    <row r="51" spans="1:11" x14ac:dyDescent="0.25">
      <c r="A51" s="2">
        <v>50</v>
      </c>
      <c r="B51" s="24" t="s">
        <v>20</v>
      </c>
      <c r="C51" s="24" t="s">
        <v>21</v>
      </c>
      <c r="D51" s="24" t="s">
        <v>0</v>
      </c>
      <c r="E51" s="24" t="s">
        <v>1</v>
      </c>
      <c r="F51" s="24" t="s">
        <v>22</v>
      </c>
      <c r="G51" s="24" t="s">
        <v>527</v>
      </c>
      <c r="H51" s="24" t="s">
        <v>5</v>
      </c>
      <c r="I51" s="24" t="s">
        <v>23</v>
      </c>
      <c r="J51" s="24" t="s">
        <v>6</v>
      </c>
      <c r="K51" s="24" t="s">
        <v>24</v>
      </c>
    </row>
    <row r="52" spans="1:11" x14ac:dyDescent="0.25">
      <c r="A52" s="2">
        <v>51</v>
      </c>
      <c r="B52" s="24" t="s">
        <v>25</v>
      </c>
      <c r="C52" s="24" t="s">
        <v>26</v>
      </c>
      <c r="D52" s="24" t="s">
        <v>27</v>
      </c>
      <c r="E52" s="24" t="s">
        <v>28</v>
      </c>
      <c r="F52" s="24" t="s">
        <v>29</v>
      </c>
      <c r="G52" s="24" t="s">
        <v>516</v>
      </c>
      <c r="H52" s="24" t="s">
        <v>30</v>
      </c>
      <c r="I52" s="24" t="s">
        <v>31</v>
      </c>
      <c r="J52" s="24" t="s">
        <v>32</v>
      </c>
      <c r="K52" s="24" t="s">
        <v>33</v>
      </c>
    </row>
    <row r="53" spans="1:11" x14ac:dyDescent="0.25">
      <c r="A53" s="2">
        <v>52</v>
      </c>
      <c r="B53" s="24" t="s">
        <v>34</v>
      </c>
      <c r="C53" s="24" t="s">
        <v>35</v>
      </c>
      <c r="D53" s="24" t="s">
        <v>36</v>
      </c>
      <c r="E53" s="24" t="s">
        <v>1</v>
      </c>
      <c r="F53" s="24" t="s">
        <v>37</v>
      </c>
      <c r="G53" s="24" t="s">
        <v>527</v>
      </c>
      <c r="H53" s="24" t="s">
        <v>5</v>
      </c>
      <c r="I53" s="24" t="s">
        <v>38</v>
      </c>
      <c r="J53" s="24" t="s">
        <v>6</v>
      </c>
      <c r="K53" s="24" t="s">
        <v>39</v>
      </c>
    </row>
    <row r="54" spans="1:11" x14ac:dyDescent="0.25">
      <c r="A54" s="2">
        <v>53</v>
      </c>
      <c r="B54" s="24" t="s">
        <v>40</v>
      </c>
      <c r="C54" s="24" t="s">
        <v>41</v>
      </c>
      <c r="D54" s="24" t="s">
        <v>42</v>
      </c>
      <c r="E54" s="24" t="s">
        <v>43</v>
      </c>
      <c r="F54" s="24" t="s">
        <v>44</v>
      </c>
      <c r="G54" s="24" t="s">
        <v>527</v>
      </c>
      <c r="H54" s="24" t="s">
        <v>5</v>
      </c>
      <c r="I54" s="24" t="s">
        <v>45</v>
      </c>
      <c r="J54" s="24" t="s">
        <v>6</v>
      </c>
      <c r="K54" s="24" t="s">
        <v>46</v>
      </c>
    </row>
    <row r="55" spans="1:11" x14ac:dyDescent="0.25">
      <c r="A55" s="2">
        <v>54</v>
      </c>
      <c r="B55" s="24" t="s">
        <v>54</v>
      </c>
      <c r="C55" s="24" t="s">
        <v>55</v>
      </c>
      <c r="D55" s="24" t="s">
        <v>0</v>
      </c>
      <c r="E55" s="24" t="s">
        <v>1</v>
      </c>
      <c r="F55" s="24" t="s">
        <v>56</v>
      </c>
      <c r="G55" s="24" t="s">
        <v>527</v>
      </c>
      <c r="H55" s="24" t="s">
        <v>5</v>
      </c>
      <c r="I55" s="24" t="s">
        <v>57</v>
      </c>
      <c r="J55" s="24" t="s">
        <v>6</v>
      </c>
      <c r="K55" s="24" t="s">
        <v>58</v>
      </c>
    </row>
    <row r="56" spans="1:11" x14ac:dyDescent="0.25">
      <c r="A56" s="2">
        <v>55</v>
      </c>
      <c r="B56" s="24" t="s">
        <v>64</v>
      </c>
      <c r="C56" s="24" t="s">
        <v>65</v>
      </c>
      <c r="D56" s="24" t="s">
        <v>66</v>
      </c>
      <c r="E56" s="24" t="s">
        <v>1</v>
      </c>
      <c r="F56" s="24" t="s">
        <v>67</v>
      </c>
      <c r="G56" s="24" t="s">
        <v>516</v>
      </c>
      <c r="H56" s="24" t="s">
        <v>30</v>
      </c>
      <c r="I56" s="24" t="s">
        <v>68</v>
      </c>
      <c r="J56" s="24" t="s">
        <v>32</v>
      </c>
      <c r="K56" s="24" t="s">
        <v>69</v>
      </c>
    </row>
    <row r="57" spans="1:11" x14ac:dyDescent="0.25">
      <c r="A57" s="2">
        <v>56</v>
      </c>
      <c r="B57" s="24" t="s">
        <v>71</v>
      </c>
      <c r="C57" s="24" t="s">
        <v>72</v>
      </c>
      <c r="D57" s="24" t="s">
        <v>73</v>
      </c>
      <c r="E57" s="24" t="s">
        <v>28</v>
      </c>
      <c r="F57" s="24" t="s">
        <v>74</v>
      </c>
      <c r="G57" s="24" t="s">
        <v>516</v>
      </c>
      <c r="H57" s="24" t="s">
        <v>30</v>
      </c>
      <c r="I57" s="24" t="s">
        <v>75</v>
      </c>
      <c r="J57" s="24" t="s">
        <v>32</v>
      </c>
      <c r="K57" s="24" t="s">
        <v>76</v>
      </c>
    </row>
    <row r="58" spans="1:11" x14ac:dyDescent="0.25">
      <c r="A58" s="2">
        <v>57</v>
      </c>
      <c r="B58" s="24" t="s">
        <v>467</v>
      </c>
      <c r="C58" s="24" t="s">
        <v>468</v>
      </c>
      <c r="D58" s="24" t="s">
        <v>0</v>
      </c>
      <c r="E58" s="24" t="s">
        <v>1</v>
      </c>
      <c r="F58" s="24" t="s">
        <v>469</v>
      </c>
      <c r="G58" s="24" t="s">
        <v>527</v>
      </c>
      <c r="H58" s="24" t="s">
        <v>5</v>
      </c>
      <c r="I58" s="24" t="s">
        <v>470</v>
      </c>
      <c r="J58" s="24" t="s">
        <v>6</v>
      </c>
      <c r="K58" s="24" t="s">
        <v>471</v>
      </c>
    </row>
    <row r="59" spans="1:11" x14ac:dyDescent="0.25">
      <c r="A59" s="2">
        <v>58</v>
      </c>
      <c r="B59" s="24" t="s">
        <v>79</v>
      </c>
      <c r="C59" s="24" t="s">
        <v>11</v>
      </c>
      <c r="D59" s="24" t="s">
        <v>80</v>
      </c>
      <c r="E59" s="24" t="s">
        <v>81</v>
      </c>
      <c r="F59" s="24" t="s">
        <v>82</v>
      </c>
      <c r="G59" s="24" t="s">
        <v>527</v>
      </c>
      <c r="H59" s="24" t="s">
        <v>5</v>
      </c>
      <c r="I59" s="24" t="s">
        <v>83</v>
      </c>
      <c r="J59" s="24" t="s">
        <v>6</v>
      </c>
      <c r="K59" s="24" t="s">
        <v>84</v>
      </c>
    </row>
    <row r="60" spans="1:11" x14ac:dyDescent="0.25">
      <c r="A60" s="2">
        <v>59</v>
      </c>
      <c r="B60" s="24" t="s">
        <v>64</v>
      </c>
      <c r="C60" s="24" t="s">
        <v>65</v>
      </c>
      <c r="D60" s="24" t="s">
        <v>66</v>
      </c>
      <c r="E60" s="24" t="s">
        <v>1</v>
      </c>
      <c r="F60" s="24" t="s">
        <v>85</v>
      </c>
      <c r="G60" s="24" t="s">
        <v>527</v>
      </c>
      <c r="H60" s="24" t="s">
        <v>5</v>
      </c>
      <c r="I60" s="24" t="s">
        <v>86</v>
      </c>
      <c r="J60" s="24" t="s">
        <v>6</v>
      </c>
      <c r="K60" s="24" t="s">
        <v>87</v>
      </c>
    </row>
    <row r="61" spans="1:11" x14ac:dyDescent="0.25">
      <c r="A61" s="2">
        <v>60</v>
      </c>
      <c r="B61" s="24" t="s">
        <v>88</v>
      </c>
      <c r="C61" s="24" t="s">
        <v>89</v>
      </c>
      <c r="D61" s="24" t="s">
        <v>90</v>
      </c>
      <c r="E61" s="24" t="s">
        <v>70</v>
      </c>
      <c r="F61" s="24" t="s">
        <v>91</v>
      </c>
      <c r="G61" s="24" t="s">
        <v>527</v>
      </c>
      <c r="H61" s="24" t="s">
        <v>5</v>
      </c>
      <c r="I61" s="24" t="s">
        <v>92</v>
      </c>
      <c r="J61" s="24" t="s">
        <v>6</v>
      </c>
      <c r="K61" s="24" t="s">
        <v>93</v>
      </c>
    </row>
    <row r="62" spans="1:11" x14ac:dyDescent="0.25">
      <c r="A62" s="2">
        <v>61</v>
      </c>
      <c r="B62" s="24" t="s">
        <v>50</v>
      </c>
      <c r="C62" s="24" t="s">
        <v>51</v>
      </c>
      <c r="D62" s="24" t="s">
        <v>52</v>
      </c>
      <c r="E62" s="24" t="s">
        <v>43</v>
      </c>
      <c r="F62" s="24" t="s">
        <v>94</v>
      </c>
      <c r="G62" s="24" t="s">
        <v>527</v>
      </c>
      <c r="H62" s="24" t="s">
        <v>5</v>
      </c>
      <c r="I62" s="24" t="s">
        <v>95</v>
      </c>
      <c r="J62" s="24" t="s">
        <v>6</v>
      </c>
      <c r="K62" s="24" t="s">
        <v>96</v>
      </c>
    </row>
    <row r="63" spans="1:11" x14ac:dyDescent="0.25">
      <c r="A63" s="2">
        <v>62</v>
      </c>
      <c r="B63" s="24" t="s">
        <v>49</v>
      </c>
      <c r="C63" s="24" t="s">
        <v>97</v>
      </c>
      <c r="D63" s="24" t="s">
        <v>66</v>
      </c>
      <c r="E63" s="24" t="s">
        <v>1</v>
      </c>
      <c r="F63" s="24" t="s">
        <v>98</v>
      </c>
      <c r="G63" s="24" t="s">
        <v>527</v>
      </c>
      <c r="H63" s="24" t="s">
        <v>5</v>
      </c>
      <c r="I63" s="24" t="s">
        <v>99</v>
      </c>
      <c r="J63" s="24" t="s">
        <v>6</v>
      </c>
      <c r="K63" s="24" t="s">
        <v>100</v>
      </c>
    </row>
    <row r="64" spans="1:11" x14ac:dyDescent="0.25">
      <c r="A64" s="2">
        <v>63</v>
      </c>
      <c r="B64" s="24" t="s">
        <v>104</v>
      </c>
      <c r="C64" s="24" t="s">
        <v>105</v>
      </c>
      <c r="D64" s="24" t="s">
        <v>106</v>
      </c>
      <c r="E64" s="24" t="s">
        <v>7</v>
      </c>
      <c r="F64" s="24" t="s">
        <v>107</v>
      </c>
      <c r="G64" s="24" t="s">
        <v>527</v>
      </c>
      <c r="H64" s="24" t="s">
        <v>5</v>
      </c>
      <c r="I64" s="24" t="s">
        <v>108</v>
      </c>
      <c r="J64" s="24" t="s">
        <v>6</v>
      </c>
      <c r="K64" s="24" t="s">
        <v>109</v>
      </c>
    </row>
    <row r="65" spans="1:11" x14ac:dyDescent="0.25">
      <c r="A65" s="2">
        <v>64</v>
      </c>
      <c r="B65" s="24" t="s">
        <v>110</v>
      </c>
      <c r="C65" s="24" t="s">
        <v>111</v>
      </c>
      <c r="D65" s="24" t="s">
        <v>112</v>
      </c>
      <c r="E65" s="24" t="s">
        <v>43</v>
      </c>
      <c r="F65" s="24" t="s">
        <v>113</v>
      </c>
      <c r="G65" s="24" t="s">
        <v>516</v>
      </c>
      <c r="H65" s="24" t="s">
        <v>3</v>
      </c>
      <c r="I65" s="24" t="s">
        <v>114</v>
      </c>
      <c r="J65" s="24" t="s">
        <v>53</v>
      </c>
      <c r="K65" s="24" t="s">
        <v>115</v>
      </c>
    </row>
    <row r="66" spans="1:11" x14ac:dyDescent="0.25">
      <c r="A66" s="2">
        <v>65</v>
      </c>
      <c r="B66" s="24" t="s">
        <v>120</v>
      </c>
      <c r="C66" s="24" t="s">
        <v>121</v>
      </c>
      <c r="D66" s="24" t="s">
        <v>122</v>
      </c>
      <c r="E66" s="24" t="s">
        <v>43</v>
      </c>
      <c r="F66" s="24" t="s">
        <v>123</v>
      </c>
      <c r="G66" s="24" t="s">
        <v>516</v>
      </c>
      <c r="H66" s="24" t="s">
        <v>3</v>
      </c>
      <c r="I66" s="24" t="s">
        <v>124</v>
      </c>
      <c r="J66" s="24" t="s">
        <v>125</v>
      </c>
      <c r="K66" s="24" t="s">
        <v>126</v>
      </c>
    </row>
    <row r="67" spans="1:11" x14ac:dyDescent="0.25">
      <c r="A67" s="2">
        <v>66</v>
      </c>
      <c r="B67" s="24" t="s">
        <v>127</v>
      </c>
      <c r="C67" s="24" t="s">
        <v>47</v>
      </c>
      <c r="D67" s="24" t="s">
        <v>0</v>
      </c>
      <c r="E67" s="24" t="s">
        <v>1</v>
      </c>
      <c r="F67" s="24" t="s">
        <v>128</v>
      </c>
      <c r="G67" s="24" t="s">
        <v>527</v>
      </c>
      <c r="H67" s="24" t="s">
        <v>8</v>
      </c>
      <c r="I67" s="24" t="s">
        <v>129</v>
      </c>
      <c r="J67" s="24" t="s">
        <v>9</v>
      </c>
      <c r="K67" s="24" t="s">
        <v>130</v>
      </c>
    </row>
    <row r="68" spans="1:11" x14ac:dyDescent="0.25">
      <c r="A68" s="2">
        <v>67</v>
      </c>
      <c r="B68" s="24" t="s">
        <v>131</v>
      </c>
      <c r="C68" s="24" t="s">
        <v>132</v>
      </c>
      <c r="D68" s="24" t="s">
        <v>133</v>
      </c>
      <c r="E68" s="24" t="s">
        <v>28</v>
      </c>
      <c r="F68" s="24" t="s">
        <v>134</v>
      </c>
      <c r="G68" s="24" t="s">
        <v>516</v>
      </c>
      <c r="H68" s="24" t="s">
        <v>30</v>
      </c>
      <c r="I68" s="24" t="s">
        <v>135</v>
      </c>
      <c r="J68" s="24" t="s">
        <v>32</v>
      </c>
      <c r="K68" s="24" t="s">
        <v>136</v>
      </c>
    </row>
    <row r="69" spans="1:11" x14ac:dyDescent="0.25">
      <c r="A69" s="2">
        <v>68</v>
      </c>
      <c r="B69" s="24" t="s">
        <v>145</v>
      </c>
      <c r="C69" s="24" t="s">
        <v>146</v>
      </c>
      <c r="D69" s="24" t="s">
        <v>0</v>
      </c>
      <c r="E69" s="24" t="s">
        <v>1</v>
      </c>
      <c r="F69" s="24" t="s">
        <v>147</v>
      </c>
      <c r="G69" s="24" t="s">
        <v>516</v>
      </c>
      <c r="H69" s="24" t="s">
        <v>3</v>
      </c>
      <c r="I69" s="24" t="s">
        <v>148</v>
      </c>
      <c r="J69" s="24" t="s">
        <v>53</v>
      </c>
      <c r="K69" s="24" t="s">
        <v>149</v>
      </c>
    </row>
    <row r="70" spans="1:11" x14ac:dyDescent="0.25">
      <c r="A70" s="2">
        <v>69</v>
      </c>
      <c r="B70" s="24" t="s">
        <v>150</v>
      </c>
      <c r="C70" s="24" t="s">
        <v>151</v>
      </c>
      <c r="D70" s="24" t="s">
        <v>152</v>
      </c>
      <c r="E70" s="24" t="s">
        <v>28</v>
      </c>
      <c r="F70" s="24" t="s">
        <v>153</v>
      </c>
      <c r="G70" s="24" t="s">
        <v>516</v>
      </c>
      <c r="H70" s="24" t="s">
        <v>30</v>
      </c>
      <c r="I70" s="24" t="s">
        <v>154</v>
      </c>
      <c r="J70" s="24" t="s">
        <v>32</v>
      </c>
      <c r="K70" s="24" t="s">
        <v>155</v>
      </c>
    </row>
    <row r="71" spans="1:11" x14ac:dyDescent="0.25">
      <c r="A71" s="2">
        <v>70</v>
      </c>
      <c r="B71" s="24" t="s">
        <v>54</v>
      </c>
      <c r="C71" s="24" t="s">
        <v>55</v>
      </c>
      <c r="D71" s="24" t="s">
        <v>0</v>
      </c>
      <c r="E71" s="24" t="s">
        <v>1</v>
      </c>
      <c r="F71" s="24" t="s">
        <v>156</v>
      </c>
      <c r="G71" s="24" t="s">
        <v>516</v>
      </c>
      <c r="H71" s="24" t="s">
        <v>157</v>
      </c>
      <c r="I71" s="24" t="s">
        <v>158</v>
      </c>
      <c r="J71" s="24" t="s">
        <v>159</v>
      </c>
      <c r="K71" s="24" t="s">
        <v>160</v>
      </c>
    </row>
    <row r="72" spans="1:11" x14ac:dyDescent="0.25">
      <c r="A72" s="2">
        <v>71</v>
      </c>
      <c r="B72" s="24" t="s">
        <v>101</v>
      </c>
      <c r="C72" s="24" t="s">
        <v>102</v>
      </c>
      <c r="D72" s="24" t="s">
        <v>103</v>
      </c>
      <c r="E72" s="24" t="s">
        <v>43</v>
      </c>
      <c r="F72" s="24" t="s">
        <v>169</v>
      </c>
      <c r="G72" s="24" t="s">
        <v>527</v>
      </c>
      <c r="H72" s="24" t="s">
        <v>8</v>
      </c>
      <c r="I72" s="24" t="s">
        <v>170</v>
      </c>
      <c r="J72" s="24" t="s">
        <v>9</v>
      </c>
      <c r="K72" s="24" t="s">
        <v>171</v>
      </c>
    </row>
    <row r="73" spans="1:11" x14ac:dyDescent="0.25">
      <c r="A73" s="2">
        <v>72</v>
      </c>
      <c r="B73" s="24" t="s">
        <v>174</v>
      </c>
      <c r="C73" s="24" t="s">
        <v>175</v>
      </c>
      <c r="D73" s="24" t="s">
        <v>0</v>
      </c>
      <c r="E73" s="24" t="s">
        <v>1</v>
      </c>
      <c r="F73" s="24" t="s">
        <v>176</v>
      </c>
      <c r="G73" s="24" t="s">
        <v>527</v>
      </c>
      <c r="H73" s="24" t="s">
        <v>8</v>
      </c>
      <c r="I73" s="24" t="s">
        <v>177</v>
      </c>
      <c r="J73" s="24" t="s">
        <v>9</v>
      </c>
      <c r="K73" s="24" t="s">
        <v>178</v>
      </c>
    </row>
    <row r="74" spans="1:11" x14ac:dyDescent="0.25">
      <c r="A74" s="2">
        <v>73</v>
      </c>
      <c r="B74" s="24" t="s">
        <v>174</v>
      </c>
      <c r="C74" s="24" t="s">
        <v>175</v>
      </c>
      <c r="D74" s="24" t="s">
        <v>0</v>
      </c>
      <c r="E74" s="24" t="s">
        <v>1</v>
      </c>
      <c r="F74" s="24" t="s">
        <v>472</v>
      </c>
      <c r="G74" s="24" t="s">
        <v>543</v>
      </c>
      <c r="H74" s="24" t="s">
        <v>473</v>
      </c>
      <c r="I74" s="24" t="s">
        <v>474</v>
      </c>
      <c r="J74" s="24" t="s">
        <v>475</v>
      </c>
      <c r="K74" s="24" t="s">
        <v>476</v>
      </c>
    </row>
    <row r="75" spans="1:11" x14ac:dyDescent="0.25">
      <c r="A75" s="2">
        <v>74</v>
      </c>
      <c r="B75" s="24" t="s">
        <v>179</v>
      </c>
      <c r="C75" s="24" t="s">
        <v>180</v>
      </c>
      <c r="D75" s="24" t="s">
        <v>181</v>
      </c>
      <c r="E75" s="24" t="s">
        <v>43</v>
      </c>
      <c r="F75" s="24" t="s">
        <v>182</v>
      </c>
      <c r="G75" s="24" t="s">
        <v>527</v>
      </c>
      <c r="H75" s="24" t="s">
        <v>8</v>
      </c>
      <c r="I75" s="24" t="s">
        <v>183</v>
      </c>
      <c r="J75" s="24" t="s">
        <v>9</v>
      </c>
      <c r="K75" s="24" t="s">
        <v>184</v>
      </c>
    </row>
    <row r="76" spans="1:11" x14ac:dyDescent="0.25">
      <c r="A76" s="2">
        <v>75</v>
      </c>
      <c r="B76" s="24" t="s">
        <v>185</v>
      </c>
      <c r="C76" s="24" t="s">
        <v>186</v>
      </c>
      <c r="D76" s="24" t="s">
        <v>17</v>
      </c>
      <c r="E76" s="24" t="s">
        <v>7</v>
      </c>
      <c r="F76" s="24" t="s">
        <v>187</v>
      </c>
      <c r="G76" s="24" t="s">
        <v>527</v>
      </c>
      <c r="H76" s="24" t="s">
        <v>8</v>
      </c>
      <c r="I76" s="24" t="s">
        <v>188</v>
      </c>
      <c r="J76" s="24" t="s">
        <v>9</v>
      </c>
      <c r="K76" s="24" t="s">
        <v>189</v>
      </c>
    </row>
    <row r="77" spans="1:11" x14ac:dyDescent="0.25">
      <c r="A77" s="2">
        <v>76</v>
      </c>
      <c r="B77" s="24" t="s">
        <v>544</v>
      </c>
      <c r="C77" s="24" t="s">
        <v>545</v>
      </c>
      <c r="D77" s="24" t="s">
        <v>546</v>
      </c>
      <c r="E77" s="24" t="s">
        <v>1</v>
      </c>
      <c r="F77" s="24" t="s">
        <v>547</v>
      </c>
      <c r="G77" s="24" t="s">
        <v>527</v>
      </c>
      <c r="H77" s="24" t="s">
        <v>8</v>
      </c>
      <c r="I77" s="24" t="s">
        <v>548</v>
      </c>
      <c r="J77" s="24" t="s">
        <v>9</v>
      </c>
      <c r="K77" s="24" t="s">
        <v>549</v>
      </c>
    </row>
    <row r="78" spans="1:11" x14ac:dyDescent="0.25">
      <c r="A78" s="2">
        <v>77</v>
      </c>
      <c r="B78" s="24" t="s">
        <v>467</v>
      </c>
      <c r="C78" s="24" t="s">
        <v>468</v>
      </c>
      <c r="D78" s="24" t="s">
        <v>0</v>
      </c>
      <c r="E78" s="24" t="s">
        <v>1</v>
      </c>
      <c r="F78" s="24" t="s">
        <v>477</v>
      </c>
      <c r="G78" s="24" t="s">
        <v>516</v>
      </c>
      <c r="H78" s="24" t="s">
        <v>30</v>
      </c>
      <c r="I78" s="24" t="s">
        <v>478</v>
      </c>
      <c r="J78" s="24" t="s">
        <v>32</v>
      </c>
      <c r="K78" s="24" t="s">
        <v>479</v>
      </c>
    </row>
    <row r="79" spans="1:11" x14ac:dyDescent="0.25">
      <c r="A79" s="2">
        <v>78</v>
      </c>
      <c r="B79" s="24" t="s">
        <v>190</v>
      </c>
      <c r="C79" s="24" t="s">
        <v>191</v>
      </c>
      <c r="D79" s="24" t="s">
        <v>192</v>
      </c>
      <c r="E79" s="24" t="s">
        <v>28</v>
      </c>
      <c r="F79" s="24" t="s">
        <v>193</v>
      </c>
      <c r="G79" s="24" t="s">
        <v>516</v>
      </c>
      <c r="H79" s="24" t="s">
        <v>30</v>
      </c>
      <c r="I79" s="24" t="s">
        <v>194</v>
      </c>
      <c r="J79" s="24" t="s">
        <v>32</v>
      </c>
      <c r="K79" s="24" t="s">
        <v>195</v>
      </c>
    </row>
    <row r="80" spans="1:11" x14ac:dyDescent="0.25">
      <c r="A80" s="2">
        <v>79</v>
      </c>
      <c r="B80" s="24" t="s">
        <v>196</v>
      </c>
      <c r="C80" s="24" t="s">
        <v>104</v>
      </c>
      <c r="D80" s="24" t="s">
        <v>197</v>
      </c>
      <c r="E80" s="24" t="s">
        <v>198</v>
      </c>
      <c r="F80" s="24" t="s">
        <v>199</v>
      </c>
      <c r="G80" s="24" t="s">
        <v>527</v>
      </c>
      <c r="H80" s="24" t="s">
        <v>8</v>
      </c>
      <c r="I80" s="24" t="s">
        <v>200</v>
      </c>
      <c r="J80" s="24" t="s">
        <v>9</v>
      </c>
      <c r="K80" s="24" t="s">
        <v>201</v>
      </c>
    </row>
    <row r="81" spans="1:11" x14ac:dyDescent="0.25">
      <c r="A81" s="2">
        <v>80</v>
      </c>
      <c r="B81" s="24" t="s">
        <v>101</v>
      </c>
      <c r="C81" s="24" t="s">
        <v>102</v>
      </c>
      <c r="D81" s="24" t="s">
        <v>103</v>
      </c>
      <c r="E81" s="24" t="s">
        <v>43</v>
      </c>
      <c r="F81" s="24" t="s">
        <v>202</v>
      </c>
      <c r="G81" s="24" t="s">
        <v>516</v>
      </c>
      <c r="H81" s="24" t="s">
        <v>30</v>
      </c>
      <c r="I81" s="24" t="s">
        <v>203</v>
      </c>
      <c r="J81" s="24" t="s">
        <v>32</v>
      </c>
      <c r="K81" s="24" t="s">
        <v>204</v>
      </c>
    </row>
    <row r="82" spans="1:11" x14ac:dyDescent="0.25">
      <c r="A82" s="2">
        <v>81</v>
      </c>
      <c r="B82" s="24" t="s">
        <v>54</v>
      </c>
      <c r="C82" s="24" t="s">
        <v>55</v>
      </c>
      <c r="D82" s="24" t="s">
        <v>0</v>
      </c>
      <c r="E82" s="24" t="s">
        <v>1</v>
      </c>
      <c r="F82" s="24" t="s">
        <v>480</v>
      </c>
      <c r="G82" s="24" t="s">
        <v>543</v>
      </c>
      <c r="H82" s="24" t="s">
        <v>473</v>
      </c>
      <c r="I82" s="24" t="s">
        <v>481</v>
      </c>
      <c r="J82" s="24" t="s">
        <v>475</v>
      </c>
      <c r="K82" s="24" t="s">
        <v>482</v>
      </c>
    </row>
    <row r="83" spans="1:11" x14ac:dyDescent="0.25">
      <c r="A83" s="2">
        <v>82</v>
      </c>
      <c r="B83" s="24" t="s">
        <v>206</v>
      </c>
      <c r="C83" s="24" t="s">
        <v>207</v>
      </c>
      <c r="D83" s="24" t="s">
        <v>173</v>
      </c>
      <c r="E83" s="24" t="s">
        <v>43</v>
      </c>
      <c r="F83" s="24" t="s">
        <v>208</v>
      </c>
      <c r="G83" s="24" t="s">
        <v>516</v>
      </c>
      <c r="H83" s="24" t="s">
        <v>3</v>
      </c>
      <c r="I83" s="24" t="s">
        <v>209</v>
      </c>
      <c r="J83" s="24" t="s">
        <v>53</v>
      </c>
      <c r="K83" s="24" t="s">
        <v>210</v>
      </c>
    </row>
    <row r="84" spans="1:11" x14ac:dyDescent="0.25">
      <c r="A84" s="2">
        <v>83</v>
      </c>
      <c r="B84" s="24" t="s">
        <v>211</v>
      </c>
      <c r="C84" s="24" t="s">
        <v>212</v>
      </c>
      <c r="D84" s="24" t="s">
        <v>66</v>
      </c>
      <c r="E84" s="24" t="s">
        <v>1</v>
      </c>
      <c r="F84" s="24" t="s">
        <v>213</v>
      </c>
      <c r="G84" s="24" t="s">
        <v>516</v>
      </c>
      <c r="H84" s="24" t="s">
        <v>3</v>
      </c>
      <c r="I84" s="24" t="s">
        <v>214</v>
      </c>
      <c r="J84" s="24" t="s">
        <v>53</v>
      </c>
      <c r="K84" s="24" t="s">
        <v>215</v>
      </c>
    </row>
    <row r="85" spans="1:11" x14ac:dyDescent="0.25">
      <c r="A85" s="2">
        <v>84</v>
      </c>
      <c r="B85" s="24" t="s">
        <v>216</v>
      </c>
      <c r="C85" s="24" t="s">
        <v>217</v>
      </c>
      <c r="D85" s="24" t="s">
        <v>0</v>
      </c>
      <c r="E85" s="24" t="s">
        <v>1</v>
      </c>
      <c r="F85" s="24" t="s">
        <v>218</v>
      </c>
      <c r="G85" s="24" t="s">
        <v>516</v>
      </c>
      <c r="H85" s="24" t="s">
        <v>3</v>
      </c>
      <c r="I85" s="24" t="s">
        <v>219</v>
      </c>
      <c r="J85" s="24" t="s">
        <v>53</v>
      </c>
      <c r="K85" s="24" t="s">
        <v>220</v>
      </c>
    </row>
    <row r="86" spans="1:11" x14ac:dyDescent="0.25">
      <c r="A86" s="2">
        <v>85</v>
      </c>
      <c r="B86" s="24" t="s">
        <v>50</v>
      </c>
      <c r="C86" s="24" t="s">
        <v>51</v>
      </c>
      <c r="D86" s="24" t="s">
        <v>52</v>
      </c>
      <c r="E86" s="24" t="s">
        <v>43</v>
      </c>
      <c r="F86" s="24" t="s">
        <v>221</v>
      </c>
      <c r="G86" s="24" t="s">
        <v>516</v>
      </c>
      <c r="H86" s="24" t="s">
        <v>3</v>
      </c>
      <c r="I86" s="24" t="s">
        <v>222</v>
      </c>
      <c r="J86" s="24" t="s">
        <v>53</v>
      </c>
      <c r="K86" s="24" t="s">
        <v>223</v>
      </c>
    </row>
    <row r="87" spans="1:11" x14ac:dyDescent="0.25">
      <c r="A87" s="2">
        <v>86</v>
      </c>
      <c r="B87" s="24" t="s">
        <v>224</v>
      </c>
      <c r="C87" s="24" t="s">
        <v>225</v>
      </c>
      <c r="D87" s="24" t="s">
        <v>0</v>
      </c>
      <c r="E87" s="24" t="s">
        <v>1</v>
      </c>
      <c r="F87" s="24" t="s">
        <v>226</v>
      </c>
      <c r="G87" s="24" t="s">
        <v>516</v>
      </c>
      <c r="H87" s="24" t="s">
        <v>3</v>
      </c>
      <c r="I87" s="24" t="s">
        <v>227</v>
      </c>
      <c r="J87" s="24" t="s">
        <v>53</v>
      </c>
      <c r="K87" s="24" t="s">
        <v>228</v>
      </c>
    </row>
    <row r="88" spans="1:11" x14ac:dyDescent="0.25">
      <c r="A88" s="2">
        <v>87</v>
      </c>
      <c r="B88" s="24" t="s">
        <v>54</v>
      </c>
      <c r="C88" s="24" t="s">
        <v>55</v>
      </c>
      <c r="D88" s="24" t="s">
        <v>0</v>
      </c>
      <c r="E88" s="24" t="s">
        <v>1</v>
      </c>
      <c r="F88" s="24" t="s">
        <v>229</v>
      </c>
      <c r="G88" s="24" t="s">
        <v>516</v>
      </c>
      <c r="H88" s="24" t="s">
        <v>3</v>
      </c>
      <c r="I88" s="24" t="s">
        <v>230</v>
      </c>
      <c r="J88" s="24" t="s">
        <v>53</v>
      </c>
      <c r="K88" s="24" t="s">
        <v>231</v>
      </c>
    </row>
    <row r="89" spans="1:11" x14ac:dyDescent="0.25">
      <c r="A89" s="2">
        <v>88</v>
      </c>
      <c r="B89" s="24" t="s">
        <v>232</v>
      </c>
      <c r="C89" s="24" t="s">
        <v>233</v>
      </c>
      <c r="D89" s="24" t="s">
        <v>234</v>
      </c>
      <c r="E89" s="24" t="s">
        <v>1</v>
      </c>
      <c r="F89" s="24" t="s">
        <v>235</v>
      </c>
      <c r="G89" s="24" t="s">
        <v>516</v>
      </c>
      <c r="H89" s="24" t="s">
        <v>3</v>
      </c>
      <c r="I89" s="24" t="s">
        <v>236</v>
      </c>
      <c r="J89" s="24" t="s">
        <v>53</v>
      </c>
      <c r="K89" s="24" t="s">
        <v>237</v>
      </c>
    </row>
    <row r="90" spans="1:11" x14ac:dyDescent="0.25">
      <c r="A90" s="2">
        <v>89</v>
      </c>
      <c r="B90" s="24" t="s">
        <v>50</v>
      </c>
      <c r="C90" s="24" t="s">
        <v>51</v>
      </c>
      <c r="D90" s="24" t="s">
        <v>52</v>
      </c>
      <c r="E90" s="24" t="s">
        <v>43</v>
      </c>
      <c r="F90" s="24" t="s">
        <v>246</v>
      </c>
      <c r="G90" s="24" t="s">
        <v>516</v>
      </c>
      <c r="H90" s="24" t="s">
        <v>3</v>
      </c>
      <c r="I90" s="24" t="s">
        <v>247</v>
      </c>
      <c r="J90" s="24" t="s">
        <v>125</v>
      </c>
      <c r="K90" s="24" t="s">
        <v>248</v>
      </c>
    </row>
    <row r="91" spans="1:11" x14ac:dyDescent="0.25">
      <c r="A91" s="2">
        <v>90</v>
      </c>
      <c r="B91" s="24" t="s">
        <v>249</v>
      </c>
      <c r="C91" s="24" t="s">
        <v>250</v>
      </c>
      <c r="D91" s="24" t="s">
        <v>251</v>
      </c>
      <c r="E91" s="24" t="s">
        <v>43</v>
      </c>
      <c r="F91" s="24" t="s">
        <v>252</v>
      </c>
      <c r="G91" s="24" t="s">
        <v>516</v>
      </c>
      <c r="H91" s="24" t="s">
        <v>3</v>
      </c>
      <c r="I91" s="24" t="s">
        <v>253</v>
      </c>
      <c r="J91" s="24" t="s">
        <v>125</v>
      </c>
      <c r="K91" s="24" t="s">
        <v>254</v>
      </c>
    </row>
    <row r="92" spans="1:11" x14ac:dyDescent="0.25">
      <c r="A92" s="2">
        <v>91</v>
      </c>
      <c r="B92" s="24" t="s">
        <v>262</v>
      </c>
      <c r="C92" s="24" t="s">
        <v>263</v>
      </c>
      <c r="D92" s="24" t="s">
        <v>264</v>
      </c>
      <c r="E92" s="24" t="s">
        <v>1</v>
      </c>
      <c r="F92" s="24" t="s">
        <v>265</v>
      </c>
      <c r="G92" s="24" t="s">
        <v>516</v>
      </c>
      <c r="H92" s="24" t="s">
        <v>3</v>
      </c>
      <c r="I92" s="24" t="s">
        <v>266</v>
      </c>
      <c r="J92" s="24" t="s">
        <v>53</v>
      </c>
      <c r="K92" s="24" t="s">
        <v>267</v>
      </c>
    </row>
    <row r="93" spans="1:11" x14ac:dyDescent="0.25">
      <c r="A93" s="2">
        <v>92</v>
      </c>
      <c r="B93" s="24" t="s">
        <v>268</v>
      </c>
      <c r="C93" s="24" t="s">
        <v>269</v>
      </c>
      <c r="D93" s="24" t="s">
        <v>66</v>
      </c>
      <c r="E93" s="24" t="s">
        <v>1</v>
      </c>
      <c r="F93" s="24" t="s">
        <v>270</v>
      </c>
      <c r="G93" s="24" t="s">
        <v>516</v>
      </c>
      <c r="H93" s="24" t="s">
        <v>3</v>
      </c>
      <c r="I93" s="24" t="s">
        <v>271</v>
      </c>
      <c r="J93" s="24" t="s">
        <v>53</v>
      </c>
      <c r="K93" s="24" t="s">
        <v>272</v>
      </c>
    </row>
    <row r="94" spans="1:11" x14ac:dyDescent="0.25">
      <c r="A94" s="2">
        <v>93</v>
      </c>
      <c r="B94" s="24" t="s">
        <v>273</v>
      </c>
      <c r="C94" s="24" t="s">
        <v>274</v>
      </c>
      <c r="D94" s="24" t="s">
        <v>0</v>
      </c>
      <c r="E94" s="24" t="s">
        <v>1</v>
      </c>
      <c r="F94" s="24" t="s">
        <v>275</v>
      </c>
      <c r="G94" s="24" t="s">
        <v>516</v>
      </c>
      <c r="H94" s="24" t="s">
        <v>3</v>
      </c>
      <c r="I94" s="24" t="s">
        <v>276</v>
      </c>
      <c r="J94" s="24" t="s">
        <v>53</v>
      </c>
      <c r="K94" s="24" t="s">
        <v>277</v>
      </c>
    </row>
    <row r="95" spans="1:11" x14ac:dyDescent="0.25">
      <c r="A95" s="2">
        <v>94</v>
      </c>
      <c r="B95" s="24" t="s">
        <v>278</v>
      </c>
      <c r="C95" s="24" t="s">
        <v>279</v>
      </c>
      <c r="D95" s="24" t="s">
        <v>66</v>
      </c>
      <c r="E95" s="24" t="s">
        <v>1</v>
      </c>
      <c r="F95" s="24" t="s">
        <v>280</v>
      </c>
      <c r="G95" s="24" t="s">
        <v>516</v>
      </c>
      <c r="H95" s="24" t="s">
        <v>3</v>
      </c>
      <c r="I95" s="24" t="s">
        <v>281</v>
      </c>
      <c r="J95" s="24" t="s">
        <v>53</v>
      </c>
      <c r="K95" s="24" t="s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t="s">
        <v>161</v>
      </c>
      <c r="C2" t="s">
        <v>162</v>
      </c>
      <c r="D2" t="s">
        <v>394</v>
      </c>
      <c r="E2" t="s">
        <v>1</v>
      </c>
      <c r="F2" t="s">
        <v>163</v>
      </c>
      <c r="G2" t="s">
        <v>516</v>
      </c>
      <c r="H2" t="s">
        <v>30</v>
      </c>
      <c r="I2" t="s">
        <v>164</v>
      </c>
      <c r="J2" t="s">
        <v>32</v>
      </c>
      <c r="K2" t="s">
        <v>517</v>
      </c>
    </row>
    <row r="3" spans="1:11" x14ac:dyDescent="0.25">
      <c r="A3" s="2">
        <v>2</v>
      </c>
      <c r="B3" t="s">
        <v>116</v>
      </c>
      <c r="C3" t="s">
        <v>117</v>
      </c>
      <c r="D3" t="s">
        <v>0</v>
      </c>
      <c r="E3" t="s">
        <v>1</v>
      </c>
      <c r="F3" t="s">
        <v>118</v>
      </c>
      <c r="G3" t="s">
        <v>516</v>
      </c>
      <c r="H3" t="s">
        <v>3</v>
      </c>
      <c r="I3" t="s">
        <v>119</v>
      </c>
      <c r="J3" t="s">
        <v>53</v>
      </c>
      <c r="K3" t="s">
        <v>518</v>
      </c>
    </row>
    <row r="4" spans="1:11" x14ac:dyDescent="0.25">
      <c r="A4" s="2">
        <v>3</v>
      </c>
      <c r="B4" t="s">
        <v>519</v>
      </c>
      <c r="C4" t="s">
        <v>520</v>
      </c>
      <c r="D4" t="s">
        <v>0</v>
      </c>
      <c r="E4" t="s">
        <v>1</v>
      </c>
      <c r="F4" t="s">
        <v>521</v>
      </c>
      <c r="G4" t="s">
        <v>516</v>
      </c>
      <c r="H4" t="s">
        <v>3</v>
      </c>
      <c r="I4" t="s">
        <v>522</v>
      </c>
      <c r="J4" t="s">
        <v>523</v>
      </c>
      <c r="K4" t="s">
        <v>524</v>
      </c>
    </row>
    <row r="5" spans="1:11" x14ac:dyDescent="0.25">
      <c r="A5" s="2">
        <v>4</v>
      </c>
      <c r="B5" t="s">
        <v>322</v>
      </c>
      <c r="C5" t="s">
        <v>323</v>
      </c>
      <c r="D5" t="s">
        <v>66</v>
      </c>
      <c r="E5" t="s">
        <v>1</v>
      </c>
      <c r="F5" t="s">
        <v>324</v>
      </c>
      <c r="G5" t="s">
        <v>516</v>
      </c>
      <c r="H5" t="s">
        <v>287</v>
      </c>
      <c r="I5" t="s">
        <v>325</v>
      </c>
      <c r="J5" t="s">
        <v>289</v>
      </c>
      <c r="K5" t="s">
        <v>525</v>
      </c>
    </row>
    <row r="6" spans="1:11" x14ac:dyDescent="0.25">
      <c r="A6" s="2">
        <v>5</v>
      </c>
      <c r="B6" t="s">
        <v>519</v>
      </c>
      <c r="C6" t="s">
        <v>520</v>
      </c>
      <c r="D6" t="s">
        <v>0</v>
      </c>
      <c r="E6" t="s">
        <v>1</v>
      </c>
      <c r="F6" t="s">
        <v>526</v>
      </c>
      <c r="G6" t="s">
        <v>527</v>
      </c>
      <c r="H6" t="s">
        <v>5</v>
      </c>
      <c r="I6" t="s">
        <v>528</v>
      </c>
      <c r="J6" t="s">
        <v>6</v>
      </c>
      <c r="K6" t="s">
        <v>529</v>
      </c>
    </row>
    <row r="7" spans="1:11" x14ac:dyDescent="0.25">
      <c r="A7" s="2">
        <v>6</v>
      </c>
      <c r="B7" t="s">
        <v>530</v>
      </c>
      <c r="C7" t="s">
        <v>531</v>
      </c>
      <c r="D7" t="s">
        <v>0</v>
      </c>
      <c r="E7" t="s">
        <v>1</v>
      </c>
      <c r="F7" t="s">
        <v>532</v>
      </c>
      <c r="G7" t="s">
        <v>516</v>
      </c>
      <c r="H7" t="s">
        <v>294</v>
      </c>
      <c r="I7" t="s">
        <v>533</v>
      </c>
      <c r="J7" t="s">
        <v>516</v>
      </c>
      <c r="K7" t="s">
        <v>534</v>
      </c>
    </row>
    <row r="8" spans="1:11" x14ac:dyDescent="0.25">
      <c r="A8" s="2">
        <v>7</v>
      </c>
      <c r="B8" t="s">
        <v>535</v>
      </c>
      <c r="C8" t="s">
        <v>536</v>
      </c>
      <c r="D8" t="s">
        <v>205</v>
      </c>
      <c r="E8" t="s">
        <v>1</v>
      </c>
      <c r="F8" t="s">
        <v>537</v>
      </c>
      <c r="G8" t="s">
        <v>516</v>
      </c>
      <c r="H8" t="s">
        <v>3</v>
      </c>
      <c r="I8" t="s">
        <v>538</v>
      </c>
      <c r="J8" t="s">
        <v>53</v>
      </c>
      <c r="K8" t="s">
        <v>539</v>
      </c>
    </row>
    <row r="9" spans="1:11" x14ac:dyDescent="0.25">
      <c r="A9" s="2">
        <v>8</v>
      </c>
      <c r="B9" t="s">
        <v>4</v>
      </c>
      <c r="C9" t="s">
        <v>4</v>
      </c>
      <c r="D9" t="s">
        <v>4</v>
      </c>
      <c r="E9" t="s">
        <v>4</v>
      </c>
      <c r="F9" t="s">
        <v>540</v>
      </c>
      <c r="G9" t="s">
        <v>516</v>
      </c>
      <c r="H9" t="s">
        <v>294</v>
      </c>
      <c r="I9" t="s">
        <v>541</v>
      </c>
      <c r="J9" t="s">
        <v>289</v>
      </c>
      <c r="K9" t="s">
        <v>542</v>
      </c>
    </row>
    <row r="10" spans="1:11" x14ac:dyDescent="0.25">
      <c r="A10" s="2">
        <v>9</v>
      </c>
      <c r="B10" t="s">
        <v>283</v>
      </c>
      <c r="C10" t="s">
        <v>284</v>
      </c>
      <c r="D10" t="s">
        <v>285</v>
      </c>
      <c r="E10" t="s">
        <v>7</v>
      </c>
      <c r="F10" t="s">
        <v>286</v>
      </c>
      <c r="G10" t="s">
        <v>516</v>
      </c>
      <c r="H10" t="s">
        <v>287</v>
      </c>
      <c r="I10" t="s">
        <v>288</v>
      </c>
      <c r="J10" t="s">
        <v>289</v>
      </c>
      <c r="K10" t="s">
        <v>290</v>
      </c>
    </row>
    <row r="11" spans="1:11" x14ac:dyDescent="0.25">
      <c r="A11" s="2">
        <v>10</v>
      </c>
      <c r="B11" t="s">
        <v>291</v>
      </c>
      <c r="C11" t="s">
        <v>292</v>
      </c>
      <c r="D11" t="s">
        <v>0</v>
      </c>
      <c r="E11" t="s">
        <v>1</v>
      </c>
      <c r="F11" t="s">
        <v>293</v>
      </c>
      <c r="G11" t="s">
        <v>516</v>
      </c>
      <c r="H11" t="s">
        <v>294</v>
      </c>
      <c r="I11" t="s">
        <v>295</v>
      </c>
      <c r="J11" t="s">
        <v>289</v>
      </c>
      <c r="K11" t="s">
        <v>296</v>
      </c>
    </row>
    <row r="12" spans="1:11" x14ac:dyDescent="0.25">
      <c r="A12" s="2">
        <v>11</v>
      </c>
      <c r="B12" t="s">
        <v>297</v>
      </c>
      <c r="C12" t="s">
        <v>255</v>
      </c>
      <c r="D12" t="s">
        <v>0</v>
      </c>
      <c r="E12" t="s">
        <v>1</v>
      </c>
      <c r="F12" t="s">
        <v>298</v>
      </c>
      <c r="G12" t="s">
        <v>516</v>
      </c>
      <c r="H12" t="s">
        <v>294</v>
      </c>
      <c r="I12" t="s">
        <v>299</v>
      </c>
      <c r="J12" t="s">
        <v>289</v>
      </c>
      <c r="K12" t="s">
        <v>300</v>
      </c>
    </row>
    <row r="13" spans="1:11" x14ac:dyDescent="0.25">
      <c r="A13" s="2">
        <v>12</v>
      </c>
      <c r="B13" t="s">
        <v>301</v>
      </c>
      <c r="C13" t="s">
        <v>302</v>
      </c>
      <c r="D13" t="s">
        <v>0</v>
      </c>
      <c r="E13" t="s">
        <v>1</v>
      </c>
      <c r="F13" t="s">
        <v>303</v>
      </c>
      <c r="G13" t="s">
        <v>516</v>
      </c>
      <c r="H13" t="s">
        <v>294</v>
      </c>
      <c r="I13" t="s">
        <v>304</v>
      </c>
      <c r="J13" t="s">
        <v>289</v>
      </c>
      <c r="K13" t="s">
        <v>305</v>
      </c>
    </row>
    <row r="14" spans="1:11" x14ac:dyDescent="0.25">
      <c r="A14" s="2">
        <v>13</v>
      </c>
      <c r="B14" t="s">
        <v>306</v>
      </c>
      <c r="C14" t="s">
        <v>307</v>
      </c>
      <c r="D14" t="s">
        <v>112</v>
      </c>
      <c r="E14" t="s">
        <v>43</v>
      </c>
      <c r="F14" t="s">
        <v>308</v>
      </c>
      <c r="G14" t="s">
        <v>516</v>
      </c>
      <c r="H14" t="s">
        <v>287</v>
      </c>
      <c r="I14" t="s">
        <v>309</v>
      </c>
      <c r="J14" t="s">
        <v>289</v>
      </c>
      <c r="K14" t="s">
        <v>310</v>
      </c>
    </row>
    <row r="15" spans="1:11" x14ac:dyDescent="0.25">
      <c r="A15" s="2">
        <v>14</v>
      </c>
      <c r="B15" t="s">
        <v>311</v>
      </c>
      <c r="C15" t="s">
        <v>312</v>
      </c>
      <c r="D15" t="s">
        <v>313</v>
      </c>
      <c r="E15" t="s">
        <v>43</v>
      </c>
      <c r="F15" t="s">
        <v>314</v>
      </c>
      <c r="G15" t="s">
        <v>516</v>
      </c>
      <c r="H15" t="s">
        <v>294</v>
      </c>
      <c r="I15" t="s">
        <v>315</v>
      </c>
      <c r="J15" t="s">
        <v>289</v>
      </c>
      <c r="K15" t="s">
        <v>316</v>
      </c>
    </row>
    <row r="16" spans="1:11" x14ac:dyDescent="0.25">
      <c r="A16" s="2">
        <v>15</v>
      </c>
      <c r="B16" t="s">
        <v>317</v>
      </c>
      <c r="C16" t="s">
        <v>279</v>
      </c>
      <c r="D16" t="s">
        <v>318</v>
      </c>
      <c r="E16" t="s">
        <v>28</v>
      </c>
      <c r="F16" t="s">
        <v>319</v>
      </c>
      <c r="G16" t="s">
        <v>516</v>
      </c>
      <c r="H16" t="s">
        <v>287</v>
      </c>
      <c r="I16" t="s">
        <v>320</v>
      </c>
      <c r="J16" t="s">
        <v>289</v>
      </c>
      <c r="K16" t="s">
        <v>321</v>
      </c>
    </row>
    <row r="17" spans="1:11" x14ac:dyDescent="0.25">
      <c r="A17" s="2">
        <v>16</v>
      </c>
      <c r="B17" t="s">
        <v>242</v>
      </c>
      <c r="C17" t="s">
        <v>243</v>
      </c>
      <c r="D17" t="s">
        <v>173</v>
      </c>
      <c r="E17" t="s">
        <v>43</v>
      </c>
      <c r="F17" t="s">
        <v>244</v>
      </c>
      <c r="G17" t="s">
        <v>516</v>
      </c>
      <c r="H17" t="s">
        <v>3</v>
      </c>
      <c r="I17" t="s">
        <v>245</v>
      </c>
      <c r="J17" t="s">
        <v>125</v>
      </c>
      <c r="K17" t="s">
        <v>326</v>
      </c>
    </row>
    <row r="18" spans="1:11" x14ac:dyDescent="0.25">
      <c r="A18" s="2">
        <v>17</v>
      </c>
      <c r="B18" t="s">
        <v>327</v>
      </c>
      <c r="C18" t="s">
        <v>328</v>
      </c>
      <c r="D18" t="s">
        <v>112</v>
      </c>
      <c r="E18" t="s">
        <v>43</v>
      </c>
      <c r="F18" t="s">
        <v>329</v>
      </c>
      <c r="G18" t="s">
        <v>516</v>
      </c>
      <c r="H18" t="s">
        <v>287</v>
      </c>
      <c r="I18" t="s">
        <v>330</v>
      </c>
      <c r="J18" t="s">
        <v>289</v>
      </c>
      <c r="K18" t="s">
        <v>331</v>
      </c>
    </row>
    <row r="19" spans="1:11" x14ac:dyDescent="0.25">
      <c r="A19" s="2">
        <v>18</v>
      </c>
      <c r="B19" t="s">
        <v>15</v>
      </c>
      <c r="C19" t="s">
        <v>16</v>
      </c>
      <c r="D19" t="s">
        <v>17</v>
      </c>
      <c r="E19" t="s">
        <v>7</v>
      </c>
      <c r="F19" t="s">
        <v>18</v>
      </c>
      <c r="G19" t="s">
        <v>527</v>
      </c>
      <c r="H19" t="s">
        <v>5</v>
      </c>
      <c r="I19" t="s">
        <v>19</v>
      </c>
      <c r="J19" t="s">
        <v>6</v>
      </c>
      <c r="K19" t="s">
        <v>332</v>
      </c>
    </row>
    <row r="20" spans="1:11" x14ac:dyDescent="0.25">
      <c r="A20" s="2">
        <v>19</v>
      </c>
      <c r="B20" t="s">
        <v>333</v>
      </c>
      <c r="C20" t="s">
        <v>334</v>
      </c>
      <c r="D20" t="s">
        <v>335</v>
      </c>
      <c r="E20" t="s">
        <v>48</v>
      </c>
      <c r="F20" t="s">
        <v>336</v>
      </c>
      <c r="G20" t="s">
        <v>516</v>
      </c>
      <c r="H20" t="s">
        <v>287</v>
      </c>
      <c r="I20" t="s">
        <v>337</v>
      </c>
      <c r="J20" t="s">
        <v>289</v>
      </c>
      <c r="K20" t="s">
        <v>338</v>
      </c>
    </row>
    <row r="21" spans="1:11" x14ac:dyDescent="0.25">
      <c r="A21" s="2">
        <v>20</v>
      </c>
      <c r="B21" t="s">
        <v>339</v>
      </c>
      <c r="C21" t="s">
        <v>340</v>
      </c>
      <c r="D21" t="s">
        <v>341</v>
      </c>
      <c r="E21" t="s">
        <v>48</v>
      </c>
      <c r="F21" t="s">
        <v>342</v>
      </c>
      <c r="G21" t="s">
        <v>516</v>
      </c>
      <c r="H21" t="s">
        <v>287</v>
      </c>
      <c r="I21" t="s">
        <v>343</v>
      </c>
      <c r="J21" t="s">
        <v>289</v>
      </c>
      <c r="K21" t="s">
        <v>344</v>
      </c>
    </row>
    <row r="22" spans="1:11" x14ac:dyDescent="0.25">
      <c r="A22" s="2">
        <v>21</v>
      </c>
      <c r="B22" t="s">
        <v>345</v>
      </c>
      <c r="C22" t="s">
        <v>346</v>
      </c>
      <c r="D22" t="s">
        <v>17</v>
      </c>
      <c r="E22" t="s">
        <v>7</v>
      </c>
      <c r="F22" t="s">
        <v>347</v>
      </c>
      <c r="G22" t="s">
        <v>516</v>
      </c>
      <c r="H22" t="s">
        <v>287</v>
      </c>
      <c r="I22" t="s">
        <v>348</v>
      </c>
      <c r="J22" t="s">
        <v>289</v>
      </c>
      <c r="K22" t="s">
        <v>349</v>
      </c>
    </row>
    <row r="23" spans="1:11" x14ac:dyDescent="0.25">
      <c r="A23" s="2">
        <v>22</v>
      </c>
      <c r="B23" t="s">
        <v>350</v>
      </c>
      <c r="C23" t="s">
        <v>340</v>
      </c>
      <c r="D23" t="s">
        <v>351</v>
      </c>
      <c r="E23" t="s">
        <v>48</v>
      </c>
      <c r="F23" t="s">
        <v>352</v>
      </c>
      <c r="G23" t="s">
        <v>2</v>
      </c>
      <c r="H23" t="s">
        <v>287</v>
      </c>
      <c r="I23" t="s">
        <v>353</v>
      </c>
      <c r="J23" t="s">
        <v>289</v>
      </c>
      <c r="K23" t="s">
        <v>354</v>
      </c>
    </row>
    <row r="24" spans="1:11" x14ac:dyDescent="0.25">
      <c r="A24" s="2">
        <v>23</v>
      </c>
      <c r="B24" t="s">
        <v>355</v>
      </c>
      <c r="C24" t="s">
        <v>356</v>
      </c>
      <c r="D24" t="s">
        <v>0</v>
      </c>
      <c r="E24" t="s">
        <v>1</v>
      </c>
      <c r="F24" t="s">
        <v>357</v>
      </c>
      <c r="G24" t="s">
        <v>516</v>
      </c>
      <c r="H24" t="s">
        <v>294</v>
      </c>
      <c r="I24" t="s">
        <v>358</v>
      </c>
      <c r="J24" t="s">
        <v>289</v>
      </c>
      <c r="K24" t="s">
        <v>359</v>
      </c>
    </row>
    <row r="25" spans="1:11" x14ac:dyDescent="0.25">
      <c r="A25" s="2">
        <v>24</v>
      </c>
      <c r="B25" t="s">
        <v>238</v>
      </c>
      <c r="C25" t="s">
        <v>239</v>
      </c>
      <c r="D25" t="s">
        <v>0</v>
      </c>
      <c r="E25" t="s">
        <v>1</v>
      </c>
      <c r="F25" t="s">
        <v>240</v>
      </c>
      <c r="G25" t="s">
        <v>516</v>
      </c>
      <c r="H25" t="s">
        <v>3</v>
      </c>
      <c r="I25" t="s">
        <v>241</v>
      </c>
      <c r="J25" t="s">
        <v>53</v>
      </c>
      <c r="K25" t="s">
        <v>360</v>
      </c>
    </row>
    <row r="26" spans="1:11" x14ac:dyDescent="0.25">
      <c r="A26" s="2">
        <v>25</v>
      </c>
      <c r="B26" t="s">
        <v>361</v>
      </c>
      <c r="C26" t="s">
        <v>362</v>
      </c>
      <c r="D26" t="s">
        <v>0</v>
      </c>
      <c r="E26" t="s">
        <v>1</v>
      </c>
      <c r="F26" t="s">
        <v>363</v>
      </c>
      <c r="G26" t="s">
        <v>516</v>
      </c>
      <c r="H26" t="s">
        <v>287</v>
      </c>
      <c r="I26" t="s">
        <v>364</v>
      </c>
      <c r="J26" t="s">
        <v>289</v>
      </c>
      <c r="K26" t="s">
        <v>365</v>
      </c>
    </row>
    <row r="27" spans="1:11" x14ac:dyDescent="0.25">
      <c r="A27" s="2">
        <v>26</v>
      </c>
      <c r="B27" t="s">
        <v>366</v>
      </c>
      <c r="C27" t="s">
        <v>367</v>
      </c>
      <c r="D27" t="s">
        <v>368</v>
      </c>
      <c r="E27" t="s">
        <v>43</v>
      </c>
      <c r="F27" t="s">
        <v>369</v>
      </c>
      <c r="G27" t="s">
        <v>516</v>
      </c>
      <c r="H27" t="s">
        <v>294</v>
      </c>
      <c r="I27" t="s">
        <v>370</v>
      </c>
      <c r="J27" t="s">
        <v>289</v>
      </c>
      <c r="K27" t="s">
        <v>371</v>
      </c>
    </row>
    <row r="28" spans="1:11" x14ac:dyDescent="0.25">
      <c r="A28" s="2">
        <v>27</v>
      </c>
      <c r="B28" t="s">
        <v>372</v>
      </c>
      <c r="C28" t="s">
        <v>373</v>
      </c>
      <c r="D28" t="s">
        <v>42</v>
      </c>
      <c r="E28" t="s">
        <v>43</v>
      </c>
      <c r="F28" t="s">
        <v>374</v>
      </c>
      <c r="G28" t="s">
        <v>516</v>
      </c>
      <c r="H28" t="s">
        <v>294</v>
      </c>
      <c r="I28" t="s">
        <v>375</v>
      </c>
      <c r="J28" t="s">
        <v>289</v>
      </c>
      <c r="K28" t="s">
        <v>376</v>
      </c>
    </row>
    <row r="29" spans="1:11" x14ac:dyDescent="0.25">
      <c r="A29" s="2">
        <v>28</v>
      </c>
      <c r="B29" t="s">
        <v>377</v>
      </c>
      <c r="C29" t="s">
        <v>378</v>
      </c>
      <c r="D29" t="s">
        <v>256</v>
      </c>
      <c r="E29" t="s">
        <v>1</v>
      </c>
      <c r="F29" t="s">
        <v>379</v>
      </c>
      <c r="G29" t="s">
        <v>516</v>
      </c>
      <c r="H29" t="s">
        <v>294</v>
      </c>
      <c r="I29" t="s">
        <v>380</v>
      </c>
      <c r="J29" t="s">
        <v>289</v>
      </c>
      <c r="K29" t="s">
        <v>381</v>
      </c>
    </row>
    <row r="30" spans="1:11" x14ac:dyDescent="0.25">
      <c r="A30" s="2">
        <v>29</v>
      </c>
      <c r="B30" t="s">
        <v>382</v>
      </c>
      <c r="C30" t="s">
        <v>383</v>
      </c>
      <c r="D30" t="s">
        <v>351</v>
      </c>
      <c r="E30" t="s">
        <v>48</v>
      </c>
      <c r="F30" t="s">
        <v>384</v>
      </c>
      <c r="G30" t="s">
        <v>516</v>
      </c>
      <c r="H30" t="s">
        <v>287</v>
      </c>
      <c r="I30" t="s">
        <v>385</v>
      </c>
      <c r="J30" t="s">
        <v>289</v>
      </c>
      <c r="K30" t="s">
        <v>386</v>
      </c>
    </row>
    <row r="31" spans="1:11" x14ac:dyDescent="0.25">
      <c r="A31" s="2">
        <v>30</v>
      </c>
      <c r="B31" t="s">
        <v>387</v>
      </c>
      <c r="C31" t="s">
        <v>279</v>
      </c>
      <c r="D31" t="s">
        <v>351</v>
      </c>
      <c r="E31" t="s">
        <v>48</v>
      </c>
      <c r="F31" t="s">
        <v>388</v>
      </c>
      <c r="G31" t="s">
        <v>516</v>
      </c>
      <c r="H31" t="s">
        <v>287</v>
      </c>
      <c r="I31" t="s">
        <v>389</v>
      </c>
      <c r="J31" t="s">
        <v>289</v>
      </c>
      <c r="K31" t="s">
        <v>390</v>
      </c>
    </row>
    <row r="32" spans="1:11" x14ac:dyDescent="0.25">
      <c r="A32" s="2">
        <v>31</v>
      </c>
      <c r="B32" t="s">
        <v>49</v>
      </c>
      <c r="C32" t="s">
        <v>97</v>
      </c>
      <c r="D32" t="s">
        <v>66</v>
      </c>
      <c r="E32" t="s">
        <v>1</v>
      </c>
      <c r="F32" t="s">
        <v>391</v>
      </c>
      <c r="G32" t="s">
        <v>516</v>
      </c>
      <c r="H32" t="s">
        <v>294</v>
      </c>
      <c r="I32" t="s">
        <v>392</v>
      </c>
      <c r="J32" t="s">
        <v>289</v>
      </c>
      <c r="K32" t="s">
        <v>393</v>
      </c>
    </row>
    <row r="33" spans="1:11" x14ac:dyDescent="0.25">
      <c r="A33" s="2">
        <v>32</v>
      </c>
      <c r="B33" t="s">
        <v>366</v>
      </c>
      <c r="C33" t="s">
        <v>367</v>
      </c>
      <c r="D33" t="s">
        <v>368</v>
      </c>
      <c r="E33" t="s">
        <v>43</v>
      </c>
      <c r="F33" t="s">
        <v>395</v>
      </c>
      <c r="G33" t="s">
        <v>527</v>
      </c>
      <c r="H33" t="s">
        <v>5</v>
      </c>
      <c r="I33" t="s">
        <v>396</v>
      </c>
      <c r="J33" t="s">
        <v>6</v>
      </c>
      <c r="K33" t="s">
        <v>397</v>
      </c>
    </row>
    <row r="34" spans="1:11" x14ac:dyDescent="0.25">
      <c r="A34" s="2">
        <v>33</v>
      </c>
      <c r="B34" t="s">
        <v>137</v>
      </c>
      <c r="C34" t="s">
        <v>138</v>
      </c>
      <c r="D34" t="s">
        <v>0</v>
      </c>
      <c r="E34" t="s">
        <v>1</v>
      </c>
      <c r="F34" t="s">
        <v>139</v>
      </c>
      <c r="G34" t="s">
        <v>516</v>
      </c>
      <c r="H34" t="s">
        <v>3</v>
      </c>
      <c r="I34" t="s">
        <v>140</v>
      </c>
      <c r="J34" t="s">
        <v>53</v>
      </c>
      <c r="K34" t="s">
        <v>398</v>
      </c>
    </row>
    <row r="35" spans="1:11" x14ac:dyDescent="0.25">
      <c r="A35" s="2">
        <v>34</v>
      </c>
      <c r="B35" t="s">
        <v>262</v>
      </c>
      <c r="C35" t="s">
        <v>399</v>
      </c>
      <c r="D35" t="s">
        <v>0</v>
      </c>
      <c r="E35" t="s">
        <v>1</v>
      </c>
      <c r="F35" t="s">
        <v>400</v>
      </c>
      <c r="G35" t="s">
        <v>516</v>
      </c>
      <c r="H35" t="s">
        <v>294</v>
      </c>
      <c r="I35" t="s">
        <v>401</v>
      </c>
      <c r="J35" t="s">
        <v>289</v>
      </c>
      <c r="K35" t="s">
        <v>402</v>
      </c>
    </row>
    <row r="36" spans="1:11" x14ac:dyDescent="0.25">
      <c r="A36" s="2">
        <v>35</v>
      </c>
      <c r="B36" t="s">
        <v>403</v>
      </c>
      <c r="C36" t="s">
        <v>60</v>
      </c>
      <c r="D36" t="s">
        <v>27</v>
      </c>
      <c r="E36" t="s">
        <v>28</v>
      </c>
      <c r="F36" t="s">
        <v>404</v>
      </c>
      <c r="G36" t="s">
        <v>516</v>
      </c>
      <c r="H36" t="s">
        <v>287</v>
      </c>
      <c r="I36" t="s">
        <v>405</v>
      </c>
      <c r="J36" t="s">
        <v>289</v>
      </c>
      <c r="K36" t="s">
        <v>406</v>
      </c>
    </row>
    <row r="37" spans="1:11" x14ac:dyDescent="0.25">
      <c r="A37" s="2">
        <v>36</v>
      </c>
      <c r="B37" t="s">
        <v>407</v>
      </c>
      <c r="C37" t="s">
        <v>408</v>
      </c>
      <c r="D37" t="s">
        <v>27</v>
      </c>
      <c r="E37" t="s">
        <v>28</v>
      </c>
      <c r="F37" t="s">
        <v>409</v>
      </c>
      <c r="G37" t="s">
        <v>516</v>
      </c>
      <c r="H37" t="s">
        <v>294</v>
      </c>
      <c r="I37" t="s">
        <v>410</v>
      </c>
      <c r="J37" t="s">
        <v>289</v>
      </c>
      <c r="K37" t="s">
        <v>411</v>
      </c>
    </row>
    <row r="38" spans="1:11" x14ac:dyDescent="0.25">
      <c r="A38" s="2">
        <v>37</v>
      </c>
      <c r="B38" t="s">
        <v>407</v>
      </c>
      <c r="C38" t="s">
        <v>408</v>
      </c>
      <c r="D38" t="s">
        <v>27</v>
      </c>
      <c r="E38" t="s">
        <v>28</v>
      </c>
      <c r="F38" t="s">
        <v>412</v>
      </c>
      <c r="G38" t="s">
        <v>516</v>
      </c>
      <c r="H38" t="s">
        <v>294</v>
      </c>
      <c r="I38" t="s">
        <v>413</v>
      </c>
      <c r="J38" t="s">
        <v>289</v>
      </c>
      <c r="K38" t="s">
        <v>414</v>
      </c>
    </row>
    <row r="39" spans="1:11" x14ac:dyDescent="0.25">
      <c r="A39" s="2">
        <v>38</v>
      </c>
      <c r="B39" t="s">
        <v>415</v>
      </c>
      <c r="C39" t="s">
        <v>416</v>
      </c>
      <c r="D39" t="s">
        <v>417</v>
      </c>
      <c r="E39" t="s">
        <v>28</v>
      </c>
      <c r="F39" t="s">
        <v>418</v>
      </c>
      <c r="G39" t="s">
        <v>516</v>
      </c>
      <c r="H39" t="s">
        <v>287</v>
      </c>
      <c r="I39" t="s">
        <v>419</v>
      </c>
      <c r="J39" t="s">
        <v>289</v>
      </c>
      <c r="K39" t="s">
        <v>420</v>
      </c>
    </row>
    <row r="40" spans="1:11" x14ac:dyDescent="0.25">
      <c r="A40" s="2">
        <v>39</v>
      </c>
      <c r="B40" t="s">
        <v>262</v>
      </c>
      <c r="C40" t="s">
        <v>421</v>
      </c>
      <c r="D40" t="s">
        <v>0</v>
      </c>
      <c r="E40" t="s">
        <v>1</v>
      </c>
      <c r="F40" t="s">
        <v>422</v>
      </c>
      <c r="G40" t="s">
        <v>516</v>
      </c>
      <c r="H40" t="s">
        <v>3</v>
      </c>
      <c r="I40" t="s">
        <v>423</v>
      </c>
      <c r="J40" t="s">
        <v>2</v>
      </c>
      <c r="K40" t="s">
        <v>424</v>
      </c>
    </row>
    <row r="41" spans="1:11" x14ac:dyDescent="0.25">
      <c r="A41" s="2">
        <v>40</v>
      </c>
      <c r="B41" t="s">
        <v>425</v>
      </c>
      <c r="C41" t="s">
        <v>426</v>
      </c>
      <c r="D41" t="s">
        <v>427</v>
      </c>
      <c r="E41" t="s">
        <v>28</v>
      </c>
      <c r="F41" t="s">
        <v>428</v>
      </c>
      <c r="G41" t="s">
        <v>516</v>
      </c>
      <c r="H41" t="s">
        <v>287</v>
      </c>
      <c r="I41" t="s">
        <v>429</v>
      </c>
      <c r="J41" t="s">
        <v>289</v>
      </c>
      <c r="K41" t="s">
        <v>430</v>
      </c>
    </row>
    <row r="42" spans="1:11" x14ac:dyDescent="0.25">
      <c r="A42" s="2">
        <v>41</v>
      </c>
      <c r="B42" t="s">
        <v>431</v>
      </c>
      <c r="C42" t="s">
        <v>172</v>
      </c>
      <c r="D42" t="s">
        <v>432</v>
      </c>
      <c r="E42" t="s">
        <v>28</v>
      </c>
      <c r="F42" t="s">
        <v>433</v>
      </c>
      <c r="G42" t="s">
        <v>516</v>
      </c>
      <c r="H42" t="s">
        <v>294</v>
      </c>
      <c r="I42" t="s">
        <v>434</v>
      </c>
      <c r="J42" t="s">
        <v>289</v>
      </c>
      <c r="K42" t="s">
        <v>435</v>
      </c>
    </row>
    <row r="43" spans="1:11" x14ac:dyDescent="0.25">
      <c r="A43" s="2">
        <v>42</v>
      </c>
      <c r="B43" t="s">
        <v>15</v>
      </c>
      <c r="C43" t="s">
        <v>16</v>
      </c>
      <c r="D43" t="s">
        <v>17</v>
      </c>
      <c r="E43" t="s">
        <v>7</v>
      </c>
      <c r="F43" t="s">
        <v>77</v>
      </c>
      <c r="G43" t="s">
        <v>516</v>
      </c>
      <c r="H43" t="s">
        <v>30</v>
      </c>
      <c r="I43" t="s">
        <v>78</v>
      </c>
      <c r="J43" t="s">
        <v>32</v>
      </c>
      <c r="K43" t="s">
        <v>436</v>
      </c>
    </row>
    <row r="44" spans="1:11" x14ac:dyDescent="0.25">
      <c r="A44" s="2">
        <v>43</v>
      </c>
      <c r="B44" t="s">
        <v>407</v>
      </c>
      <c r="C44" t="s">
        <v>408</v>
      </c>
      <c r="D44" t="s">
        <v>27</v>
      </c>
      <c r="E44" t="s">
        <v>28</v>
      </c>
      <c r="F44" t="s">
        <v>437</v>
      </c>
      <c r="G44" t="s">
        <v>516</v>
      </c>
      <c r="H44" t="s">
        <v>30</v>
      </c>
      <c r="I44" t="s">
        <v>438</v>
      </c>
      <c r="J44" t="s">
        <v>32</v>
      </c>
      <c r="K44" t="s">
        <v>439</v>
      </c>
    </row>
    <row r="45" spans="1:11" x14ac:dyDescent="0.25">
      <c r="A45" s="2">
        <v>44</v>
      </c>
      <c r="B45" t="s">
        <v>407</v>
      </c>
      <c r="C45" t="s">
        <v>408</v>
      </c>
      <c r="D45" t="s">
        <v>27</v>
      </c>
      <c r="E45" t="s">
        <v>28</v>
      </c>
      <c r="F45" t="s">
        <v>440</v>
      </c>
      <c r="G45" t="s">
        <v>516</v>
      </c>
      <c r="H45" t="s">
        <v>30</v>
      </c>
      <c r="I45" t="s">
        <v>441</v>
      </c>
      <c r="J45" t="s">
        <v>32</v>
      </c>
      <c r="K45" t="s">
        <v>442</v>
      </c>
    </row>
    <row r="46" spans="1:11" x14ac:dyDescent="0.25">
      <c r="A46" s="2">
        <v>45</v>
      </c>
      <c r="B46" t="s">
        <v>443</v>
      </c>
      <c r="C46" t="s">
        <v>444</v>
      </c>
      <c r="D46" t="s">
        <v>0</v>
      </c>
      <c r="E46" t="s">
        <v>1</v>
      </c>
      <c r="F46" t="s">
        <v>445</v>
      </c>
      <c r="G46" t="s">
        <v>527</v>
      </c>
      <c r="H46" t="s">
        <v>5</v>
      </c>
      <c r="I46" t="s">
        <v>446</v>
      </c>
      <c r="J46" t="s">
        <v>6</v>
      </c>
      <c r="K46" t="s">
        <v>447</v>
      </c>
    </row>
    <row r="47" spans="1:11" x14ac:dyDescent="0.25">
      <c r="A47" s="2">
        <v>46</v>
      </c>
      <c r="B47" t="s">
        <v>448</v>
      </c>
      <c r="C47" t="s">
        <v>449</v>
      </c>
      <c r="D47" t="s">
        <v>205</v>
      </c>
      <c r="E47" t="s">
        <v>1</v>
      </c>
      <c r="F47" t="s">
        <v>450</v>
      </c>
      <c r="G47" t="s">
        <v>527</v>
      </c>
      <c r="H47" t="s">
        <v>5</v>
      </c>
      <c r="I47" t="s">
        <v>451</v>
      </c>
      <c r="J47" t="s">
        <v>6</v>
      </c>
      <c r="K47" t="s">
        <v>452</v>
      </c>
    </row>
    <row r="48" spans="1:11" x14ac:dyDescent="0.25">
      <c r="A48" s="2">
        <v>47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516</v>
      </c>
      <c r="H48" t="s">
        <v>30</v>
      </c>
      <c r="I48" t="s">
        <v>458</v>
      </c>
      <c r="J48" t="s">
        <v>32</v>
      </c>
      <c r="K48" t="s">
        <v>459</v>
      </c>
    </row>
    <row r="49" spans="1:11" x14ac:dyDescent="0.25">
      <c r="A49" s="2">
        <v>48</v>
      </c>
      <c r="B49" t="s">
        <v>460</v>
      </c>
      <c r="C49" t="s">
        <v>461</v>
      </c>
      <c r="D49" t="s">
        <v>462</v>
      </c>
      <c r="E49" t="s">
        <v>1</v>
      </c>
      <c r="F49" t="s">
        <v>463</v>
      </c>
      <c r="G49" t="s">
        <v>516</v>
      </c>
      <c r="H49" t="s">
        <v>30</v>
      </c>
      <c r="I49" t="s">
        <v>464</v>
      </c>
      <c r="J49" t="s">
        <v>32</v>
      </c>
      <c r="K49" t="s">
        <v>465</v>
      </c>
    </row>
    <row r="50" spans="1:11" x14ac:dyDescent="0.25">
      <c r="A50" s="2">
        <v>49</v>
      </c>
      <c r="B50" t="s">
        <v>165</v>
      </c>
      <c r="C50" t="s">
        <v>166</v>
      </c>
      <c r="D50" t="s">
        <v>27</v>
      </c>
      <c r="E50" t="s">
        <v>28</v>
      </c>
      <c r="F50" t="s">
        <v>167</v>
      </c>
      <c r="G50" t="s">
        <v>516</v>
      </c>
      <c r="H50" t="s">
        <v>30</v>
      </c>
      <c r="I50" t="s">
        <v>168</v>
      </c>
      <c r="J50" t="s">
        <v>32</v>
      </c>
      <c r="K50" t="s">
        <v>466</v>
      </c>
    </row>
    <row r="51" spans="1:11" x14ac:dyDescent="0.25">
      <c r="A51" s="2">
        <v>50</v>
      </c>
      <c r="B51" t="s">
        <v>10</v>
      </c>
      <c r="C51" t="s">
        <v>11</v>
      </c>
      <c r="D51" t="s">
        <v>0</v>
      </c>
      <c r="E51" t="s">
        <v>1</v>
      </c>
      <c r="F51" t="s">
        <v>12</v>
      </c>
      <c r="G51" t="s">
        <v>527</v>
      </c>
      <c r="H51" t="s">
        <v>5</v>
      </c>
      <c r="I51" t="s">
        <v>13</v>
      </c>
      <c r="J51" t="s">
        <v>6</v>
      </c>
      <c r="K51" t="s">
        <v>14</v>
      </c>
    </row>
    <row r="52" spans="1:11" x14ac:dyDescent="0.25">
      <c r="A52" s="2">
        <v>51</v>
      </c>
      <c r="B52" t="s">
        <v>20</v>
      </c>
      <c r="C52" t="s">
        <v>21</v>
      </c>
      <c r="D52" t="s">
        <v>0</v>
      </c>
      <c r="E52" t="s">
        <v>1</v>
      </c>
      <c r="F52" t="s">
        <v>22</v>
      </c>
      <c r="G52" t="s">
        <v>527</v>
      </c>
      <c r="H52" t="s">
        <v>5</v>
      </c>
      <c r="I52" t="s">
        <v>23</v>
      </c>
      <c r="J52" t="s">
        <v>6</v>
      </c>
      <c r="K52" t="s">
        <v>24</v>
      </c>
    </row>
    <row r="53" spans="1:11" x14ac:dyDescent="0.25">
      <c r="A53" s="2">
        <v>52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516</v>
      </c>
      <c r="H53" t="s">
        <v>30</v>
      </c>
      <c r="I53" t="s">
        <v>31</v>
      </c>
      <c r="J53" t="s">
        <v>32</v>
      </c>
      <c r="K53" t="s">
        <v>33</v>
      </c>
    </row>
    <row r="54" spans="1:11" x14ac:dyDescent="0.25">
      <c r="A54" s="2">
        <v>53</v>
      </c>
      <c r="B54" t="s">
        <v>34</v>
      </c>
      <c r="C54" t="s">
        <v>35</v>
      </c>
      <c r="D54" t="s">
        <v>36</v>
      </c>
      <c r="E54" t="s">
        <v>1</v>
      </c>
      <c r="F54" t="s">
        <v>37</v>
      </c>
      <c r="G54" t="s">
        <v>527</v>
      </c>
      <c r="H54" t="s">
        <v>5</v>
      </c>
      <c r="I54" t="s">
        <v>38</v>
      </c>
      <c r="J54" t="s">
        <v>6</v>
      </c>
      <c r="K54" t="s">
        <v>39</v>
      </c>
    </row>
    <row r="55" spans="1:11" x14ac:dyDescent="0.25">
      <c r="A55" s="2">
        <v>54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527</v>
      </c>
      <c r="H55" t="s">
        <v>5</v>
      </c>
      <c r="I55" t="s">
        <v>45</v>
      </c>
      <c r="J55" t="s">
        <v>6</v>
      </c>
      <c r="K55" t="s">
        <v>46</v>
      </c>
    </row>
    <row r="56" spans="1:11" x14ac:dyDescent="0.25">
      <c r="A56" s="2">
        <v>55</v>
      </c>
      <c r="B56" t="s">
        <v>54</v>
      </c>
      <c r="C56" t="s">
        <v>55</v>
      </c>
      <c r="D56" t="s">
        <v>0</v>
      </c>
      <c r="E56" t="s">
        <v>1</v>
      </c>
      <c r="F56" t="s">
        <v>56</v>
      </c>
      <c r="G56" t="s">
        <v>527</v>
      </c>
      <c r="H56" t="s">
        <v>5</v>
      </c>
      <c r="I56" t="s">
        <v>57</v>
      </c>
      <c r="J56" t="s">
        <v>6</v>
      </c>
      <c r="K56" t="s">
        <v>58</v>
      </c>
    </row>
    <row r="57" spans="1:11" x14ac:dyDescent="0.25">
      <c r="A57" s="2">
        <v>56</v>
      </c>
      <c r="B57" t="s">
        <v>59</v>
      </c>
      <c r="C57" t="s">
        <v>60</v>
      </c>
      <c r="D57" t="s">
        <v>0</v>
      </c>
      <c r="E57" t="s">
        <v>1</v>
      </c>
      <c r="F57" t="s">
        <v>61</v>
      </c>
      <c r="G57" t="s">
        <v>516</v>
      </c>
      <c r="H57" t="s">
        <v>3</v>
      </c>
      <c r="I57" t="s">
        <v>62</v>
      </c>
      <c r="J57" t="s">
        <v>53</v>
      </c>
      <c r="K57" t="s">
        <v>63</v>
      </c>
    </row>
    <row r="58" spans="1:11" x14ac:dyDescent="0.25">
      <c r="A58" s="2">
        <v>57</v>
      </c>
      <c r="B58" t="s">
        <v>64</v>
      </c>
      <c r="C58" t="s">
        <v>65</v>
      </c>
      <c r="D58" t="s">
        <v>66</v>
      </c>
      <c r="E58" t="s">
        <v>1</v>
      </c>
      <c r="F58" t="s">
        <v>67</v>
      </c>
      <c r="G58" t="s">
        <v>516</v>
      </c>
      <c r="H58" t="s">
        <v>30</v>
      </c>
      <c r="I58" t="s">
        <v>68</v>
      </c>
      <c r="J58" t="s">
        <v>32</v>
      </c>
      <c r="K58" t="s">
        <v>69</v>
      </c>
    </row>
    <row r="59" spans="1:11" x14ac:dyDescent="0.25">
      <c r="A59" s="2">
        <v>58</v>
      </c>
      <c r="B59" t="s">
        <v>71</v>
      </c>
      <c r="C59" t="s">
        <v>72</v>
      </c>
      <c r="D59" t="s">
        <v>73</v>
      </c>
      <c r="E59" t="s">
        <v>28</v>
      </c>
      <c r="F59" t="s">
        <v>74</v>
      </c>
      <c r="G59" t="s">
        <v>516</v>
      </c>
      <c r="H59" t="s">
        <v>30</v>
      </c>
      <c r="I59" t="s">
        <v>75</v>
      </c>
      <c r="J59" t="s">
        <v>32</v>
      </c>
      <c r="K59" t="s">
        <v>76</v>
      </c>
    </row>
    <row r="60" spans="1:11" x14ac:dyDescent="0.25">
      <c r="A60" s="2">
        <v>59</v>
      </c>
      <c r="B60" t="s">
        <v>467</v>
      </c>
      <c r="C60" t="s">
        <v>468</v>
      </c>
      <c r="D60" t="s">
        <v>0</v>
      </c>
      <c r="E60" t="s">
        <v>1</v>
      </c>
      <c r="F60" t="s">
        <v>469</v>
      </c>
      <c r="G60" t="s">
        <v>527</v>
      </c>
      <c r="H60" t="s">
        <v>5</v>
      </c>
      <c r="I60" t="s">
        <v>470</v>
      </c>
      <c r="J60" t="s">
        <v>6</v>
      </c>
      <c r="K60" t="s">
        <v>471</v>
      </c>
    </row>
    <row r="61" spans="1:11" x14ac:dyDescent="0.25">
      <c r="A61" s="2">
        <v>60</v>
      </c>
      <c r="B61" t="s">
        <v>79</v>
      </c>
      <c r="C61" t="s">
        <v>11</v>
      </c>
      <c r="D61" t="s">
        <v>80</v>
      </c>
      <c r="E61" t="s">
        <v>81</v>
      </c>
      <c r="F61" t="s">
        <v>82</v>
      </c>
      <c r="G61" t="s">
        <v>527</v>
      </c>
      <c r="H61" t="s">
        <v>5</v>
      </c>
      <c r="I61" t="s">
        <v>83</v>
      </c>
      <c r="J61" t="s">
        <v>6</v>
      </c>
      <c r="K61" t="s">
        <v>84</v>
      </c>
    </row>
    <row r="62" spans="1:11" x14ac:dyDescent="0.25">
      <c r="A62" s="2">
        <v>61</v>
      </c>
      <c r="B62" t="s">
        <v>64</v>
      </c>
      <c r="C62" t="s">
        <v>65</v>
      </c>
      <c r="D62" t="s">
        <v>66</v>
      </c>
      <c r="E62" t="s">
        <v>1</v>
      </c>
      <c r="F62" t="s">
        <v>85</v>
      </c>
      <c r="G62" t="s">
        <v>527</v>
      </c>
      <c r="H62" t="s">
        <v>5</v>
      </c>
      <c r="I62" t="s">
        <v>86</v>
      </c>
      <c r="J62" t="s">
        <v>6</v>
      </c>
      <c r="K62" t="s">
        <v>87</v>
      </c>
    </row>
    <row r="63" spans="1:11" x14ac:dyDescent="0.25">
      <c r="A63" s="2">
        <v>62</v>
      </c>
      <c r="B63" t="s">
        <v>88</v>
      </c>
      <c r="C63" t="s">
        <v>89</v>
      </c>
      <c r="D63" t="s">
        <v>90</v>
      </c>
      <c r="E63" t="s">
        <v>70</v>
      </c>
      <c r="F63" t="s">
        <v>91</v>
      </c>
      <c r="G63" t="s">
        <v>527</v>
      </c>
      <c r="H63" t="s">
        <v>5</v>
      </c>
      <c r="I63" t="s">
        <v>92</v>
      </c>
      <c r="J63" t="s">
        <v>6</v>
      </c>
      <c r="K63" t="s">
        <v>93</v>
      </c>
    </row>
    <row r="64" spans="1:11" x14ac:dyDescent="0.25">
      <c r="A64" s="2">
        <v>63</v>
      </c>
      <c r="B64" t="s">
        <v>50</v>
      </c>
      <c r="C64" t="s">
        <v>51</v>
      </c>
      <c r="D64" t="s">
        <v>52</v>
      </c>
      <c r="E64" t="s">
        <v>43</v>
      </c>
      <c r="F64" t="s">
        <v>94</v>
      </c>
      <c r="G64" t="s">
        <v>527</v>
      </c>
      <c r="H64" t="s">
        <v>5</v>
      </c>
      <c r="I64" t="s">
        <v>95</v>
      </c>
      <c r="J64" t="s">
        <v>6</v>
      </c>
      <c r="K64" t="s">
        <v>96</v>
      </c>
    </row>
    <row r="65" spans="1:11" x14ac:dyDescent="0.25">
      <c r="A65" s="2">
        <v>64</v>
      </c>
      <c r="B65" t="s">
        <v>49</v>
      </c>
      <c r="C65" t="s">
        <v>97</v>
      </c>
      <c r="D65" t="s">
        <v>66</v>
      </c>
      <c r="E65" t="s">
        <v>1</v>
      </c>
      <c r="F65" t="s">
        <v>98</v>
      </c>
      <c r="G65" t="s">
        <v>527</v>
      </c>
      <c r="H65" t="s">
        <v>5</v>
      </c>
      <c r="I65" t="s">
        <v>99</v>
      </c>
      <c r="J65" t="s">
        <v>6</v>
      </c>
      <c r="K65" t="s">
        <v>100</v>
      </c>
    </row>
    <row r="66" spans="1:11" x14ac:dyDescent="0.25">
      <c r="A66" s="2">
        <v>65</v>
      </c>
      <c r="B66" t="s">
        <v>104</v>
      </c>
      <c r="C66" t="s">
        <v>105</v>
      </c>
      <c r="D66" t="s">
        <v>106</v>
      </c>
      <c r="E66" t="s">
        <v>7</v>
      </c>
      <c r="F66" t="s">
        <v>107</v>
      </c>
      <c r="G66" t="s">
        <v>527</v>
      </c>
      <c r="H66" t="s">
        <v>5</v>
      </c>
      <c r="I66" t="s">
        <v>108</v>
      </c>
      <c r="J66" t="s">
        <v>6</v>
      </c>
      <c r="K66" t="s">
        <v>109</v>
      </c>
    </row>
    <row r="67" spans="1:11" x14ac:dyDescent="0.25">
      <c r="A67" s="2">
        <v>66</v>
      </c>
      <c r="B67" t="s">
        <v>110</v>
      </c>
      <c r="C67" t="s">
        <v>111</v>
      </c>
      <c r="D67" t="s">
        <v>112</v>
      </c>
      <c r="E67" t="s">
        <v>43</v>
      </c>
      <c r="F67" t="s">
        <v>113</v>
      </c>
      <c r="G67" t="s">
        <v>516</v>
      </c>
      <c r="H67" t="s">
        <v>3</v>
      </c>
      <c r="I67" t="s">
        <v>114</v>
      </c>
      <c r="J67" t="s">
        <v>53</v>
      </c>
      <c r="K67" t="s">
        <v>115</v>
      </c>
    </row>
    <row r="68" spans="1:11" x14ac:dyDescent="0.25">
      <c r="A68" s="2">
        <v>67</v>
      </c>
      <c r="B68" t="s">
        <v>120</v>
      </c>
      <c r="C68" t="s">
        <v>121</v>
      </c>
      <c r="D68" t="s">
        <v>122</v>
      </c>
      <c r="E68" t="s">
        <v>43</v>
      </c>
      <c r="F68" t="s">
        <v>123</v>
      </c>
      <c r="G68" t="s">
        <v>516</v>
      </c>
      <c r="H68" t="s">
        <v>3</v>
      </c>
      <c r="I68" t="s">
        <v>124</v>
      </c>
      <c r="J68" t="s">
        <v>125</v>
      </c>
      <c r="K68" t="s">
        <v>126</v>
      </c>
    </row>
    <row r="69" spans="1:11" x14ac:dyDescent="0.25">
      <c r="A69" s="2">
        <v>68</v>
      </c>
      <c r="B69" t="s">
        <v>127</v>
      </c>
      <c r="C69" t="s">
        <v>47</v>
      </c>
      <c r="D69" t="s">
        <v>0</v>
      </c>
      <c r="E69" t="s">
        <v>1</v>
      </c>
      <c r="F69" t="s">
        <v>128</v>
      </c>
      <c r="G69" t="s">
        <v>527</v>
      </c>
      <c r="H69" t="s">
        <v>8</v>
      </c>
      <c r="I69" t="s">
        <v>129</v>
      </c>
      <c r="J69" t="s">
        <v>9</v>
      </c>
      <c r="K69" t="s">
        <v>130</v>
      </c>
    </row>
    <row r="70" spans="1:11" x14ac:dyDescent="0.25">
      <c r="A70" s="2">
        <v>69</v>
      </c>
      <c r="B70" t="s">
        <v>131</v>
      </c>
      <c r="C70" t="s">
        <v>132</v>
      </c>
      <c r="D70" t="s">
        <v>133</v>
      </c>
      <c r="E70" t="s">
        <v>28</v>
      </c>
      <c r="F70" t="s">
        <v>134</v>
      </c>
      <c r="G70" t="s">
        <v>516</v>
      </c>
      <c r="H70" t="s">
        <v>30</v>
      </c>
      <c r="I70" t="s">
        <v>135</v>
      </c>
      <c r="J70" t="s">
        <v>32</v>
      </c>
      <c r="K70" t="s">
        <v>136</v>
      </c>
    </row>
    <row r="71" spans="1:11" x14ac:dyDescent="0.25">
      <c r="A71" s="2">
        <v>70</v>
      </c>
      <c r="B71" t="s">
        <v>102</v>
      </c>
      <c r="C71" t="s">
        <v>141</v>
      </c>
      <c r="D71" t="s">
        <v>42</v>
      </c>
      <c r="E71" t="s">
        <v>43</v>
      </c>
      <c r="F71" t="s">
        <v>142</v>
      </c>
      <c r="G71" t="s">
        <v>516</v>
      </c>
      <c r="H71" t="s">
        <v>3</v>
      </c>
      <c r="I71" t="s">
        <v>143</v>
      </c>
      <c r="J71" t="s">
        <v>53</v>
      </c>
      <c r="K71" t="s">
        <v>144</v>
      </c>
    </row>
    <row r="72" spans="1:11" x14ac:dyDescent="0.25">
      <c r="A72" s="2">
        <v>71</v>
      </c>
      <c r="B72" t="s">
        <v>145</v>
      </c>
      <c r="C72" t="s">
        <v>146</v>
      </c>
      <c r="D72" t="s">
        <v>0</v>
      </c>
      <c r="E72" t="s">
        <v>1</v>
      </c>
      <c r="F72" t="s">
        <v>147</v>
      </c>
      <c r="G72" t="s">
        <v>516</v>
      </c>
      <c r="H72" t="s">
        <v>3</v>
      </c>
      <c r="I72" t="s">
        <v>148</v>
      </c>
      <c r="J72" t="s">
        <v>53</v>
      </c>
      <c r="K72" t="s">
        <v>149</v>
      </c>
    </row>
    <row r="73" spans="1:11" x14ac:dyDescent="0.25">
      <c r="A73" s="2">
        <v>72</v>
      </c>
      <c r="B73" t="s">
        <v>150</v>
      </c>
      <c r="C73" t="s">
        <v>151</v>
      </c>
      <c r="D73" t="s">
        <v>152</v>
      </c>
      <c r="E73" t="s">
        <v>28</v>
      </c>
      <c r="F73" t="s">
        <v>153</v>
      </c>
      <c r="G73" t="s">
        <v>516</v>
      </c>
      <c r="H73" t="s">
        <v>30</v>
      </c>
      <c r="I73" t="s">
        <v>154</v>
      </c>
      <c r="J73" t="s">
        <v>32</v>
      </c>
      <c r="K73" t="s">
        <v>155</v>
      </c>
    </row>
    <row r="74" spans="1:11" x14ac:dyDescent="0.25">
      <c r="A74" s="2">
        <v>73</v>
      </c>
      <c r="B74" t="s">
        <v>54</v>
      </c>
      <c r="C74" t="s">
        <v>55</v>
      </c>
      <c r="D74" t="s">
        <v>0</v>
      </c>
      <c r="E74" t="s">
        <v>1</v>
      </c>
      <c r="F74" t="s">
        <v>156</v>
      </c>
      <c r="G74" t="s">
        <v>516</v>
      </c>
      <c r="H74" t="s">
        <v>157</v>
      </c>
      <c r="I74" t="s">
        <v>158</v>
      </c>
      <c r="J74" t="s">
        <v>159</v>
      </c>
      <c r="K74" t="s">
        <v>160</v>
      </c>
    </row>
    <row r="75" spans="1:11" x14ac:dyDescent="0.25">
      <c r="A75" s="2">
        <v>74</v>
      </c>
      <c r="B75" t="s">
        <v>101</v>
      </c>
      <c r="C75" t="s">
        <v>102</v>
      </c>
      <c r="D75" t="s">
        <v>103</v>
      </c>
      <c r="E75" t="s">
        <v>43</v>
      </c>
      <c r="F75" t="s">
        <v>169</v>
      </c>
      <c r="G75" t="s">
        <v>527</v>
      </c>
      <c r="H75" t="s">
        <v>8</v>
      </c>
      <c r="I75" t="s">
        <v>170</v>
      </c>
      <c r="J75" t="s">
        <v>9</v>
      </c>
      <c r="K75" t="s">
        <v>171</v>
      </c>
    </row>
    <row r="76" spans="1:11" x14ac:dyDescent="0.25">
      <c r="A76" s="2">
        <v>75</v>
      </c>
      <c r="B76" t="s">
        <v>174</v>
      </c>
      <c r="C76" t="s">
        <v>175</v>
      </c>
      <c r="D76" t="s">
        <v>0</v>
      </c>
      <c r="E76" t="s">
        <v>1</v>
      </c>
      <c r="F76" t="s">
        <v>176</v>
      </c>
      <c r="G76" t="s">
        <v>527</v>
      </c>
      <c r="H76" t="s">
        <v>8</v>
      </c>
      <c r="I76" t="s">
        <v>177</v>
      </c>
      <c r="J76" t="s">
        <v>9</v>
      </c>
      <c r="K76" t="s">
        <v>178</v>
      </c>
    </row>
    <row r="77" spans="1:11" x14ac:dyDescent="0.25">
      <c r="A77" s="2">
        <v>76</v>
      </c>
      <c r="B77" t="s">
        <v>174</v>
      </c>
      <c r="C77" t="s">
        <v>175</v>
      </c>
      <c r="D77" t="s">
        <v>0</v>
      </c>
      <c r="E77" t="s">
        <v>1</v>
      </c>
      <c r="F77" t="s">
        <v>472</v>
      </c>
      <c r="G77" t="s">
        <v>543</v>
      </c>
      <c r="H77" t="s">
        <v>473</v>
      </c>
      <c r="I77" t="s">
        <v>474</v>
      </c>
      <c r="J77" t="s">
        <v>475</v>
      </c>
      <c r="K77" t="s">
        <v>476</v>
      </c>
    </row>
    <row r="78" spans="1:11" x14ac:dyDescent="0.25">
      <c r="A78" s="2">
        <v>77</v>
      </c>
      <c r="B78" t="s">
        <v>179</v>
      </c>
      <c r="C78" t="s">
        <v>180</v>
      </c>
      <c r="D78" t="s">
        <v>181</v>
      </c>
      <c r="E78" t="s">
        <v>43</v>
      </c>
      <c r="F78" t="s">
        <v>182</v>
      </c>
      <c r="G78" t="s">
        <v>527</v>
      </c>
      <c r="H78" t="s">
        <v>8</v>
      </c>
      <c r="I78" t="s">
        <v>183</v>
      </c>
      <c r="J78" t="s">
        <v>9</v>
      </c>
      <c r="K78" t="s">
        <v>184</v>
      </c>
    </row>
    <row r="79" spans="1:11" x14ac:dyDescent="0.25">
      <c r="A79" s="2">
        <v>78</v>
      </c>
      <c r="B79" t="s">
        <v>185</v>
      </c>
      <c r="C79" t="s">
        <v>186</v>
      </c>
      <c r="D79" t="s">
        <v>17</v>
      </c>
      <c r="E79" t="s">
        <v>7</v>
      </c>
      <c r="F79" t="s">
        <v>187</v>
      </c>
      <c r="G79" t="s">
        <v>527</v>
      </c>
      <c r="H79" t="s">
        <v>8</v>
      </c>
      <c r="I79" t="s">
        <v>188</v>
      </c>
      <c r="J79" t="s">
        <v>9</v>
      </c>
      <c r="K79" t="s">
        <v>189</v>
      </c>
    </row>
    <row r="80" spans="1:11" x14ac:dyDescent="0.25">
      <c r="A80" s="2">
        <v>79</v>
      </c>
      <c r="B80" t="s">
        <v>544</v>
      </c>
      <c r="C80" t="s">
        <v>545</v>
      </c>
      <c r="D80" t="s">
        <v>546</v>
      </c>
      <c r="E80" t="s">
        <v>1</v>
      </c>
      <c r="F80" t="s">
        <v>547</v>
      </c>
      <c r="G80" t="s">
        <v>527</v>
      </c>
      <c r="H80" t="s">
        <v>8</v>
      </c>
      <c r="I80" t="s">
        <v>548</v>
      </c>
      <c r="J80" t="s">
        <v>9</v>
      </c>
      <c r="K80" t="s">
        <v>549</v>
      </c>
    </row>
    <row r="81" spans="1:11" x14ac:dyDescent="0.25">
      <c r="A81" s="2">
        <v>80</v>
      </c>
      <c r="B81" t="s">
        <v>467</v>
      </c>
      <c r="C81" t="s">
        <v>468</v>
      </c>
      <c r="D81" t="s">
        <v>0</v>
      </c>
      <c r="E81" t="s">
        <v>1</v>
      </c>
      <c r="F81" t="s">
        <v>477</v>
      </c>
      <c r="G81" t="s">
        <v>2</v>
      </c>
      <c r="H81" t="s">
        <v>30</v>
      </c>
      <c r="I81" t="s">
        <v>478</v>
      </c>
      <c r="J81" t="s">
        <v>32</v>
      </c>
      <c r="K81" t="s">
        <v>479</v>
      </c>
    </row>
    <row r="82" spans="1:11" x14ac:dyDescent="0.25">
      <c r="A82" s="2">
        <v>81</v>
      </c>
      <c r="B82" t="s">
        <v>190</v>
      </c>
      <c r="C82" t="s">
        <v>191</v>
      </c>
      <c r="D82" t="s">
        <v>192</v>
      </c>
      <c r="E82" t="s">
        <v>28</v>
      </c>
      <c r="F82" t="s">
        <v>193</v>
      </c>
      <c r="G82" t="s">
        <v>516</v>
      </c>
      <c r="H82" t="s">
        <v>30</v>
      </c>
      <c r="I82" t="s">
        <v>194</v>
      </c>
      <c r="J82" t="s">
        <v>32</v>
      </c>
      <c r="K82" t="s">
        <v>195</v>
      </c>
    </row>
    <row r="83" spans="1:11" x14ac:dyDescent="0.25">
      <c r="A83" s="2">
        <v>82</v>
      </c>
      <c r="B83" t="s">
        <v>196</v>
      </c>
      <c r="C83" t="s">
        <v>104</v>
      </c>
      <c r="D83" t="s">
        <v>197</v>
      </c>
      <c r="E83" t="s">
        <v>198</v>
      </c>
      <c r="F83" t="s">
        <v>199</v>
      </c>
      <c r="G83" t="s">
        <v>527</v>
      </c>
      <c r="H83" t="s">
        <v>8</v>
      </c>
      <c r="I83" t="s">
        <v>200</v>
      </c>
      <c r="J83" t="s">
        <v>9</v>
      </c>
      <c r="K83" t="s">
        <v>201</v>
      </c>
    </row>
    <row r="84" spans="1:11" x14ac:dyDescent="0.25">
      <c r="A84" s="2">
        <v>83</v>
      </c>
      <c r="B84" t="s">
        <v>101</v>
      </c>
      <c r="C84" t="s">
        <v>102</v>
      </c>
      <c r="D84" t="s">
        <v>103</v>
      </c>
      <c r="E84" t="s">
        <v>43</v>
      </c>
      <c r="F84" t="s">
        <v>202</v>
      </c>
      <c r="G84" t="s">
        <v>516</v>
      </c>
      <c r="H84" t="s">
        <v>30</v>
      </c>
      <c r="I84" t="s">
        <v>203</v>
      </c>
      <c r="J84" t="s">
        <v>32</v>
      </c>
      <c r="K84" t="s">
        <v>204</v>
      </c>
    </row>
    <row r="85" spans="1:11" x14ac:dyDescent="0.25">
      <c r="A85" s="2">
        <v>84</v>
      </c>
      <c r="B85" t="s">
        <v>54</v>
      </c>
      <c r="C85" t="s">
        <v>55</v>
      </c>
      <c r="D85" t="s">
        <v>0</v>
      </c>
      <c r="E85" t="s">
        <v>1</v>
      </c>
      <c r="F85" t="s">
        <v>480</v>
      </c>
      <c r="G85" t="s">
        <v>543</v>
      </c>
      <c r="H85" t="s">
        <v>473</v>
      </c>
      <c r="I85" t="s">
        <v>481</v>
      </c>
      <c r="J85" t="s">
        <v>475</v>
      </c>
      <c r="K85" t="s">
        <v>482</v>
      </c>
    </row>
    <row r="86" spans="1:11" x14ac:dyDescent="0.25">
      <c r="A86" s="2">
        <v>85</v>
      </c>
      <c r="B86" t="s">
        <v>206</v>
      </c>
      <c r="C86" t="s">
        <v>207</v>
      </c>
      <c r="D86" t="s">
        <v>173</v>
      </c>
      <c r="E86" t="s">
        <v>43</v>
      </c>
      <c r="F86" t="s">
        <v>208</v>
      </c>
      <c r="G86" t="s">
        <v>516</v>
      </c>
      <c r="H86" t="s">
        <v>3</v>
      </c>
      <c r="I86" t="s">
        <v>209</v>
      </c>
      <c r="J86" t="s">
        <v>53</v>
      </c>
      <c r="K86" t="s">
        <v>210</v>
      </c>
    </row>
    <row r="87" spans="1:11" x14ac:dyDescent="0.25">
      <c r="A87" s="2">
        <v>86</v>
      </c>
      <c r="B87" t="s">
        <v>211</v>
      </c>
      <c r="C87" t="s">
        <v>212</v>
      </c>
      <c r="D87" t="s">
        <v>66</v>
      </c>
      <c r="E87" t="s">
        <v>1</v>
      </c>
      <c r="F87" t="s">
        <v>213</v>
      </c>
      <c r="G87" t="s">
        <v>516</v>
      </c>
      <c r="H87" t="s">
        <v>3</v>
      </c>
      <c r="I87" t="s">
        <v>214</v>
      </c>
      <c r="J87" t="s">
        <v>53</v>
      </c>
      <c r="K87" t="s">
        <v>215</v>
      </c>
    </row>
    <row r="88" spans="1:11" x14ac:dyDescent="0.25">
      <c r="A88" s="2">
        <v>87</v>
      </c>
      <c r="B88" t="s">
        <v>216</v>
      </c>
      <c r="C88" t="s">
        <v>217</v>
      </c>
      <c r="D88" t="s">
        <v>0</v>
      </c>
      <c r="E88" t="s">
        <v>1</v>
      </c>
      <c r="F88" t="s">
        <v>218</v>
      </c>
      <c r="G88" t="s">
        <v>516</v>
      </c>
      <c r="H88" t="s">
        <v>3</v>
      </c>
      <c r="I88" t="s">
        <v>219</v>
      </c>
      <c r="J88" t="s">
        <v>53</v>
      </c>
      <c r="K88" t="s">
        <v>220</v>
      </c>
    </row>
    <row r="89" spans="1:11" x14ac:dyDescent="0.25">
      <c r="A89" s="2">
        <v>88</v>
      </c>
      <c r="B89" t="s">
        <v>50</v>
      </c>
      <c r="C89" t="s">
        <v>51</v>
      </c>
      <c r="D89" t="s">
        <v>52</v>
      </c>
      <c r="E89" t="s">
        <v>43</v>
      </c>
      <c r="F89" t="s">
        <v>221</v>
      </c>
      <c r="G89" t="s">
        <v>516</v>
      </c>
      <c r="H89" t="s">
        <v>3</v>
      </c>
      <c r="I89" t="s">
        <v>222</v>
      </c>
      <c r="J89" t="s">
        <v>53</v>
      </c>
      <c r="K89" t="s">
        <v>223</v>
      </c>
    </row>
    <row r="90" spans="1:11" x14ac:dyDescent="0.25">
      <c r="A90" s="2">
        <v>89</v>
      </c>
      <c r="B90" t="s">
        <v>224</v>
      </c>
      <c r="C90" t="s">
        <v>225</v>
      </c>
      <c r="D90" t="s">
        <v>0</v>
      </c>
      <c r="E90" t="s">
        <v>1</v>
      </c>
      <c r="F90" t="s">
        <v>226</v>
      </c>
      <c r="G90" t="s">
        <v>516</v>
      </c>
      <c r="H90" t="s">
        <v>3</v>
      </c>
      <c r="I90" t="s">
        <v>227</v>
      </c>
      <c r="J90" t="s">
        <v>53</v>
      </c>
      <c r="K90" t="s">
        <v>228</v>
      </c>
    </row>
    <row r="91" spans="1:11" x14ac:dyDescent="0.25">
      <c r="A91" s="2">
        <v>90</v>
      </c>
      <c r="B91" t="s">
        <v>54</v>
      </c>
      <c r="C91" t="s">
        <v>55</v>
      </c>
      <c r="D91" t="s">
        <v>0</v>
      </c>
      <c r="E91" t="s">
        <v>1</v>
      </c>
      <c r="F91" t="s">
        <v>229</v>
      </c>
      <c r="G91" t="s">
        <v>516</v>
      </c>
      <c r="H91" t="s">
        <v>3</v>
      </c>
      <c r="I91" t="s">
        <v>230</v>
      </c>
      <c r="J91" t="s">
        <v>53</v>
      </c>
      <c r="K91" t="s">
        <v>231</v>
      </c>
    </row>
    <row r="92" spans="1:11" x14ac:dyDescent="0.25">
      <c r="A92" s="2">
        <v>91</v>
      </c>
      <c r="B92" t="s">
        <v>232</v>
      </c>
      <c r="C92" t="s">
        <v>233</v>
      </c>
      <c r="D92" t="s">
        <v>234</v>
      </c>
      <c r="E92" t="s">
        <v>1</v>
      </c>
      <c r="F92" t="s">
        <v>235</v>
      </c>
      <c r="G92" t="s">
        <v>516</v>
      </c>
      <c r="H92" t="s">
        <v>3</v>
      </c>
      <c r="I92" t="s">
        <v>236</v>
      </c>
      <c r="J92" t="s">
        <v>53</v>
      </c>
      <c r="K92" t="s">
        <v>237</v>
      </c>
    </row>
    <row r="93" spans="1:11" x14ac:dyDescent="0.25">
      <c r="A93" s="2">
        <v>92</v>
      </c>
      <c r="B93" t="s">
        <v>50</v>
      </c>
      <c r="C93" t="s">
        <v>51</v>
      </c>
      <c r="D93" t="s">
        <v>52</v>
      </c>
      <c r="E93" t="s">
        <v>43</v>
      </c>
      <c r="F93" t="s">
        <v>246</v>
      </c>
      <c r="G93" t="s">
        <v>516</v>
      </c>
      <c r="H93" t="s">
        <v>3</v>
      </c>
      <c r="I93" t="s">
        <v>247</v>
      </c>
      <c r="J93" t="s">
        <v>125</v>
      </c>
      <c r="K93" t="s">
        <v>248</v>
      </c>
    </row>
    <row r="94" spans="1:11" x14ac:dyDescent="0.25">
      <c r="A94" s="2">
        <v>93</v>
      </c>
      <c r="B94" t="s">
        <v>249</v>
      </c>
      <c r="C94" t="s">
        <v>250</v>
      </c>
      <c r="D94" t="s">
        <v>251</v>
      </c>
      <c r="E94" t="s">
        <v>43</v>
      </c>
      <c r="F94" t="s">
        <v>252</v>
      </c>
      <c r="G94" t="s">
        <v>516</v>
      </c>
      <c r="H94" t="s">
        <v>3</v>
      </c>
      <c r="I94" t="s">
        <v>253</v>
      </c>
      <c r="J94" t="s">
        <v>125</v>
      </c>
      <c r="K94" t="s">
        <v>254</v>
      </c>
    </row>
    <row r="95" spans="1:11" x14ac:dyDescent="0.25">
      <c r="A95" s="2">
        <v>94</v>
      </c>
      <c r="B95" t="s">
        <v>257</v>
      </c>
      <c r="C95" t="s">
        <v>258</v>
      </c>
      <c r="D95" t="s">
        <v>36</v>
      </c>
      <c r="E95" t="s">
        <v>1</v>
      </c>
      <c r="F95" t="s">
        <v>259</v>
      </c>
      <c r="G95" t="s">
        <v>516</v>
      </c>
      <c r="H95" t="s">
        <v>3</v>
      </c>
      <c r="I95" t="s">
        <v>260</v>
      </c>
      <c r="J95" t="s">
        <v>53</v>
      </c>
      <c r="K95" t="s">
        <v>261</v>
      </c>
    </row>
    <row r="96" spans="1:11" x14ac:dyDescent="0.25">
      <c r="A96" s="2">
        <v>95</v>
      </c>
      <c r="B96" t="s">
        <v>262</v>
      </c>
      <c r="C96" t="s">
        <v>263</v>
      </c>
      <c r="D96" t="s">
        <v>264</v>
      </c>
      <c r="E96" t="s">
        <v>1</v>
      </c>
      <c r="F96" t="s">
        <v>265</v>
      </c>
      <c r="G96" t="s">
        <v>516</v>
      </c>
      <c r="H96" t="s">
        <v>3</v>
      </c>
      <c r="I96" t="s">
        <v>266</v>
      </c>
      <c r="J96" t="s">
        <v>53</v>
      </c>
      <c r="K96" t="s">
        <v>267</v>
      </c>
    </row>
    <row r="97" spans="1:11" x14ac:dyDescent="0.25">
      <c r="A97" s="2">
        <v>96</v>
      </c>
      <c r="B97" t="s">
        <v>268</v>
      </c>
      <c r="C97" t="s">
        <v>269</v>
      </c>
      <c r="D97" t="s">
        <v>66</v>
      </c>
      <c r="E97" t="s">
        <v>1</v>
      </c>
      <c r="F97" t="s">
        <v>270</v>
      </c>
      <c r="G97" t="s">
        <v>516</v>
      </c>
      <c r="H97" t="s">
        <v>3</v>
      </c>
      <c r="I97" t="s">
        <v>271</v>
      </c>
      <c r="J97" t="s">
        <v>53</v>
      </c>
      <c r="K97" t="s">
        <v>272</v>
      </c>
    </row>
    <row r="98" spans="1:11" x14ac:dyDescent="0.25">
      <c r="A98" s="2">
        <v>97</v>
      </c>
      <c r="B98" t="s">
        <v>273</v>
      </c>
      <c r="C98" t="s">
        <v>274</v>
      </c>
      <c r="D98" t="s">
        <v>0</v>
      </c>
      <c r="E98" t="s">
        <v>1</v>
      </c>
      <c r="F98" t="s">
        <v>275</v>
      </c>
      <c r="G98" t="s">
        <v>516</v>
      </c>
      <c r="H98" t="s">
        <v>3</v>
      </c>
      <c r="I98" t="s">
        <v>276</v>
      </c>
      <c r="J98" t="s">
        <v>53</v>
      </c>
      <c r="K98" t="s">
        <v>277</v>
      </c>
    </row>
    <row r="99" spans="1:11" x14ac:dyDescent="0.25">
      <c r="A99" s="2">
        <v>98</v>
      </c>
      <c r="B99" t="s">
        <v>278</v>
      </c>
      <c r="C99" t="s">
        <v>279</v>
      </c>
      <c r="D99" t="s">
        <v>66</v>
      </c>
      <c r="E99" t="s">
        <v>1</v>
      </c>
      <c r="F99" t="s">
        <v>280</v>
      </c>
      <c r="G99" t="s">
        <v>516</v>
      </c>
      <c r="H99" t="s">
        <v>3</v>
      </c>
      <c r="I99" t="s">
        <v>281</v>
      </c>
      <c r="J99" t="s">
        <v>53</v>
      </c>
      <c r="K9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Generated Report</vt:lpstr>
      <vt:lpstr>Connectivity Charts</vt:lpstr>
      <vt:lpstr>Current Report</vt:lpstr>
      <vt:lpstr>FT Participants</vt:lpstr>
      <vt:lpstr>Jul 16</vt:lpstr>
      <vt:lpstr>Jul 9</vt:lpstr>
      <vt:lpstr>Jul 2</vt:lpstr>
      <vt:lpstr>Jun 25</vt:lpstr>
      <vt:lpstr>Jun 18</vt:lpstr>
      <vt:lpstr>Jun 11</vt:lpstr>
      <vt:lpstr>Jun 4</vt:lpstr>
      <vt:lpstr>May 28</vt:lpstr>
      <vt:lpstr>May 21</vt:lpstr>
      <vt:lpstr>May 14</vt:lpstr>
      <vt:lpstr>May 9</vt:lpstr>
      <vt:lpstr>May 2</vt:lpstr>
      <vt:lpstr>Apr 23</vt:lpstr>
      <vt:lpstr>Apr 16</vt:lpstr>
      <vt:lpstr>Apr 9</vt:lpstr>
      <vt:lpstr>Apr 2</vt:lpstr>
      <vt:lpstr>Mar 26</vt:lpstr>
      <vt:lpstr>Mar 19</vt:lpstr>
      <vt:lpstr>Mar 12</vt:lpstr>
      <vt:lpstr>Mar 5</vt:lpstr>
      <vt:lpstr>Feb 26</vt:lpstr>
      <vt:lpstr>Feb 12</vt:lpstr>
      <vt:lpstr>Feb 5</vt:lpstr>
      <vt:lpstr>Jan 29</vt:lpstr>
      <vt:lpstr>Jan 22</vt:lpstr>
      <vt:lpstr>Jan 15</vt:lpstr>
      <vt:lpstr>Jan 8</vt:lpstr>
      <vt:lpstr>Jan 1</vt:lpstr>
      <vt:lpstr>Dec 25</vt:lpstr>
      <vt:lpstr>Dec 18</vt:lpstr>
      <vt:lpstr>Dec 11</vt:lpstr>
      <vt:lpstr>Dec 4</vt:lpstr>
      <vt:lpstr>Nov 27</vt:lpstr>
      <vt:lpstr>Nov 20</vt:lpstr>
      <vt:lpstr>Nov 13</vt:lpstr>
      <vt:lpstr>Nov 6</vt:lpstr>
      <vt:lpstr>Oct 30</vt:lpstr>
      <vt:lpstr>Oct 23</vt:lpstr>
      <vt:lpstr>Oct 16</vt:lpstr>
      <vt:lpstr>Oct 9</vt:lpstr>
      <vt:lpstr>Oct 2</vt:lpstr>
      <vt:lpstr>Sep 25</vt:lpstr>
      <vt:lpstr>Sep 18</vt:lpstr>
      <vt:lpstr>Sep 11</vt:lpstr>
      <vt:lpstr>Sep 4</vt:lpstr>
      <vt:lpstr>Aug 28</vt:lpstr>
      <vt:lpstr>Aug 21</vt:lpstr>
      <vt:lpstr>Aug 14</vt:lpstr>
      <vt:lpstr>Aug 7</vt:lpstr>
      <vt:lpstr>July 31</vt:lpstr>
      <vt:lpstr>July 24</vt:lpstr>
      <vt:lpstr>July 17</vt:lpstr>
      <vt:lpstr>July 10</vt:lpstr>
      <vt:lpstr>July 3</vt:lpstr>
      <vt:lpstr>June 26</vt:lpstr>
      <vt:lpstr>June 19</vt:lpstr>
      <vt:lpstr>June 12</vt:lpstr>
      <vt:lpstr>June 5</vt:lpstr>
      <vt:lpstr>May 30</vt:lpstr>
      <vt:lpstr>May 22</vt:lpstr>
      <vt:lpstr>May 15</vt:lpstr>
      <vt:lpstr>May 8</vt:lpstr>
      <vt:lpstr>May 1</vt:lpstr>
      <vt:lpstr>Apr 24</vt:lpstr>
      <vt:lpstr>Apr 17</vt:lpstr>
      <vt:lpstr>Apr 10</vt:lpstr>
      <vt:lpstr>Apr 3</vt:lpstr>
      <vt:lpstr>Mar 29</vt:lpstr>
      <vt:lpstr>Mar 21</vt:lpstr>
      <vt:lpstr>Mar 14</vt:lpstr>
      <vt:lpstr>Mar 7</vt:lpstr>
      <vt:lpstr>Mar 3</vt:lpstr>
      <vt:lpstr>Feb 20</vt:lpstr>
      <vt:lpstr>Feb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2018-07-16T21:40:36Z</dcterms:modified>
</cp:coreProperties>
</file>