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EECS448\project3\Project3\"/>
    </mc:Choice>
  </mc:AlternateContent>
  <workbookProtection workbookPassword="AE69" lockStructure="1"/>
  <bookViews>
    <workbookView xWindow="0" yWindow="0" windowWidth="21570" windowHeight="8145"/>
  </bookViews>
  <sheets>
    <sheet name="GanttChart" sheetId="9" r:id="rId1"/>
    <sheet name="GanttChartPro" sheetId="12" r:id="rId2"/>
    <sheet name="Help" sheetId="6" r:id="rId3"/>
    <sheet name="TermsOfUse" sheetId="11" r:id="rId4"/>
  </sheets>
  <definedNames>
    <definedName name="_xlnm.Print_Area" localSheetId="0">GanttChart!$A$1:$BM$30</definedName>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51" i="9" l="1"/>
  <c r="I54" i="9"/>
  <c r="I53" i="9"/>
  <c r="I52" i="9"/>
  <c r="I51" i="9"/>
  <c r="I31" i="9"/>
  <c r="I49" i="9"/>
  <c r="I48" i="9"/>
  <c r="I47" i="9"/>
  <c r="I46" i="9"/>
  <c r="I44" i="9"/>
  <c r="I43" i="9"/>
  <c r="I42" i="9"/>
  <c r="I41" i="9"/>
  <c r="I39" i="9"/>
  <c r="I38" i="9"/>
  <c r="I37" i="9"/>
  <c r="I36" i="9"/>
  <c r="I34" i="9"/>
  <c r="I33" i="9"/>
  <c r="I32" i="9"/>
  <c r="I29" i="9"/>
  <c r="I28" i="9"/>
  <c r="I27" i="9"/>
  <c r="I26" i="9"/>
  <c r="I24" i="9"/>
  <c r="I23" i="9"/>
  <c r="I22" i="9"/>
  <c r="I21" i="9"/>
  <c r="A60" i="9"/>
  <c r="A61" i="9" s="1"/>
  <c r="A62" i="9" s="1"/>
  <c r="A63" i="9" s="1"/>
  <c r="A65" i="9"/>
  <c r="F66" i="9"/>
  <c r="I66" i="9" s="1"/>
  <c r="A67" i="9"/>
  <c r="A68" i="9" s="1"/>
  <c r="A69" i="9" s="1"/>
  <c r="F67" i="9"/>
  <c r="I67" i="9" s="1"/>
  <c r="I11" i="9"/>
  <c r="I12" i="9"/>
  <c r="I13" i="9"/>
  <c r="I14" i="9"/>
  <c r="I16" i="9"/>
  <c r="I17" i="9"/>
  <c r="I18" i="9"/>
  <c r="I19" i="9"/>
  <c r="I10" i="9"/>
  <c r="E68" i="9" l="1"/>
  <c r="F68" i="9" s="1"/>
  <c r="E69" i="9" s="1"/>
  <c r="E9" i="9"/>
  <c r="F9" i="9" s="1"/>
  <c r="I9" i="9" s="1"/>
  <c r="J4" i="9"/>
  <c r="K4" i="9" s="1"/>
  <c r="I68" i="9" l="1"/>
  <c r="F69" i="9"/>
  <c r="I69" i="9" s="1"/>
  <c r="E65" i="9"/>
  <c r="F65" i="9"/>
  <c r="L4" i="9"/>
  <c r="E10" i="9"/>
  <c r="I65" i="9" l="1"/>
  <c r="G65" i="9"/>
  <c r="F10" i="9"/>
  <c r="E12" i="9"/>
  <c r="F12" i="9" s="1"/>
  <c r="E13" i="9" s="1"/>
  <c r="F13" i="9" s="1"/>
  <c r="E14" i="9" s="1"/>
  <c r="F14" i="9" s="1"/>
  <c r="E11" i="9"/>
  <c r="F11" i="9" s="1"/>
  <c r="M4" i="9"/>
  <c r="E31" i="9" l="1"/>
  <c r="F31" i="9" s="1"/>
  <c r="E32" i="9" s="1"/>
  <c r="F32" i="9" s="1"/>
  <c r="E33" i="9" s="1"/>
  <c r="F33" i="9" s="1"/>
  <c r="E34" i="9" s="1"/>
  <c r="F34" i="9" s="1"/>
  <c r="E16" i="9" s="1"/>
  <c r="F16" i="9" s="1"/>
  <c r="E17" i="9" s="1"/>
  <c r="F17" i="9" s="1"/>
  <c r="E18" i="9" s="1"/>
  <c r="F18" i="9" s="1"/>
  <c r="E19" i="9" s="1"/>
  <c r="F19" i="9" s="1"/>
  <c r="E41" i="9" s="1"/>
  <c r="F41" i="9" s="1"/>
  <c r="E42" i="9" s="1"/>
  <c r="F42" i="9" s="1"/>
  <c r="E43" i="9" s="1"/>
  <c r="F43" i="9" s="1"/>
  <c r="E44" i="9" s="1"/>
  <c r="F44" i="9" s="1"/>
  <c r="F51" i="9" s="1"/>
  <c r="E52" i="9" s="1"/>
  <c r="F52" i="9" s="1"/>
  <c r="E53" i="9" s="1"/>
  <c r="F53" i="9" s="1"/>
  <c r="E54" i="9" s="1"/>
  <c r="F54" i="9" s="1"/>
  <c r="E21" i="9"/>
  <c r="F21" i="9" s="1"/>
  <c r="E22" i="9" s="1"/>
  <c r="F22" i="9" s="1"/>
  <c r="E23" i="9" s="1"/>
  <c r="F23" i="9" s="1"/>
  <c r="E24" i="9" s="1"/>
  <c r="F24" i="9" s="1"/>
  <c r="E36" i="9" s="1"/>
  <c r="F36" i="9" s="1"/>
  <c r="E37" i="9" s="1"/>
  <c r="F37" i="9" s="1"/>
  <c r="E38" i="9" s="1"/>
  <c r="F38" i="9" s="1"/>
  <c r="E39" i="9" s="1"/>
  <c r="F39" i="9" s="1"/>
  <c r="E46" i="9" s="1"/>
  <c r="F46" i="9" s="1"/>
  <c r="E47" i="9" s="1"/>
  <c r="F47" i="9" s="1"/>
  <c r="E48" i="9" s="1"/>
  <c r="F48" i="9" s="1"/>
  <c r="E49" i="9" s="1"/>
  <c r="F49" i="9" s="1"/>
  <c r="E26" i="9"/>
  <c r="F26" i="9" s="1"/>
  <c r="E27" i="9" s="1"/>
  <c r="F27" i="9" s="1"/>
  <c r="E28" i="9" s="1"/>
  <c r="F28" i="9" s="1"/>
  <c r="E29" i="9" s="1"/>
  <c r="F29" i="9" s="1"/>
  <c r="N4" i="9"/>
  <c r="J7" i="9"/>
  <c r="J6" i="9"/>
  <c r="J5" i="9"/>
  <c r="O4" i="9" l="1"/>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s="1"/>
  <c r="A14" i="9" s="1"/>
  <c r="A15" i="9" l="1"/>
  <c r="A16" i="9" s="1"/>
  <c r="A17" i="9" s="1"/>
  <c r="A18" i="9" l="1"/>
  <c r="A19" i="9" l="1"/>
  <c r="A20" i="9" s="1"/>
  <c r="A21" i="9" s="1"/>
  <c r="A22" i="9" s="1"/>
  <c r="A23" i="9" s="1"/>
  <c r="A24" i="9" s="1"/>
  <c r="A25" i="9" s="1"/>
  <c r="A26" i="9" s="1"/>
  <c r="A27" i="9" s="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<sst xmlns="http://schemas.openxmlformats.org/spreadsheetml/2006/main" count="211" uniqueCount="173">
  <si>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</si>
  <si>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</si>
  <si>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</si>
  <si>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</si>
  <si>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</si>
  <si>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</si>
  <si>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</si>
  <si>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</si>
  <si>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</si>
  <si>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</si>
  <si>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</si>
  <si>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</si>
  <si>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</si>
  <si>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</si>
  <si>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</si>
  <si>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</si>
  <si>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</si>
  <si>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</si>
  <si>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</si>
  <si>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</si>
  <si>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</si>
  <si>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</si>
  <si>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</si>
  <si>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</si>
  <si>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</si>
  <si>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</si>
  <si>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</si>
  <si>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</si>
  <si>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</si>
  <si>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</si>
  <si>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</si>
  <si>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</si>
  <si>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</si>
  <si>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</si>
  <si>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</si>
  <si>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</si>
  <si>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</si>
  <si>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</si>
  <si>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</si>
  <si>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</si>
  <si>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</si>
  <si>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</si>
  <si>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</si>
  <si>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</si>
  <si>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</si>
  <si>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</si>
  <si>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</si>
  <si>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</si>
  <si>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</si>
  <si>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</si>
  <si>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</si>
  <si>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</si>
  <si>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</si>
  <si>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</si>
  <si>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</si>
  <si>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</si>
  <si>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</si>
  <si>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</si>
  <si>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</si>
  <si>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</si>
  <si>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</si>
  <si>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</si>
  <si>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</si>
  <si>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</si>
  <si>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</si>
  <si>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</si>
  <si>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</si>
  <si>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</si>
  <si>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</si>
  <si>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</si>
  <si>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</si>
  <si>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</si>
  <si>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</si>
  <si>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</si>
  <si>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</si>
  <si>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</si>
  <si>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</si>
  <si>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</si>
  <si>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</si>
  <si>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</si>
  <si>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</si>
  <si>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</si>
  <si>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</si>
  <si>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</si>
  <si>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</si>
  <si>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</si>
  <si>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</si>
  <si>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</si>
  <si>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</si>
  <si>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</si>
  <si>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</si>
  <si>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</si>
  <si>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</si>
  <si>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</si>
  <si>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</si>
  <si>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</si>
  <si>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</si>
  <si>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</si>
  <si>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</si>
  <si>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</si>
  <si>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</si>
  <si>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</si>
  <si>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</si>
  <si>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</si>
  <si>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</si>
  <si>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</si>
  <si>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</si>
  <si>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</si>
  <si>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</si>
  <si>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</si>
  <si>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</si>
  <si>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</si>
  <si>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</si>
  <si>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</si>
  <si>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</si>
  <si>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</si>
  <si>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</si>
  <si>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</si>
  <si>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</si>
  <si>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</si>
  <si>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</si>
  <si>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</si>
  <si>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</si>
  <si>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</si>
  <si>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</si>
  <si>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</si>
  <si>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</si>
  <si>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</si>
  <si>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</si>
  <si>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</si>
  <si>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</si>
  <si>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</si>
  <si>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</si>
  <si>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</si>
  <si>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</si>
  <si>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</si>
  <si>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</si>
  <si>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</si>
  <si>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</si>
  <si>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</si>
  <si>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</si>
  <si>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</si>
  <si>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</si>
  <si>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</si>
  <si>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</si>
  <si>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</si>
  <si>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</si>
  <si>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</si>
  <si>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Team Liquid</t>
  </si>
  <si>
    <t>The Lawrence Project: Project Schedule</t>
  </si>
  <si>
    <t>Project 3, Prototype</t>
  </si>
  <si>
    <t>Initial Design</t>
  </si>
  <si>
    <t>Group</t>
  </si>
  <si>
    <t>Implementation - Enemies</t>
  </si>
  <si>
    <t>Implementation - Map</t>
  </si>
  <si>
    <t>Integration of Parts</t>
  </si>
  <si>
    <t>Testing of Integration</t>
  </si>
  <si>
    <t>Chong</t>
  </si>
  <si>
    <t>John</t>
  </si>
  <si>
    <t>Lu</t>
  </si>
  <si>
    <t>Implementation - Player</t>
  </si>
  <si>
    <t>Modeling</t>
  </si>
  <si>
    <t>Design</t>
  </si>
  <si>
    <t>Implementation</t>
  </si>
  <si>
    <t>Integration</t>
  </si>
  <si>
    <t>Testing</t>
  </si>
  <si>
    <t>UI</t>
  </si>
  <si>
    <t>Attack Upgrades</t>
  </si>
  <si>
    <t>Enemy Health/Variations</t>
  </si>
  <si>
    <t>Base Health</t>
  </si>
  <si>
    <t>Turrets</t>
  </si>
  <si>
    <t>Multiple Lanes</t>
  </si>
  <si>
    <t>Final Testing and Optimization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</si>
</sst>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22"/>
      </top>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13" fillId="0" borderId="0" xfId="0" applyFont="1" applyAlignment="1" applyProtection="1">
      <alignment horizontal="right"/>
      <protection locked="0"/>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xf numFmtId="0" fontId="38" fillId="23" borderId="21" xfId="0" applyFont="1" applyFill="1" applyBorder="1" applyAlignment="1" applyProtection="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70"/>
  <sheetViews>
    <sheetView showGridLines="0" tabSelected="1" zoomScaleNormal="100" workbookViewId="0">
      <pane ySplit="7" topLeftCell="A8" activePane="bottomLeft" state="frozen"/>
      <selection pane="bottomLeft" activeCell="AL40" sqref="AL40"/>
    </sheetView>
  </sheetViews>
  <sheetFormatPr defaultColWidth="9.140625" defaultRowHeight="12.75" x14ac:dyDescent="0.2"/>
  <cols>
    <col min="1" max="1" width="6.85546875" style="10" customWidth="1"/>
    <col min="2" max="2" width="26.42578125" style="1" customWidth="1"/>
    <col min="3" max="3" width="6.42578125" style="1" customWidth="1"/>
    <col min="4" max="4" width="6.140625" style="11" customWidth="1"/>
    <col min="5" max="6" width="11.85546875" style="1" bestFit="1" customWidth="1"/>
    <col min="7" max="9" width="5.5703125" style="1" customWidth="1"/>
    <col min="10" max="65" width="2.42578125" style="1" customWidth="1"/>
    <col min="66" max="66" width="5.42578125" style="72" customWidth="1"/>
    <col min="67" max="16384" width="9.140625" style="3"/>
  </cols>
  <sheetData>
    <row r="1" spans="1:66" ht="18" x14ac:dyDescent="0.2">
      <c r="A1" s="130" t="s">
        <v>149</v>
      </c>
      <c r="B1" s="131"/>
      <c r="C1" s="131"/>
      <c r="D1" s="131"/>
      <c r="E1" s="131"/>
      <c r="F1" s="131"/>
      <c r="J1" s="15" t="s">
        <v>144</v>
      </c>
    </row>
    <row r="2" spans="1:66" x14ac:dyDescent="0.2">
      <c r="A2" s="53" t="s">
        <v>148</v>
      </c>
      <c r="B2" s="53"/>
      <c r="C2" s="53"/>
      <c r="D2" s="132"/>
      <c r="E2" s="135"/>
      <c r="F2" s="135"/>
      <c r="H2" s="2"/>
      <c r="J2" s="140" t="s">
        <v>143</v>
      </c>
      <c r="K2" s="140"/>
      <c r="L2" s="140"/>
      <c r="M2" s="140"/>
      <c r="N2" s="140"/>
      <c r="O2" s="140"/>
      <c r="P2" s="140"/>
      <c r="Q2" s="140"/>
      <c r="R2" s="140"/>
      <c r="S2" s="140"/>
      <c r="T2" s="140"/>
      <c r="U2" s="140"/>
      <c r="V2" s="140"/>
      <c r="W2" s="140"/>
      <c r="X2" s="140"/>
      <c r="Y2" s="140"/>
      <c r="Z2" s="140"/>
    </row>
    <row r="3" spans="1:66" x14ac:dyDescent="0.2">
      <c r="B3" s="137" t="s">
        <v>0</v>
      </c>
      <c r="C3" s="137"/>
      <c r="D3" s="137"/>
      <c r="E3" s="138"/>
      <c r="F3" s="138"/>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7" t="s">
        <v>9</v>
      </c>
      <c r="C4" s="137"/>
      <c r="D4" s="137"/>
      <c r="E4" s="139">
        <v>43031</v>
      </c>
      <c r="F4" s="139"/>
      <c r="J4" s="9">
        <f>E4-WEEKDAY(E4,1)+2+7*(E5-1)</f>
        <v>43031</v>
      </c>
      <c r="K4" s="9">
        <f>J4+1</f>
        <v>43032</v>
      </c>
      <c r="L4" s="9">
        <f t="shared" ref="L4:BN4" si="0">K4+1</f>
        <v>43033</v>
      </c>
      <c r="M4" s="9">
        <f t="shared" si="0"/>
        <v>43034</v>
      </c>
      <c r="N4" s="9">
        <f t="shared" si="0"/>
        <v>43035</v>
      </c>
      <c r="O4" s="9">
        <f t="shared" si="0"/>
        <v>43036</v>
      </c>
      <c r="P4" s="9">
        <f t="shared" si="0"/>
        <v>43037</v>
      </c>
      <c r="Q4" s="9">
        <f t="shared" si="0"/>
        <v>43038</v>
      </c>
      <c r="R4" s="9">
        <f t="shared" si="0"/>
        <v>43039</v>
      </c>
      <c r="S4" s="9">
        <f t="shared" si="0"/>
        <v>43040</v>
      </c>
      <c r="T4" s="9">
        <f t="shared" si="0"/>
        <v>43041</v>
      </c>
      <c r="U4" s="9">
        <f t="shared" si="0"/>
        <v>43042</v>
      </c>
      <c r="V4" s="9">
        <f t="shared" si="0"/>
        <v>43043</v>
      </c>
      <c r="W4" s="9">
        <f t="shared" si="0"/>
        <v>43044</v>
      </c>
      <c r="X4" s="9">
        <f t="shared" si="0"/>
        <v>43045</v>
      </c>
      <c r="Y4" s="9">
        <f t="shared" si="0"/>
        <v>43046</v>
      </c>
      <c r="Z4" s="9">
        <f t="shared" si="0"/>
        <v>43047</v>
      </c>
      <c r="AA4" s="9">
        <f t="shared" si="0"/>
        <v>43048</v>
      </c>
      <c r="AB4" s="9">
        <f t="shared" si="0"/>
        <v>43049</v>
      </c>
      <c r="AC4" s="9">
        <f t="shared" si="0"/>
        <v>43050</v>
      </c>
      <c r="AD4" s="9">
        <f t="shared" si="0"/>
        <v>43051</v>
      </c>
      <c r="AE4" s="9">
        <f t="shared" si="0"/>
        <v>43052</v>
      </c>
      <c r="AF4" s="9">
        <f t="shared" si="0"/>
        <v>43053</v>
      </c>
      <c r="AG4" s="9">
        <f t="shared" si="0"/>
        <v>43054</v>
      </c>
      <c r="AH4" s="9">
        <f t="shared" si="0"/>
        <v>43055</v>
      </c>
      <c r="AI4" s="9">
        <f t="shared" si="0"/>
        <v>43056</v>
      </c>
      <c r="AJ4" s="9">
        <f t="shared" si="0"/>
        <v>43057</v>
      </c>
      <c r="AK4" s="9">
        <f t="shared" si="0"/>
        <v>43058</v>
      </c>
      <c r="AL4" s="9">
        <f t="shared" si="0"/>
        <v>43059</v>
      </c>
      <c r="AM4" s="9">
        <f t="shared" si="0"/>
        <v>43060</v>
      </c>
      <c r="AN4" s="9">
        <f t="shared" si="0"/>
        <v>43061</v>
      </c>
      <c r="AO4" s="9">
        <f t="shared" si="0"/>
        <v>43062</v>
      </c>
      <c r="AP4" s="9">
        <f t="shared" si="0"/>
        <v>43063</v>
      </c>
      <c r="AQ4" s="9">
        <f t="shared" si="0"/>
        <v>43064</v>
      </c>
      <c r="AR4" s="9">
        <f t="shared" si="0"/>
        <v>43065</v>
      </c>
      <c r="AS4" s="9">
        <f t="shared" si="0"/>
        <v>43066</v>
      </c>
      <c r="AT4" s="9">
        <f t="shared" si="0"/>
        <v>43067</v>
      </c>
      <c r="AU4" s="9">
        <f t="shared" si="0"/>
        <v>43068</v>
      </c>
      <c r="AV4" s="9">
        <f t="shared" si="0"/>
        <v>43069</v>
      </c>
      <c r="AW4" s="9">
        <f t="shared" si="0"/>
        <v>43070</v>
      </c>
      <c r="AX4" s="9">
        <f t="shared" si="0"/>
        <v>43071</v>
      </c>
      <c r="AY4" s="9">
        <f t="shared" si="0"/>
        <v>43072</v>
      </c>
      <c r="AZ4" s="9">
        <f t="shared" si="0"/>
        <v>43073</v>
      </c>
      <c r="BA4" s="9">
        <f t="shared" si="0"/>
        <v>43074</v>
      </c>
      <c r="BB4" s="9">
        <f t="shared" si="0"/>
        <v>43075</v>
      </c>
      <c r="BC4" s="9">
        <f t="shared" si="0"/>
        <v>43076</v>
      </c>
      <c r="BD4" s="9">
        <f t="shared" si="0"/>
        <v>43077</v>
      </c>
      <c r="BE4" s="9">
        <f t="shared" si="0"/>
        <v>43078</v>
      </c>
      <c r="BF4" s="9">
        <f t="shared" si="0"/>
        <v>43079</v>
      </c>
      <c r="BG4" s="9">
        <f t="shared" si="0"/>
        <v>43080</v>
      </c>
      <c r="BH4" s="9">
        <f t="shared" si="0"/>
        <v>43081</v>
      </c>
      <c r="BI4" s="9">
        <f t="shared" si="0"/>
        <v>43082</v>
      </c>
      <c r="BJ4" s="9">
        <f t="shared" si="0"/>
        <v>43083</v>
      </c>
      <c r="BK4" s="9">
        <f t="shared" si="0"/>
        <v>43084</v>
      </c>
      <c r="BL4" s="9">
        <f t="shared" si="0"/>
        <v>43085</v>
      </c>
      <c r="BM4" s="9">
        <f t="shared" si="0"/>
        <v>43086</v>
      </c>
      <c r="BN4" s="9">
        <f t="shared" si="0"/>
        <v>43087</v>
      </c>
    </row>
    <row r="5" spans="1:66" x14ac:dyDescent="0.2">
      <c r="B5" s="136" t="s">
        <v>98</v>
      </c>
      <c r="C5" s="137"/>
      <c r="D5" s="137"/>
      <c r="E5" s="128">
        <v>1</v>
      </c>
      <c r="F5" s="129"/>
      <c r="J5" s="133" t="str">
        <f>"Week "&amp;(J4-($E$4-WEEKDAY($E$4,1)+2))/7+1</f>
        <v>Week 1</v>
      </c>
      <c r="K5" s="133"/>
      <c r="L5" s="133"/>
      <c r="M5" s="133"/>
      <c r="N5" s="133"/>
      <c r="O5" s="133"/>
      <c r="P5" s="133"/>
      <c r="Q5" s="133" t="str">
        <f>"Week "&amp;(Q4-($E$4-WEEKDAY($E$4,1)+2))/7+1</f>
        <v>Week 2</v>
      </c>
      <c r="R5" s="133"/>
      <c r="S5" s="133"/>
      <c r="T5" s="133"/>
      <c r="U5" s="133"/>
      <c r="V5" s="133"/>
      <c r="W5" s="133"/>
      <c r="X5" s="133" t="str">
        <f>"Week "&amp;(X4-($E$4-WEEKDAY($E$4,1)+2))/7+1</f>
        <v>Week 3</v>
      </c>
      <c r="Y5" s="133"/>
      <c r="Z5" s="133"/>
      <c r="AA5" s="133"/>
      <c r="AB5" s="133"/>
      <c r="AC5" s="133"/>
      <c r="AD5" s="133"/>
      <c r="AE5" s="133" t="str">
        <f>"Week "&amp;(AE4-($E$4-WEEKDAY($E$4,1)+2))/7+1</f>
        <v>Week 4</v>
      </c>
      <c r="AF5" s="133"/>
      <c r="AG5" s="133"/>
      <c r="AH5" s="133"/>
      <c r="AI5" s="133"/>
      <c r="AJ5" s="133"/>
      <c r="AK5" s="133"/>
      <c r="AL5" s="133" t="str">
        <f>"Week "&amp;(AL4-($E$4-WEEKDAY($E$4,1)+2))/7+1</f>
        <v>Week 5</v>
      </c>
      <c r="AM5" s="133"/>
      <c r="AN5" s="133"/>
      <c r="AO5" s="133"/>
      <c r="AP5" s="133"/>
      <c r="AQ5" s="133"/>
      <c r="AR5" s="133"/>
      <c r="AS5" s="133" t="str">
        <f>"Week "&amp;(AS4-($E$4-WEEKDAY($E$4,1)+2))/7+1</f>
        <v>Week 6</v>
      </c>
      <c r="AT5" s="133"/>
      <c r="AU5" s="133"/>
      <c r="AV5" s="133"/>
      <c r="AW5" s="133"/>
      <c r="AX5" s="133"/>
      <c r="AY5" s="133"/>
      <c r="AZ5" s="133" t="str">
        <f>"Week "&amp;(AZ4-($E$4-WEEKDAY($E$4,1)+2))/7+1</f>
        <v>Week 7</v>
      </c>
      <c r="BA5" s="133"/>
      <c r="BB5" s="133"/>
      <c r="BC5" s="133"/>
      <c r="BD5" s="133"/>
      <c r="BE5" s="133"/>
      <c r="BF5" s="133"/>
      <c r="BG5" s="133" t="str">
        <f>"Week "&amp;(BG4-($E$4-WEEKDAY($E$4,1)+2))/7+1</f>
        <v>Week 8</v>
      </c>
      <c r="BH5" s="133"/>
      <c r="BI5" s="133"/>
      <c r="BJ5" s="133"/>
      <c r="BK5" s="133"/>
      <c r="BL5" s="133"/>
      <c r="BM5" s="133"/>
    </row>
    <row r="6" spans="1:66" x14ac:dyDescent="0.2">
      <c r="B6" s="16"/>
      <c r="J6" s="134">
        <f>J4</f>
        <v>43031</v>
      </c>
      <c r="K6" s="134"/>
      <c r="L6" s="134"/>
      <c r="M6" s="134"/>
      <c r="N6" s="134"/>
      <c r="O6" s="134"/>
      <c r="P6" s="134"/>
      <c r="Q6" s="134">
        <f>Q4</f>
        <v>43038</v>
      </c>
      <c r="R6" s="134"/>
      <c r="S6" s="134"/>
      <c r="T6" s="134"/>
      <c r="U6" s="134"/>
      <c r="V6" s="134"/>
      <c r="W6" s="134"/>
      <c r="X6" s="134">
        <f>X4</f>
        <v>43045</v>
      </c>
      <c r="Y6" s="134"/>
      <c r="Z6" s="134"/>
      <c r="AA6" s="134"/>
      <c r="AB6" s="134"/>
      <c r="AC6" s="134"/>
      <c r="AD6" s="134"/>
      <c r="AE6" s="134">
        <f>AE4</f>
        <v>43052</v>
      </c>
      <c r="AF6" s="134"/>
      <c r="AG6" s="134"/>
      <c r="AH6" s="134"/>
      <c r="AI6" s="134"/>
      <c r="AJ6" s="134"/>
      <c r="AK6" s="134"/>
      <c r="AL6" s="134">
        <f>AL4</f>
        <v>43059</v>
      </c>
      <c r="AM6" s="134"/>
      <c r="AN6" s="134"/>
      <c r="AO6" s="134"/>
      <c r="AP6" s="134"/>
      <c r="AQ6" s="134"/>
      <c r="AR6" s="134"/>
      <c r="AS6" s="134">
        <f>AS4</f>
        <v>43066</v>
      </c>
      <c r="AT6" s="134"/>
      <c r="AU6" s="134"/>
      <c r="AV6" s="134"/>
      <c r="AW6" s="134"/>
      <c r="AX6" s="134"/>
      <c r="AY6" s="134"/>
      <c r="AZ6" s="134">
        <f>AZ4</f>
        <v>43073</v>
      </c>
      <c r="BA6" s="134"/>
      <c r="BB6" s="134"/>
      <c r="BC6" s="134"/>
      <c r="BD6" s="134"/>
      <c r="BE6" s="134"/>
      <c r="BF6" s="134"/>
      <c r="BG6" s="134">
        <f>BG4</f>
        <v>43080</v>
      </c>
      <c r="BH6" s="134"/>
      <c r="BI6" s="134"/>
      <c r="BJ6" s="134"/>
      <c r="BK6" s="134"/>
      <c r="BL6" s="134"/>
      <c r="BM6" s="134"/>
    </row>
    <row r="7" spans="1:66" s="5" customFormat="1" ht="36" x14ac:dyDescent="0.2">
      <c r="A7" s="14" t="s">
        <v>1</v>
      </c>
      <c r="B7" s="64" t="s">
        <v>10</v>
      </c>
      <c r="C7" s="6" t="s">
        <v>5</v>
      </c>
      <c r="D7" s="61" t="s">
        <v>30</v>
      </c>
      <c r="E7" s="4" t="s">
        <v>2</v>
      </c>
      <c r="F7" s="4" t="s">
        <v>3</v>
      </c>
      <c r="G7" s="63" t="s">
        <v>85</v>
      </c>
      <c r="H7" s="62" t="s">
        <v>29</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84" t="str">
        <f ca="1">IF(ISERROR(VALUE(SUBSTITUTE(OFFSET(A8,-1,0,1,1),".",""))),"1",IF(ISERROR(FIND("`",SUBSTITUTE(OFFSET(A8,-1,0,1,1),".","`",1))),TEXT(VALUE(OFFSET(A8,-1,0,1,1))+1,"#"),TEXT(VALUE(LEFT(OFFSET(A8,-1,0,1,1),FIND("`",SUBSTITUTE(OFFSET(A8,-1,0,1,1),".","`",1))-1))+1,"#")))</f>
        <v>1</v>
      </c>
      <c r="B8" s="13" t="s">
        <v>150</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ht="12" customHeight="1" x14ac:dyDescent="0.2">
      <c r="A9" s="90" t="str">
        <f t="shared" ref="A9:A14"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151</v>
      </c>
      <c r="C9" s="69" t="s">
        <v>152</v>
      </c>
      <c r="D9" s="91"/>
      <c r="E9" s="92">
        <f>E4</f>
        <v>43031</v>
      </c>
      <c r="F9" s="93">
        <f>IF(G9=0,E9,E9+G9-1)</f>
        <v>43034</v>
      </c>
      <c r="G9" s="94">
        <v>4</v>
      </c>
      <c r="H9" s="95">
        <v>1</v>
      </c>
      <c r="I9" s="96">
        <f t="shared" ref="I9" si="10">IF(OR(F9=0,E9=0),0,NETWORKDAYS(E9,F9))</f>
        <v>4</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ht="12.75" customHeight="1" x14ac:dyDescent="0.2">
      <c r="A10" s="90" t="str">
        <f t="shared" ca="1" si="9"/>
        <v>1.2</v>
      </c>
      <c r="B10" s="68" t="s">
        <v>160</v>
      </c>
      <c r="C10" s="69" t="s">
        <v>157</v>
      </c>
      <c r="D10" s="91"/>
      <c r="E10" s="92">
        <f>F9+1</f>
        <v>43035</v>
      </c>
      <c r="F10" s="93">
        <f t="shared" ref="F10:F12" si="11">IF(G10=0,E10,E10+G10-1)</f>
        <v>43037</v>
      </c>
      <c r="G10" s="94">
        <v>3</v>
      </c>
      <c r="H10" s="95">
        <v>1</v>
      </c>
      <c r="I10" s="96">
        <f>G10</f>
        <v>3</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ht="12" customHeight="1" x14ac:dyDescent="0.2">
      <c r="A11" s="90" t="str">
        <f t="shared" ca="1" si="9"/>
        <v>1.3</v>
      </c>
      <c r="B11" s="68" t="s">
        <v>153</v>
      </c>
      <c r="C11" s="69" t="s">
        <v>158</v>
      </c>
      <c r="D11" s="91"/>
      <c r="E11" s="92">
        <f>E10</f>
        <v>43035</v>
      </c>
      <c r="F11" s="93">
        <f t="shared" si="11"/>
        <v>43037</v>
      </c>
      <c r="G11" s="94">
        <v>3</v>
      </c>
      <c r="H11" s="95">
        <v>1</v>
      </c>
      <c r="I11" s="96">
        <f t="shared" ref="I11:I19" si="12">G11</f>
        <v>3</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ht="12" customHeight="1" x14ac:dyDescent="0.2">
      <c r="A12" s="90" t="str">
        <f t="shared" ca="1" si="9"/>
        <v>1.4</v>
      </c>
      <c r="B12" s="68" t="s">
        <v>154</v>
      </c>
      <c r="C12" s="69" t="s">
        <v>159</v>
      </c>
      <c r="D12" s="91"/>
      <c r="E12" s="92">
        <f>E10</f>
        <v>43035</v>
      </c>
      <c r="F12" s="93">
        <f t="shared" si="11"/>
        <v>43037</v>
      </c>
      <c r="G12" s="94">
        <v>3</v>
      </c>
      <c r="H12" s="95">
        <v>1</v>
      </c>
      <c r="I12" s="96">
        <f t="shared" si="12"/>
        <v>3</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98" customFormat="1" x14ac:dyDescent="0.2">
      <c r="A13" s="90" t="str">
        <f t="shared" ca="1" si="9"/>
        <v>1.5</v>
      </c>
      <c r="B13" s="68" t="s">
        <v>155</v>
      </c>
      <c r="C13" s="69" t="s">
        <v>152</v>
      </c>
      <c r="D13" s="91"/>
      <c r="E13" s="92">
        <f>F12+1</f>
        <v>43038</v>
      </c>
      <c r="F13" s="93">
        <f t="shared" ref="F13" si="13">IF(G13=0,E13,E13+G13-1)</f>
        <v>43041</v>
      </c>
      <c r="G13" s="94">
        <v>4</v>
      </c>
      <c r="H13" s="95">
        <v>1</v>
      </c>
      <c r="I13" s="96">
        <f t="shared" si="12"/>
        <v>4</v>
      </c>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97"/>
    </row>
    <row r="14" spans="1:66" s="98" customFormat="1" x14ac:dyDescent="0.2">
      <c r="A14" s="90" t="str">
        <f t="shared" ca="1" si="9"/>
        <v>1.6</v>
      </c>
      <c r="B14" s="68" t="s">
        <v>156</v>
      </c>
      <c r="C14" s="69" t="s">
        <v>152</v>
      </c>
      <c r="D14" s="91"/>
      <c r="E14" s="92">
        <f>F13+1</f>
        <v>43042</v>
      </c>
      <c r="F14" s="93">
        <f t="shared" ref="F14" si="14">IF(G14=0,E14,E14+G14-1)</f>
        <v>43044</v>
      </c>
      <c r="G14" s="94">
        <v>3</v>
      </c>
      <c r="H14" s="95">
        <v>1</v>
      </c>
      <c r="I14" s="96">
        <f t="shared" si="12"/>
        <v>3</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97"/>
    </row>
    <row r="15" spans="1:66" s="65" customFormat="1" x14ac:dyDescent="0.2">
      <c r="A15" s="84" t="str">
        <f ca="1">IF(ISERROR(VALUE(SUBSTITUTE(OFFSET(A15,-1,0,1,1),".",""))),"1",IF(ISERROR(FIND("`",SUBSTITUTE(OFFSET(A15,-1,0,1,1),".","`",1))),TEXT(VALUE(OFFSET(A15,-1,0,1,1))+1,"#"),TEXT(VALUE(LEFT(OFFSET(A15,-1,0,1,1),FIND("`",SUBSTITUTE(OFFSET(A15,-1,0,1,1),".","`",1))-1))+1,"#")))</f>
        <v>2</v>
      </c>
      <c r="B15" s="13" t="s">
        <v>161</v>
      </c>
      <c r="D15" s="85"/>
      <c r="E15" s="86"/>
      <c r="F15" s="86"/>
      <c r="G15" s="87"/>
      <c r="H15" s="67"/>
      <c r="I15" s="96"/>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9"/>
    </row>
    <row r="16" spans="1:66" s="98" customFormat="1" x14ac:dyDescent="0.2">
      <c r="A16" s="90" t="str">
        <f t="shared" ref="A16:A54" ca="1" si="15">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68" t="s">
        <v>162</v>
      </c>
      <c r="C16" s="69"/>
      <c r="D16" s="91"/>
      <c r="E16" s="92">
        <f>F34+1</f>
        <v>43051</v>
      </c>
      <c r="F16" s="93">
        <f>IF(G16=0,E16,E16+G16-1)</f>
        <v>43054</v>
      </c>
      <c r="G16" s="94">
        <v>4</v>
      </c>
      <c r="H16" s="95">
        <v>0</v>
      </c>
      <c r="I16" s="96">
        <f t="shared" si="12"/>
        <v>4</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98" customFormat="1" x14ac:dyDescent="0.2">
      <c r="A17" s="90" t="str">
        <f t="shared" ca="1" si="15"/>
        <v>2.2</v>
      </c>
      <c r="B17" s="68" t="s">
        <v>163</v>
      </c>
      <c r="C17" s="69"/>
      <c r="D17" s="91"/>
      <c r="E17" s="92">
        <f>F16+1</f>
        <v>43055</v>
      </c>
      <c r="F17" s="93">
        <f t="shared" ref="F17:F19" si="16">IF(G17=0,E17,E17+G17-1)</f>
        <v>43061</v>
      </c>
      <c r="G17" s="94">
        <v>7</v>
      </c>
      <c r="H17" s="95">
        <v>0</v>
      </c>
      <c r="I17" s="96">
        <f t="shared" si="12"/>
        <v>7</v>
      </c>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7"/>
    </row>
    <row r="18" spans="1:66" s="98" customFormat="1" x14ac:dyDescent="0.2">
      <c r="A18" s="90" t="str">
        <f t="shared" ca="1" si="15"/>
        <v>2.3</v>
      </c>
      <c r="B18" s="68" t="s">
        <v>164</v>
      </c>
      <c r="C18" s="69"/>
      <c r="D18" s="91"/>
      <c r="E18" s="92">
        <f>F17+1</f>
        <v>43062</v>
      </c>
      <c r="F18" s="93">
        <f t="shared" si="16"/>
        <v>43064</v>
      </c>
      <c r="G18" s="94">
        <v>3</v>
      </c>
      <c r="H18" s="95">
        <v>0</v>
      </c>
      <c r="I18" s="96">
        <f t="shared" si="12"/>
        <v>3</v>
      </c>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97"/>
    </row>
    <row r="19" spans="1:66" s="98" customFormat="1" x14ac:dyDescent="0.2">
      <c r="A19" s="90" t="str">
        <f t="shared" ca="1" si="15"/>
        <v>2.4</v>
      </c>
      <c r="B19" s="68" t="s">
        <v>165</v>
      </c>
      <c r="C19" s="69"/>
      <c r="D19" s="91"/>
      <c r="E19" s="92">
        <f>F18+1</f>
        <v>43065</v>
      </c>
      <c r="F19" s="93">
        <f t="shared" si="16"/>
        <v>43066</v>
      </c>
      <c r="G19" s="94">
        <v>2</v>
      </c>
      <c r="H19" s="95">
        <v>0</v>
      </c>
      <c r="I19" s="96">
        <f t="shared" si="12"/>
        <v>2</v>
      </c>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65" customFormat="1" x14ac:dyDescent="0.2">
      <c r="A20" s="84" t="str">
        <f ca="1">IF(ISERROR(VALUE(SUBSTITUTE(OFFSET(A20,-1,0,1,1),".",""))),"1",IF(ISERROR(FIND("`",SUBSTITUTE(OFFSET(A20,-1,0,1,1),".","`",1))),TEXT(VALUE(OFFSET(A20,-1,0,1,1))+1,"#"),TEXT(VALUE(LEFT(OFFSET(A20,-1,0,1,1),FIND("`",SUBSTITUTE(OFFSET(A20,-1,0,1,1),".","`",1))-1))+1,"#")))</f>
        <v>3</v>
      </c>
      <c r="B20" s="13" t="s">
        <v>166</v>
      </c>
      <c r="D20" s="85"/>
      <c r="E20" s="86"/>
      <c r="F20" s="86"/>
      <c r="G20" s="87"/>
      <c r="H20" s="67"/>
      <c r="I20" s="96"/>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9"/>
    </row>
    <row r="21" spans="1:66" s="98" customFormat="1" x14ac:dyDescent="0.2">
      <c r="A21" s="90" t="str">
        <f t="shared" ca="1" si="15"/>
        <v>3.1</v>
      </c>
      <c r="B21" s="68" t="s">
        <v>162</v>
      </c>
      <c r="C21" s="69"/>
      <c r="D21" s="91"/>
      <c r="E21" s="92">
        <f>F14+1</f>
        <v>43045</v>
      </c>
      <c r="F21" s="93">
        <f>IF(G21=0,E21,E21+G21-1)</f>
        <v>43045</v>
      </c>
      <c r="G21" s="94">
        <v>1</v>
      </c>
      <c r="H21" s="95">
        <v>0</v>
      </c>
      <c r="I21" s="96">
        <f t="shared" ref="I21:I24" si="17">G21</f>
        <v>1</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2">
      <c r="A22" s="90" t="str">
        <f t="shared" ca="1" si="15"/>
        <v>3.2</v>
      </c>
      <c r="B22" s="68" t="s">
        <v>163</v>
      </c>
      <c r="C22" s="69"/>
      <c r="D22" s="91"/>
      <c r="E22" s="92">
        <f>F21+1</f>
        <v>43046</v>
      </c>
      <c r="F22" s="93">
        <f t="shared" ref="F22:F24" si="18">IF(G22=0,E22,E22+G22-1)</f>
        <v>43048</v>
      </c>
      <c r="G22" s="94">
        <v>3</v>
      </c>
      <c r="H22" s="95">
        <v>0</v>
      </c>
      <c r="I22" s="96">
        <f t="shared" si="17"/>
        <v>3</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98" customFormat="1" x14ac:dyDescent="0.2">
      <c r="A23" s="90" t="str">
        <f t="shared" ca="1" si="15"/>
        <v>3.3</v>
      </c>
      <c r="B23" s="68" t="s">
        <v>164</v>
      </c>
      <c r="C23" s="69"/>
      <c r="D23" s="91"/>
      <c r="E23" s="92">
        <f>F22+1</f>
        <v>43049</v>
      </c>
      <c r="F23" s="93">
        <f t="shared" si="18"/>
        <v>43050</v>
      </c>
      <c r="G23" s="94">
        <v>2</v>
      </c>
      <c r="H23" s="95">
        <v>0</v>
      </c>
      <c r="I23" s="96">
        <f t="shared" si="17"/>
        <v>2</v>
      </c>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7"/>
    </row>
    <row r="24" spans="1:66" s="98" customFormat="1" x14ac:dyDescent="0.2">
      <c r="A24" s="90" t="str">
        <f t="shared" ca="1" si="15"/>
        <v>3.4</v>
      </c>
      <c r="B24" s="68" t="s">
        <v>165</v>
      </c>
      <c r="C24" s="69"/>
      <c r="D24" s="91"/>
      <c r="E24" s="92">
        <f>F23+1</f>
        <v>43051</v>
      </c>
      <c r="F24" s="93">
        <f t="shared" si="18"/>
        <v>43051</v>
      </c>
      <c r="G24" s="94">
        <v>1</v>
      </c>
      <c r="H24" s="95">
        <v>0</v>
      </c>
      <c r="I24" s="96">
        <f t="shared" si="17"/>
        <v>1</v>
      </c>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97"/>
    </row>
    <row r="25" spans="1:66" s="65" customFormat="1" x14ac:dyDescent="0.2">
      <c r="A25" s="84" t="str">
        <f ca="1">IF(ISERROR(VALUE(SUBSTITUTE(OFFSET(A25,-1,0,1,1),".",""))),"1",IF(ISERROR(FIND("`",SUBSTITUTE(OFFSET(A25,-1,0,1,1),".","`",1))),TEXT(VALUE(OFFSET(A25,-1,0,1,1))+1,"#"),TEXT(VALUE(LEFT(OFFSET(A25,-1,0,1,1),FIND("`",SUBSTITUTE(OFFSET(A25,-1,0,1,1),".","`",1))-1))+1,"#")))</f>
        <v>4</v>
      </c>
      <c r="B25" s="13" t="s">
        <v>167</v>
      </c>
      <c r="D25" s="85"/>
      <c r="E25" s="86"/>
      <c r="F25" s="86"/>
      <c r="G25" s="87"/>
      <c r="H25" s="67"/>
      <c r="I25" s="96"/>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9"/>
    </row>
    <row r="26" spans="1:66" s="98" customFormat="1" x14ac:dyDescent="0.2">
      <c r="A26" s="90" t="str">
        <f t="shared" ca="1" si="15"/>
        <v>4.1</v>
      </c>
      <c r="B26" s="68" t="s">
        <v>162</v>
      </c>
      <c r="C26" s="69"/>
      <c r="D26" s="91"/>
      <c r="E26" s="92">
        <f>F14+1</f>
        <v>43045</v>
      </c>
      <c r="F26" s="93">
        <f>IF(G26=0,E26,E26+G26-1)</f>
        <v>43047</v>
      </c>
      <c r="G26" s="94">
        <v>3</v>
      </c>
      <c r="H26" s="95">
        <v>0</v>
      </c>
      <c r="I26" s="96">
        <f t="shared" ref="I26:I29" si="19">G26</f>
        <v>3</v>
      </c>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97"/>
    </row>
    <row r="27" spans="1:66" s="98" customFormat="1" x14ac:dyDescent="0.2">
      <c r="A27" s="90" t="str">
        <f t="shared" ca="1" si="15"/>
        <v>4.2</v>
      </c>
      <c r="B27" s="68" t="s">
        <v>163</v>
      </c>
      <c r="C27" s="69"/>
      <c r="D27" s="91"/>
      <c r="E27" s="92">
        <f>F26+1</f>
        <v>43048</v>
      </c>
      <c r="F27" s="93">
        <f t="shared" ref="F27:F29" si="20">IF(G27=0,E27,E27+G27-1)</f>
        <v>43052</v>
      </c>
      <c r="G27" s="94">
        <v>5</v>
      </c>
      <c r="H27" s="95">
        <v>0</v>
      </c>
      <c r="I27" s="96">
        <f t="shared" si="19"/>
        <v>5</v>
      </c>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97"/>
    </row>
    <row r="28" spans="1:66" s="98" customFormat="1" x14ac:dyDescent="0.2">
      <c r="A28" s="90" t="str">
        <f t="shared" ca="1" si="15"/>
        <v>4.3</v>
      </c>
      <c r="B28" s="68" t="s">
        <v>164</v>
      </c>
      <c r="C28" s="69"/>
      <c r="D28" s="91"/>
      <c r="E28" s="92">
        <f>F27+1</f>
        <v>43053</v>
      </c>
      <c r="F28" s="93">
        <f t="shared" si="20"/>
        <v>43053</v>
      </c>
      <c r="G28" s="94">
        <v>1</v>
      </c>
      <c r="H28" s="95">
        <v>0</v>
      </c>
      <c r="I28" s="96">
        <f t="shared" si="19"/>
        <v>1</v>
      </c>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97"/>
    </row>
    <row r="29" spans="1:66" s="98" customFormat="1" x14ac:dyDescent="0.2">
      <c r="A29" s="90" t="str">
        <f t="shared" ca="1" si="15"/>
        <v>4.4</v>
      </c>
      <c r="B29" s="68" t="s">
        <v>165</v>
      </c>
      <c r="C29" s="69"/>
      <c r="D29" s="91"/>
      <c r="E29" s="92">
        <f>F28+1</f>
        <v>43054</v>
      </c>
      <c r="F29" s="93">
        <f t="shared" si="20"/>
        <v>43055</v>
      </c>
      <c r="G29" s="94">
        <v>2</v>
      </c>
      <c r="H29" s="95">
        <v>0</v>
      </c>
      <c r="I29" s="96">
        <f t="shared" si="19"/>
        <v>2</v>
      </c>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97"/>
    </row>
    <row r="30" spans="1:66" s="100" customFormat="1" x14ac:dyDescent="0.2">
      <c r="A30" s="84" t="str">
        <f ca="1">IF(ISERROR(VALUE(SUBSTITUTE(OFFSET(A30,-1,0,1,1),".",""))),"1",IF(ISERROR(FIND("`",SUBSTITUTE(OFFSET(A30,-1,0,1,1),".","`",1))),TEXT(VALUE(OFFSET(A30,-1,0,1,1))+1,"#"),TEXT(VALUE(LEFT(OFFSET(A30,-1,0,1,1),FIND("`",SUBSTITUTE(OFFSET(A30,-1,0,1,1),".","`",1))-1))+1,"#")))</f>
        <v>5</v>
      </c>
      <c r="B30" s="13" t="s">
        <v>168</v>
      </c>
      <c r="C30" s="65"/>
      <c r="D30" s="85"/>
      <c r="E30" s="86"/>
      <c r="F30" s="86"/>
      <c r="G30" s="87"/>
      <c r="H30" s="67"/>
      <c r="I30" s="96"/>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99"/>
    </row>
    <row r="31" spans="1:66" s="100" customFormat="1" x14ac:dyDescent="0.2">
      <c r="A31" s="90" t="str">
        <f t="shared" ca="1" si="15"/>
        <v>5.1</v>
      </c>
      <c r="B31" s="68" t="s">
        <v>162</v>
      </c>
      <c r="C31" s="69"/>
      <c r="D31" s="91"/>
      <c r="E31" s="92">
        <f>F14+1</f>
        <v>43045</v>
      </c>
      <c r="F31" s="93">
        <f t="shared" ref="F31" si="21">IF(G31=0,E31,E31+G31-1)</f>
        <v>43046</v>
      </c>
      <c r="G31" s="94">
        <v>2</v>
      </c>
      <c r="H31" s="95">
        <v>0</v>
      </c>
      <c r="I31" s="96">
        <f t="shared" ref="I31" si="22">G31</f>
        <v>2</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99"/>
    </row>
    <row r="32" spans="1:66" s="104" customFormat="1" x14ac:dyDescent="0.2">
      <c r="A32" s="90" t="str">
        <f t="shared" ca="1" si="15"/>
        <v>5.2</v>
      </c>
      <c r="B32" s="68" t="s">
        <v>163</v>
      </c>
      <c r="C32" s="69"/>
      <c r="D32" s="91"/>
      <c r="E32" s="92">
        <f>F31+1</f>
        <v>43047</v>
      </c>
      <c r="F32" s="93">
        <f t="shared" ref="F32:F34" si="23">IF(G32=0,E32,E32+G32-1)</f>
        <v>43048</v>
      </c>
      <c r="G32" s="94">
        <v>2</v>
      </c>
      <c r="H32" s="95">
        <v>0</v>
      </c>
      <c r="I32" s="96">
        <f t="shared" ref="I32:I34" si="24">G32</f>
        <v>2</v>
      </c>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103"/>
    </row>
    <row r="33" spans="1:66" s="108" customFormat="1" x14ac:dyDescent="0.2">
      <c r="A33" s="90" t="str">
        <f t="shared" ca="1" si="15"/>
        <v>5.3</v>
      </c>
      <c r="B33" s="68" t="s">
        <v>164</v>
      </c>
      <c r="C33" s="69"/>
      <c r="D33" s="91"/>
      <c r="E33" s="92">
        <f>F32+1</f>
        <v>43049</v>
      </c>
      <c r="F33" s="93">
        <f t="shared" si="23"/>
        <v>43049</v>
      </c>
      <c r="G33" s="94">
        <v>1</v>
      </c>
      <c r="H33" s="95">
        <v>0</v>
      </c>
      <c r="I33" s="96">
        <f t="shared" si="24"/>
        <v>1</v>
      </c>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103"/>
    </row>
    <row r="34" spans="1:66" s="100" customFormat="1" x14ac:dyDescent="0.2">
      <c r="A34" s="90" t="str">
        <f t="shared" ca="1" si="15"/>
        <v>5.4</v>
      </c>
      <c r="B34" s="68" t="s">
        <v>165</v>
      </c>
      <c r="C34" s="69"/>
      <c r="D34" s="91"/>
      <c r="E34" s="92">
        <f>F33+1</f>
        <v>43050</v>
      </c>
      <c r="F34" s="93">
        <f t="shared" si="23"/>
        <v>43050</v>
      </c>
      <c r="G34" s="94">
        <v>1</v>
      </c>
      <c r="H34" s="95">
        <v>0</v>
      </c>
      <c r="I34" s="96">
        <f t="shared" si="24"/>
        <v>1</v>
      </c>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99"/>
    </row>
    <row r="35" spans="1:66" s="100" customFormat="1" x14ac:dyDescent="0.2">
      <c r="A35" s="84" t="str">
        <f ca="1">IF(ISERROR(VALUE(SUBSTITUTE(OFFSET(A35,-1,0,1,1),".",""))),"1",IF(ISERROR(FIND("`",SUBSTITUTE(OFFSET(A35,-1,0,1,1),".","`",1))),TEXT(VALUE(OFFSET(A35,-1,0,1,1))+1,"#"),TEXT(VALUE(LEFT(OFFSET(A35,-1,0,1,1),FIND("`",SUBSTITUTE(OFFSET(A35,-1,0,1,1),".","`",1))-1))+1,"#")))</f>
        <v>6</v>
      </c>
      <c r="B35" s="13" t="s">
        <v>169</v>
      </c>
      <c r="C35" s="65"/>
      <c r="D35" s="85"/>
      <c r="E35" s="86"/>
      <c r="F35" s="86"/>
      <c r="G35" s="87"/>
      <c r="H35" s="67"/>
      <c r="I35" s="96"/>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99"/>
    </row>
    <row r="36" spans="1:66" s="100" customFormat="1" x14ac:dyDescent="0.2">
      <c r="A36" s="90" t="str">
        <f t="shared" ca="1" si="15"/>
        <v>6.1</v>
      </c>
      <c r="B36" s="68" t="s">
        <v>162</v>
      </c>
      <c r="C36" s="69"/>
      <c r="D36" s="91"/>
      <c r="E36" s="92">
        <f>F24+1</f>
        <v>43052</v>
      </c>
      <c r="F36" s="93">
        <f>IF(G36=0,E36,E36+G36-1)</f>
        <v>43052</v>
      </c>
      <c r="G36" s="94">
        <v>1</v>
      </c>
      <c r="H36" s="95">
        <v>0</v>
      </c>
      <c r="I36" s="96">
        <f t="shared" ref="I36:I39" si="25">G36</f>
        <v>1</v>
      </c>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99"/>
    </row>
    <row r="37" spans="1:66" s="100" customFormat="1" x14ac:dyDescent="0.2">
      <c r="A37" s="90" t="str">
        <f t="shared" ca="1" si="15"/>
        <v>6.2</v>
      </c>
      <c r="B37" s="68" t="s">
        <v>163</v>
      </c>
      <c r="C37" s="69"/>
      <c r="D37" s="91"/>
      <c r="E37" s="92">
        <f>F36+1</f>
        <v>43053</v>
      </c>
      <c r="F37" s="93">
        <f t="shared" ref="F37:F39" si="26">IF(G37=0,E37,E37+G37-1)</f>
        <v>43053</v>
      </c>
      <c r="G37" s="94">
        <v>1</v>
      </c>
      <c r="H37" s="95">
        <v>0</v>
      </c>
      <c r="I37" s="96">
        <f t="shared" si="25"/>
        <v>1</v>
      </c>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99"/>
    </row>
    <row r="38" spans="1:66" s="100" customFormat="1" x14ac:dyDescent="0.2">
      <c r="A38" s="90" t="str">
        <f t="shared" ca="1" si="15"/>
        <v>6.3</v>
      </c>
      <c r="B38" s="68" t="s">
        <v>164</v>
      </c>
      <c r="C38" s="69"/>
      <c r="D38" s="91"/>
      <c r="E38" s="92">
        <f>F37+1</f>
        <v>43054</v>
      </c>
      <c r="F38" s="93">
        <f t="shared" si="26"/>
        <v>43054</v>
      </c>
      <c r="G38" s="94">
        <v>1</v>
      </c>
      <c r="H38" s="95">
        <v>0</v>
      </c>
      <c r="I38" s="96">
        <f t="shared" si="25"/>
        <v>1</v>
      </c>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99"/>
    </row>
    <row r="39" spans="1:66" s="100" customFormat="1" x14ac:dyDescent="0.2">
      <c r="A39" s="90" t="str">
        <f t="shared" ca="1" si="15"/>
        <v>6.4</v>
      </c>
      <c r="B39" s="68" t="s">
        <v>165</v>
      </c>
      <c r="C39" s="69"/>
      <c r="D39" s="91"/>
      <c r="E39" s="92">
        <f>F38+1</f>
        <v>43055</v>
      </c>
      <c r="F39" s="93">
        <f t="shared" si="26"/>
        <v>43055</v>
      </c>
      <c r="G39" s="94">
        <v>1</v>
      </c>
      <c r="H39" s="95">
        <v>0</v>
      </c>
      <c r="I39" s="96">
        <f t="shared" si="25"/>
        <v>1</v>
      </c>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99"/>
    </row>
    <row r="40" spans="1:66" s="100" customFormat="1" x14ac:dyDescent="0.2">
      <c r="A40" s="84" t="str">
        <f ca="1">IF(ISERROR(VALUE(SUBSTITUTE(OFFSET(A40,-1,0,1,1),".",""))),"1",IF(ISERROR(FIND("`",SUBSTITUTE(OFFSET(A40,-1,0,1,1),".","`",1))),TEXT(VALUE(OFFSET(A40,-1,0,1,1))+1,"#"),TEXT(VALUE(LEFT(OFFSET(A40,-1,0,1,1),FIND("`",SUBSTITUTE(OFFSET(A40,-1,0,1,1),".","`",1))-1))+1,"#")))</f>
        <v>7</v>
      </c>
      <c r="B40" s="13" t="s">
        <v>170</v>
      </c>
      <c r="C40" s="65"/>
      <c r="D40" s="85"/>
      <c r="E40" s="86"/>
      <c r="F40" s="86"/>
      <c r="G40" s="87"/>
      <c r="H40" s="67"/>
      <c r="I40" s="96"/>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99"/>
    </row>
    <row r="41" spans="1:66" s="100" customFormat="1" x14ac:dyDescent="0.2">
      <c r="A41" s="90" t="str">
        <f t="shared" ca="1" si="15"/>
        <v>7.1</v>
      </c>
      <c r="B41" s="68" t="s">
        <v>162</v>
      </c>
      <c r="C41" s="69"/>
      <c r="D41" s="91"/>
      <c r="E41" s="92">
        <f>F19+1</f>
        <v>43067</v>
      </c>
      <c r="F41" s="93">
        <f>IF(G41=0,E41,E41+G41-1)</f>
        <v>43069</v>
      </c>
      <c r="G41" s="94">
        <v>3</v>
      </c>
      <c r="H41" s="95">
        <v>0</v>
      </c>
      <c r="I41" s="96">
        <f t="shared" ref="I41:I44" si="27">G41</f>
        <v>3</v>
      </c>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99"/>
    </row>
    <row r="42" spans="1:66" s="100" customFormat="1" x14ac:dyDescent="0.2">
      <c r="A42" s="90" t="str">
        <f t="shared" ca="1" si="15"/>
        <v>7.2</v>
      </c>
      <c r="B42" s="68" t="s">
        <v>163</v>
      </c>
      <c r="C42" s="69"/>
      <c r="D42" s="91"/>
      <c r="E42" s="92">
        <f>F41+1</f>
        <v>43070</v>
      </c>
      <c r="F42" s="93">
        <f t="shared" ref="F42:F44" si="28">IF(G42=0,E42,E42+G42-1)</f>
        <v>43073</v>
      </c>
      <c r="G42" s="94">
        <v>4</v>
      </c>
      <c r="H42" s="95">
        <v>0</v>
      </c>
      <c r="I42" s="96">
        <f t="shared" si="27"/>
        <v>4</v>
      </c>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99"/>
    </row>
    <row r="43" spans="1:66" s="100" customFormat="1" x14ac:dyDescent="0.2">
      <c r="A43" s="90" t="str">
        <f t="shared" ca="1" si="15"/>
        <v>7.3</v>
      </c>
      <c r="B43" s="68" t="s">
        <v>164</v>
      </c>
      <c r="C43" s="69"/>
      <c r="D43" s="91"/>
      <c r="E43" s="92">
        <f>F42+1</f>
        <v>43074</v>
      </c>
      <c r="F43" s="93">
        <f t="shared" si="28"/>
        <v>43075</v>
      </c>
      <c r="G43" s="94">
        <v>2</v>
      </c>
      <c r="H43" s="95">
        <v>0</v>
      </c>
      <c r="I43" s="96">
        <f t="shared" si="27"/>
        <v>2</v>
      </c>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99"/>
    </row>
    <row r="44" spans="1:66" s="100" customFormat="1" x14ac:dyDescent="0.2">
      <c r="A44" s="90" t="str">
        <f t="shared" ca="1" si="15"/>
        <v>7.4</v>
      </c>
      <c r="B44" s="68" t="s">
        <v>165</v>
      </c>
      <c r="C44" s="69"/>
      <c r="D44" s="91"/>
      <c r="E44" s="92">
        <f>F43+1</f>
        <v>43076</v>
      </c>
      <c r="F44" s="93">
        <f t="shared" si="28"/>
        <v>43077</v>
      </c>
      <c r="G44" s="94">
        <v>2</v>
      </c>
      <c r="H44" s="95">
        <v>0</v>
      </c>
      <c r="I44" s="96">
        <f t="shared" si="27"/>
        <v>2</v>
      </c>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99"/>
    </row>
    <row r="45" spans="1:66" s="127" customFormat="1" x14ac:dyDescent="0.2">
      <c r="A45" s="84" t="str">
        <f ca="1">IF(ISERROR(VALUE(SUBSTITUTE(OFFSET(A45,-1,0,1,1),".",""))),"1",IF(ISERROR(FIND("`",SUBSTITUTE(OFFSET(A45,-1,0,1,1),".","`",1))),TEXT(VALUE(OFFSET(A45,-1,0,1,1))+1,"#"),TEXT(VALUE(LEFT(OFFSET(A45,-1,0,1,1),FIND("`",SUBSTITUTE(OFFSET(A45,-1,0,1,1),".","`",1))-1))+1,"#")))</f>
        <v>8</v>
      </c>
      <c r="B45" s="13" t="s">
        <v>171</v>
      </c>
      <c r="C45" s="65"/>
      <c r="D45" s="85"/>
      <c r="E45" s="86"/>
      <c r="F45" s="86"/>
      <c r="G45" s="87"/>
      <c r="H45" s="67"/>
      <c r="I45" s="96"/>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99"/>
    </row>
    <row r="46" spans="1:66" x14ac:dyDescent="0.2">
      <c r="A46" s="90" t="str">
        <f t="shared" ca="1" si="15"/>
        <v>8.1</v>
      </c>
      <c r="B46" s="68" t="s">
        <v>162</v>
      </c>
      <c r="C46" s="69"/>
      <c r="D46" s="91"/>
      <c r="E46" s="92">
        <f>F39+1</f>
        <v>43056</v>
      </c>
      <c r="F46" s="93">
        <f>IF(G46=0,E46,E46+G46-1)</f>
        <v>43056</v>
      </c>
      <c r="G46" s="94">
        <v>1</v>
      </c>
      <c r="H46" s="95">
        <v>0</v>
      </c>
      <c r="I46" s="96">
        <f t="shared" ref="I46:I49" si="29">G46</f>
        <v>1</v>
      </c>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row>
    <row r="47" spans="1:66" x14ac:dyDescent="0.2">
      <c r="A47" s="90" t="str">
        <f t="shared" ca="1" si="15"/>
        <v>8.2</v>
      </c>
      <c r="B47" s="68" t="s">
        <v>163</v>
      </c>
      <c r="C47" s="69"/>
      <c r="D47" s="91"/>
      <c r="E47" s="92">
        <f>F46+1</f>
        <v>43057</v>
      </c>
      <c r="F47" s="93">
        <f t="shared" ref="F47:F49" si="30">IF(G47=0,E47,E47+G47-1)</f>
        <v>43057</v>
      </c>
      <c r="G47" s="94">
        <v>1</v>
      </c>
      <c r="H47" s="95">
        <v>0</v>
      </c>
      <c r="I47" s="96">
        <f t="shared" si="29"/>
        <v>1</v>
      </c>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row>
    <row r="48" spans="1:66" x14ac:dyDescent="0.2">
      <c r="A48" s="90" t="str">
        <f t="shared" ca="1" si="15"/>
        <v>8.3</v>
      </c>
      <c r="B48" s="68" t="s">
        <v>164</v>
      </c>
      <c r="C48" s="69"/>
      <c r="D48" s="91"/>
      <c r="E48" s="92">
        <f>F47+1</f>
        <v>43058</v>
      </c>
      <c r="F48" s="93">
        <f t="shared" si="30"/>
        <v>43058</v>
      </c>
      <c r="G48" s="94">
        <v>1</v>
      </c>
      <c r="H48" s="95">
        <v>0</v>
      </c>
      <c r="I48" s="96">
        <f t="shared" si="29"/>
        <v>1</v>
      </c>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row>
    <row r="49" spans="1:65" x14ac:dyDescent="0.2">
      <c r="A49" s="90" t="str">
        <f t="shared" ca="1" si="15"/>
        <v>8.4</v>
      </c>
      <c r="B49" s="68" t="s">
        <v>165</v>
      </c>
      <c r="C49" s="69"/>
      <c r="D49" s="91"/>
      <c r="E49" s="92">
        <f>F48+1</f>
        <v>43059</v>
      </c>
      <c r="F49" s="93">
        <f t="shared" si="30"/>
        <v>43059</v>
      </c>
      <c r="G49" s="94">
        <v>1</v>
      </c>
      <c r="H49" s="95">
        <v>0</v>
      </c>
      <c r="I49" s="96">
        <f t="shared" si="29"/>
        <v>1</v>
      </c>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row>
    <row r="50" spans="1:65" x14ac:dyDescent="0.2">
      <c r="A50" s="84" t="str">
        <f ca="1">IF(ISERROR(VALUE(SUBSTITUTE(OFFSET(A50,-1,0,1,1),".",""))),"1",IF(ISERROR(FIND("`",SUBSTITUTE(OFFSET(A50,-1,0,1,1),".","`",1))),TEXT(VALUE(OFFSET(A50,-1,0,1,1))+1,"#"),TEXT(VALUE(LEFT(OFFSET(A50,-1,0,1,1),FIND("`",SUBSTITUTE(OFFSET(A50,-1,0,1,1),".","`",1))-1))+1,"#")))</f>
        <v>9</v>
      </c>
      <c r="B50" s="13" t="s">
        <v>165</v>
      </c>
      <c r="C50" s="65" t="s">
        <v>152</v>
      </c>
      <c r="D50" s="85"/>
      <c r="E50" s="86"/>
      <c r="F50" s="86"/>
      <c r="G50" s="87"/>
      <c r="H50" s="67"/>
      <c r="I50" s="96"/>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row>
    <row r="51" spans="1:65" ht="12" customHeight="1" x14ac:dyDescent="0.2">
      <c r="A51" s="90" t="str">
        <f t="shared" ca="1" si="15"/>
        <v>9.1</v>
      </c>
      <c r="B51" s="68" t="s">
        <v>172</v>
      </c>
      <c r="C51" s="69"/>
      <c r="D51" s="91"/>
      <c r="E51" s="92">
        <f>F44+1</f>
        <v>43078</v>
      </c>
      <c r="F51" s="93">
        <f>IF(G51=0,E51,E51+G51-1)</f>
        <v>43086</v>
      </c>
      <c r="G51" s="94">
        <v>9</v>
      </c>
      <c r="H51" s="95">
        <v>0</v>
      </c>
      <c r="I51" s="96">
        <f t="shared" ref="I51:I54" si="31">G51</f>
        <v>9</v>
      </c>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row>
    <row r="52" spans="1:65" hidden="1" x14ac:dyDescent="0.2">
      <c r="A52" s="90" t="str">
        <f t="shared" ca="1" si="15"/>
        <v>9.2</v>
      </c>
      <c r="B52" s="68" t="s">
        <v>163</v>
      </c>
      <c r="C52" s="69"/>
      <c r="D52" s="91"/>
      <c r="E52" s="92">
        <f>F51+1</f>
        <v>43087</v>
      </c>
      <c r="F52" s="93">
        <f t="shared" ref="F52:F54" si="32">IF(G52=0,E52,E52+G52-1)</f>
        <v>43087</v>
      </c>
      <c r="G52" s="94">
        <v>1</v>
      </c>
      <c r="H52" s="95">
        <v>0</v>
      </c>
      <c r="I52" s="96">
        <f t="shared" si="31"/>
        <v>1</v>
      </c>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row>
    <row r="53" spans="1:65" hidden="1" x14ac:dyDescent="0.2">
      <c r="A53" s="90" t="str">
        <f t="shared" ca="1" si="15"/>
        <v>9.3</v>
      </c>
      <c r="B53" s="68" t="s">
        <v>164</v>
      </c>
      <c r="C53" s="69"/>
      <c r="D53" s="91"/>
      <c r="E53" s="92">
        <f>F52+1</f>
        <v>43088</v>
      </c>
      <c r="F53" s="93">
        <f t="shared" si="32"/>
        <v>43088</v>
      </c>
      <c r="G53" s="94">
        <v>1</v>
      </c>
      <c r="H53" s="95">
        <v>0</v>
      </c>
      <c r="I53" s="96">
        <f t="shared" si="31"/>
        <v>1</v>
      </c>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row>
    <row r="54" spans="1:65" hidden="1" x14ac:dyDescent="0.2">
      <c r="A54" s="90" t="str">
        <f t="shared" ca="1" si="15"/>
        <v>9.4</v>
      </c>
      <c r="B54" s="68" t="s">
        <v>165</v>
      </c>
      <c r="C54" s="69"/>
      <c r="D54" s="91"/>
      <c r="E54" s="92">
        <f>F53+1</f>
        <v>43089</v>
      </c>
      <c r="F54" s="93">
        <f t="shared" si="32"/>
        <v>43089</v>
      </c>
      <c r="G54" s="94">
        <v>1</v>
      </c>
      <c r="H54" s="95">
        <v>0</v>
      </c>
      <c r="I54" s="96">
        <f t="shared" si="31"/>
        <v>1</v>
      </c>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c r="BM54" s="88"/>
    </row>
    <row r="55" spans="1:65" ht="13.5" x14ac:dyDescent="0.25">
      <c r="A55" s="90"/>
      <c r="B55" s="70"/>
      <c r="C55" s="70"/>
      <c r="D55" s="85"/>
      <c r="E55" s="71"/>
      <c r="F55" s="71"/>
      <c r="G55" s="87"/>
      <c r="H55" s="67"/>
      <c r="I55" s="66"/>
      <c r="J55" s="88"/>
      <c r="K55" s="88"/>
      <c r="L55" s="88"/>
      <c r="M55" s="88"/>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row>
    <row r="56" spans="1:65" ht="13.5" x14ac:dyDescent="0.25">
      <c r="A56" s="90"/>
      <c r="B56" s="70"/>
      <c r="C56" s="70"/>
      <c r="D56" s="85"/>
      <c r="E56" s="71"/>
      <c r="F56" s="71"/>
      <c r="G56" s="87"/>
      <c r="H56" s="67"/>
      <c r="I56" s="66"/>
      <c r="J56" s="88"/>
      <c r="K56" s="88"/>
      <c r="L56" s="88"/>
      <c r="M56" s="88"/>
    </row>
    <row r="57" spans="1:65" hidden="1" x14ac:dyDescent="0.2">
      <c r="A57" s="142" t="s">
        <v>7</v>
      </c>
      <c r="B57" s="142"/>
      <c r="C57" s="101"/>
      <c r="D57" s="101"/>
      <c r="E57" s="101"/>
      <c r="F57" s="101"/>
      <c r="G57" s="102"/>
      <c r="H57" s="102"/>
      <c r="I57" s="102"/>
      <c r="J57" s="88"/>
      <c r="K57" s="88"/>
      <c r="L57" s="88"/>
      <c r="M57" s="88"/>
    </row>
    <row r="58" spans="1:65" hidden="1" x14ac:dyDescent="0.2">
      <c r="A58" s="105" t="s">
        <v>128</v>
      </c>
      <c r="B58" s="106"/>
      <c r="C58" s="106"/>
      <c r="D58" s="106"/>
      <c r="E58" s="106"/>
      <c r="F58" s="106"/>
      <c r="G58" s="107"/>
      <c r="H58" s="107"/>
      <c r="I58" s="107"/>
      <c r="J58" s="88"/>
      <c r="K58" s="88"/>
      <c r="L58" s="88"/>
      <c r="M58" s="88"/>
    </row>
    <row r="59" spans="1:65" hidden="1" x14ac:dyDescent="0.2">
      <c r="A59" s="109" t="s">
        <v>22</v>
      </c>
      <c r="B59" s="110"/>
      <c r="C59" s="110"/>
      <c r="D59" s="110"/>
      <c r="E59" s="110"/>
      <c r="F59" s="110"/>
      <c r="G59" s="111"/>
      <c r="H59" s="111"/>
      <c r="I59" s="111"/>
      <c r="J59" s="88"/>
      <c r="K59" s="88"/>
      <c r="L59" s="88"/>
      <c r="M59" s="88"/>
    </row>
    <row r="60" spans="1:65" hidden="1" x14ac:dyDescent="0.2">
      <c r="A60" s="90" t="str">
        <f ca="1">IF(ISERROR(VALUE(SUBSTITUTE(OFFSET(A60,-1,0,1,1),".",""))),"1",IF(ISERROR(FIND("`",SUBSTITUTE(OFFSET(A60,-1,0,1,1),".","`",1))),TEXT(VALUE(OFFSET(A60,-1,0,1,1))+1,"#"),TEXT(VALUE(LEFT(OFFSET(A60,-1,0,1,1),FIND("`",SUBSTITUTE(OFFSET(A60,-1,0,1,1),".","`",1))-1))+1,"#")))</f>
        <v>1</v>
      </c>
      <c r="B60" s="112" t="s">
        <v>23</v>
      </c>
      <c r="C60" s="112"/>
      <c r="D60" s="113"/>
      <c r="E60" s="86"/>
      <c r="F60" s="114"/>
      <c r="G60" s="115"/>
      <c r="H60" s="116"/>
      <c r="I60" s="115"/>
      <c r="J60" s="88"/>
      <c r="K60" s="88"/>
      <c r="L60" s="88"/>
      <c r="M60" s="88"/>
    </row>
    <row r="61" spans="1:65" hidden="1" x14ac:dyDescent="0.2">
      <c r="A61" s="90" t="str">
        <f ca="1">IF(ISERROR(VALUE(SUBSTITUTE(OFFSET(A61,-1,0,1,1),".",""))),"0.1",IF(ISERROR(FIND("`",SUBSTITUTE(OFFSET(A61,-1,0,1,1),".","`",1))),OFFSET(A61,-1,0,1,1)&amp;".1",LEFT(OFFSET(A61,-1,0,1,1),FIND("`",SUBSTITUTE(OFFSET(A61,-1,0,1,1),".","`",1)))&amp;IF(ISERROR(FIND("`",SUBSTITUTE(OFFSET(A61,-1,0,1,1),".","`",2))),VALUE(RIGHT(OFFSET(A61,-1,0,1,1),LEN(OFFSET(A61,-1,0,1,1))-FIND("`",SUBSTITUTE(OFFSET(A61,-1,0,1,1),".","`",1))))+1,VALUE(MID(OFFSET(A61,-1,0,1,1),FIND("`",SUBSTITUTE(OFFSET(A61,-1,0,1,1),".","`",1))+1,(FIND("`",SUBSTITUTE(OFFSET(A61,-1,0,1,1),".","`",2))-FIND("`",SUBSTITUTE(OFFSET(A61,-1,0,1,1),".","`",1))-1)))+1)))</f>
        <v>1.1</v>
      </c>
      <c r="B61" s="117" t="s">
        <v>14</v>
      </c>
      <c r="C61" s="117"/>
      <c r="D61" s="113"/>
      <c r="E61" s="86"/>
      <c r="F61" s="114"/>
      <c r="G61" s="115"/>
      <c r="H61" s="116"/>
      <c r="I61" s="115"/>
      <c r="J61" s="88"/>
      <c r="K61" s="88"/>
      <c r="L61" s="88"/>
      <c r="M61" s="88"/>
    </row>
    <row r="62" spans="1:65" hidden="1" x14ac:dyDescent="0.2">
      <c r="A62" s="90" t="str">
        <f ca="1">IF(ISERROR(VALUE(SUBSTITUTE(OFFSET(A62,-1,0,1,1),".",""))),"0.0.1",IF(ISERROR(FIND("`",SUBSTITUTE(OFFSET(A62,-1,0,1,1),".","`",2))),OFFSET(A62,-1,0,1,1)&amp;".1",LEFT(OFFSET(A62,-1,0,1,1),FIND("`",SUBSTITUTE(OFFSET(A62,-1,0,1,1),".","`",2)))&amp;IF(ISERROR(FIND("`",SUBSTITUTE(OFFSET(A62,-1,0,1,1),".","`",3))),VALUE(RIGHT(OFFSET(A62,-1,0,1,1),LEN(OFFSET(A62,-1,0,1,1))-FIND("`",SUBSTITUTE(OFFSET(A62,-1,0,1,1),".","`",2))))+1,VALUE(MID(OFFSET(A62,-1,0,1,1),FIND("`",SUBSTITUTE(OFFSET(A62,-1,0,1,1),".","`",2))+1,(FIND("`",SUBSTITUTE(OFFSET(A62,-1,0,1,1),".","`",3))-FIND("`",SUBSTITUTE(OFFSET(A62,-1,0,1,1),".","`",2))-1)))+1)))</f>
        <v>1.1.1</v>
      </c>
      <c r="B62" s="118" t="s">
        <v>24</v>
      </c>
      <c r="C62" s="117"/>
      <c r="D62" s="113"/>
      <c r="E62" s="86"/>
      <c r="F62" s="114"/>
      <c r="G62" s="115"/>
      <c r="H62" s="116"/>
      <c r="I62" s="115"/>
      <c r="J62" s="88"/>
      <c r="K62" s="88"/>
      <c r="L62" s="88"/>
      <c r="M62" s="88"/>
    </row>
    <row r="63" spans="1:65" hidden="1" x14ac:dyDescent="0.2">
      <c r="A63" s="90" t="str">
        <f ca="1">IF(ISERROR(VALUE(SUBSTITUTE(OFFSET(A63,-1,0,1,1),".",""))),"0.0.0.1",IF(ISERROR(FIND("`",SUBSTITUTE(OFFSET(A63,-1,0,1,1),".","`",3))),OFFSET(A63,-1,0,1,1)&amp;".1",LEFT(OFFSET(A63,-1,0,1,1),FIND("`",SUBSTITUTE(OFFSET(A63,-1,0,1,1),".","`",3)))&amp;IF(ISERROR(FIND("`",SUBSTITUTE(OFFSET(A63,-1,0,1,1),".","`",4))),VALUE(RIGHT(OFFSET(A63,-1,0,1,1),LEN(OFFSET(A63,-1,0,1,1))-FIND("`",SUBSTITUTE(OFFSET(A63,-1,0,1,1),".","`",3))))+1,VALUE(MID(OFFSET(A63,-1,0,1,1),FIND("`",SUBSTITUTE(OFFSET(A63,-1,0,1,1),".","`",3))+1,(FIND("`",SUBSTITUTE(OFFSET(A63,-1,0,1,1),".","`",4))-FIND("`",SUBSTITUTE(OFFSET(A63,-1,0,1,1),".","`",3))-1)))+1)))</f>
        <v>1.1.1.1</v>
      </c>
      <c r="B63" s="118" t="s">
        <v>25</v>
      </c>
      <c r="C63" s="117"/>
      <c r="D63" s="113"/>
      <c r="E63" s="86"/>
      <c r="F63" s="114"/>
      <c r="G63" s="115"/>
      <c r="H63" s="116"/>
      <c r="I63" s="115"/>
      <c r="J63" s="88"/>
      <c r="K63" s="88"/>
      <c r="L63" s="88"/>
      <c r="M63" s="88"/>
    </row>
    <row r="64" spans="1:65" hidden="1" x14ac:dyDescent="0.2">
      <c r="A64" s="109" t="s">
        <v>147</v>
      </c>
      <c r="B64" s="110"/>
      <c r="C64" s="110"/>
      <c r="D64" s="110"/>
      <c r="E64" s="110"/>
      <c r="F64" s="110"/>
      <c r="G64" s="111"/>
      <c r="H64" s="111"/>
      <c r="I64" s="111"/>
      <c r="J64" s="88"/>
      <c r="K64" s="88"/>
      <c r="L64" s="88"/>
      <c r="M64" s="88"/>
    </row>
    <row r="65" spans="1:13" hidden="1" x14ac:dyDescent="0.2">
      <c r="A65" s="90" t="str">
        <f ca="1">IF(ISERROR(VALUE(SUBSTITUTE(OFFSET(A65,-1,0,1,1),".",""))),"1",IF(ISERROR(FIND("`",SUBSTITUTE(OFFSET(A65,-1,0,1,1),".","`",1))),TEXT(VALUE(OFFSET(A65,-1,0,1,1))+1,"#"),TEXT(VALUE(LEFT(OFFSET(A65,-1,0,1,1),FIND("`",SUBSTITUTE(OFFSET(A65,-1,0,1,1),".","`",1))-1))+1,"#")))</f>
        <v>1</v>
      </c>
      <c r="B65" s="119" t="s">
        <v>28</v>
      </c>
      <c r="C65" s="119"/>
      <c r="D65" s="120"/>
      <c r="E65" s="121">
        <f>MIN(E66:E69)</f>
        <v>42095</v>
      </c>
      <c r="F65" s="121">
        <f>MAX(F66:F69)</f>
        <v>42111</v>
      </c>
      <c r="G65" s="115">
        <f>IF(OR(F65=0,E65=0),0,F65-E65+1)</f>
        <v>17</v>
      </c>
      <c r="H65" s="122"/>
      <c r="I65" s="96">
        <f>IF(OR(F65=0,E65=0),0,NETWORKDAYS(E65,F65))</f>
        <v>13</v>
      </c>
      <c r="J65" s="88"/>
      <c r="K65" s="88"/>
      <c r="L65" s="88"/>
      <c r="M65" s="88"/>
    </row>
    <row r="66" spans="1:13" hidden="1" x14ac:dyDescent="0.2">
      <c r="A66" s="123" t="s">
        <v>26</v>
      </c>
      <c r="B66" s="119" t="s">
        <v>27</v>
      </c>
      <c r="C66" s="119"/>
      <c r="D66" s="120"/>
      <c r="E66" s="92">
        <v>42095</v>
      </c>
      <c r="F66" s="93">
        <f>IF(G66=0,E66,E66+G66-1)</f>
        <v>42095</v>
      </c>
      <c r="G66" s="94">
        <v>1</v>
      </c>
      <c r="H66" s="95"/>
      <c r="I66" s="96">
        <f t="shared" ref="I66" si="33">IF(OR(F66=0,E66=0),0,NETWORKDAYS(E66,F66))</f>
        <v>1</v>
      </c>
      <c r="J66" s="88"/>
      <c r="K66" s="88"/>
      <c r="L66" s="88"/>
      <c r="M66" s="88"/>
    </row>
    <row r="67" spans="1:13" hidden="1" x14ac:dyDescent="0.2">
      <c r="A67" s="90" t="str">
        <f ca="1">IF(ISERROR(VALUE(SUBSTITUTE(OFFSET(A67,-1,0,1,1),".",""))),"0.1",IF(ISERROR(FIND("`",SUBSTITUTE(OFFSET(A67,-1,0,1,1),".","`",1))),OFFSET(A67,-1,0,1,1)&amp;".1",LEFT(OFFSET(A67,-1,0,1,1),FIND("`",SUBSTITUTE(OFFSET(A67,-1,0,1,1),".","`",1)))&amp;IF(ISERROR(FIND("`",SUBSTITUTE(OFFSET(A67,-1,0,1,1),".","`",2))),VALUE(RIGHT(OFFSET(A67,-1,0,1,1),LEN(OFFSET(A67,-1,0,1,1))-FIND("`",SUBSTITUTE(OFFSET(A67,-1,0,1,1),".","`",1))))+1,VALUE(MID(OFFSET(A67,-1,0,1,1),FIND("`",SUBSTITUTE(OFFSET(A67,-1,0,1,1),".","`",1))+1,(FIND("`",SUBSTITUTE(OFFSET(A67,-1,0,1,1),".","`",2))-FIND("`",SUBSTITUTE(OFFSET(A67,-1,0,1,1),".","`",1))-1)))+1)))</f>
        <v>2.1</v>
      </c>
      <c r="B67" s="117" t="s">
        <v>31</v>
      </c>
      <c r="C67" s="117"/>
      <c r="D67" s="91"/>
      <c r="E67" s="92">
        <v>42095</v>
      </c>
      <c r="F67" s="93">
        <f>IF(G67=0,E67,E67+G67-1)</f>
        <v>42097</v>
      </c>
      <c r="G67" s="94">
        <v>3</v>
      </c>
      <c r="H67" s="95"/>
      <c r="I67" s="96">
        <f>IF(OR(F67=0,E67=0),0,NETWORKDAYS(E67,F67))</f>
        <v>3</v>
      </c>
      <c r="J67" s="88"/>
      <c r="K67" s="88"/>
      <c r="L67" s="88"/>
      <c r="M67" s="88"/>
    </row>
    <row r="68" spans="1:13" hidden="1" x14ac:dyDescent="0.2">
      <c r="A68" s="90" t="str">
        <f ca="1">IF(ISERROR(VALUE(SUBSTITUTE(OFFSET(A68,-1,0,1,1),".",""))),"0.1",IF(ISERROR(FIND("`",SUBSTITUTE(OFFSET(A68,-1,0,1,1),".","`",1))),OFFSET(A68,-1,0,1,1)&amp;".1",LEFT(OFFSET(A68,-1,0,1,1),FIND("`",SUBSTITUTE(OFFSET(A68,-1,0,1,1),".","`",1)))&amp;IF(ISERROR(FIND("`",SUBSTITUTE(OFFSET(A68,-1,0,1,1),".","`",2))),VALUE(RIGHT(OFFSET(A68,-1,0,1,1),LEN(OFFSET(A68,-1,0,1,1))-FIND("`",SUBSTITUTE(OFFSET(A68,-1,0,1,1),".","`",1))))+1,VALUE(MID(OFFSET(A68,-1,0,1,1),FIND("`",SUBSTITUTE(OFFSET(A68,-1,0,1,1),".","`",1))+1,(FIND("`",SUBSTITUTE(OFFSET(A68,-1,0,1,1),".","`",2))-FIND("`",SUBSTITUTE(OFFSET(A68,-1,0,1,1),".","`",1))-1)))+1)))</f>
        <v>2.2</v>
      </c>
      <c r="B68" s="117" t="s">
        <v>146</v>
      </c>
      <c r="C68" s="117"/>
      <c r="D68" s="91"/>
      <c r="E68" s="92">
        <f>F67+1</f>
        <v>42098</v>
      </c>
      <c r="F68" s="93">
        <f t="shared" ref="F68:F69" si="34">IF(G68=0,E68,E68+G68-1)</f>
        <v>42104</v>
      </c>
      <c r="G68" s="94">
        <v>7</v>
      </c>
      <c r="H68" s="95"/>
      <c r="I68" s="96">
        <f t="shared" ref="I68:I69" si="35">IF(OR(F68=0,E68=0),0,NETWORKDAYS(E68,F68))</f>
        <v>5</v>
      </c>
      <c r="J68" s="88"/>
      <c r="K68" s="88"/>
      <c r="L68" s="88"/>
      <c r="M68" s="88"/>
    </row>
    <row r="69" spans="1:13" hidden="1" x14ac:dyDescent="0.2">
      <c r="A69" s="90" t="str">
        <f ca="1">IF(ISERROR(VALUE(SUBSTITUTE(OFFSET(A69,-1,0,1,1),".",""))),"0.1",IF(ISERROR(FIND("`",SUBSTITUTE(OFFSET(A69,-1,0,1,1),".","`",1))),OFFSET(A69,-1,0,1,1)&amp;".1",LEFT(OFFSET(A69,-1,0,1,1),FIND("`",SUBSTITUTE(OFFSET(A69,-1,0,1,1),".","`",1)))&amp;IF(ISERROR(FIND("`",SUBSTITUTE(OFFSET(A69,-1,0,1,1),".","`",2))),VALUE(RIGHT(OFFSET(A69,-1,0,1,1),LEN(OFFSET(A69,-1,0,1,1))-FIND("`",SUBSTITUTE(OFFSET(A69,-1,0,1,1),".","`",1))))+1,VALUE(MID(OFFSET(A69,-1,0,1,1),FIND("`",SUBSTITUTE(OFFSET(A69,-1,0,1,1),".","`",1))+1,(FIND("`",SUBSTITUTE(OFFSET(A69,-1,0,1,1),".","`",2))-FIND("`",SUBSTITUTE(OFFSET(A69,-1,0,1,1),".","`",1))-1)))+1)))</f>
        <v>2.3</v>
      </c>
      <c r="B69" s="117" t="s">
        <v>145</v>
      </c>
      <c r="C69" s="117"/>
      <c r="D69" s="91"/>
      <c r="E69" s="92">
        <f>WORKDAY(F68,1)</f>
        <v>42107</v>
      </c>
      <c r="F69" s="93">
        <f t="shared" si="34"/>
        <v>42111</v>
      </c>
      <c r="G69" s="94">
        <v>5</v>
      </c>
      <c r="H69" s="95"/>
      <c r="I69" s="96">
        <f t="shared" si="35"/>
        <v>5</v>
      </c>
      <c r="J69" s="88"/>
      <c r="K69" s="88"/>
      <c r="L69" s="88"/>
      <c r="M69" s="88"/>
    </row>
    <row r="70" spans="1:13" x14ac:dyDescent="0.2">
      <c r="A70" s="124"/>
      <c r="B70" s="125"/>
      <c r="C70" s="125"/>
      <c r="D70" s="126"/>
      <c r="E70" s="125"/>
      <c r="F70" s="125"/>
      <c r="G70" s="125"/>
      <c r="H70" s="125"/>
      <c r="I70" s="125"/>
      <c r="J70" s="125"/>
      <c r="K70" s="125"/>
      <c r="L70" s="125"/>
      <c r="M70" s="125"/>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E2:F2"/>
    <mergeCell ref="Q5:W5"/>
    <mergeCell ref="J5:P5"/>
    <mergeCell ref="B5:D5"/>
    <mergeCell ref="B4:D4"/>
    <mergeCell ref="B3:D3"/>
    <mergeCell ref="E3:F3"/>
    <mergeCell ref="E4:F4"/>
    <mergeCell ref="J2:Z2"/>
    <mergeCell ref="A57:B57"/>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67:H69 H8:H12 H15:H19 H30 H32:H34 H55:H65">
    <cfRule type="dataBar" priority="39">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10" priority="40">
      <formula>AND(TODAY()&gt;=J4,TODAY()&lt;K4)</formula>
    </cfRule>
  </conditionalFormatting>
  <conditionalFormatting sqref="J8:BM19 J55:M69 J30:BM49">
    <cfRule type="expression" dxfId="9" priority="50">
      <formula>J$4=TODAY()</formula>
    </cfRule>
    <cfRule type="expression" dxfId="8" priority="68">
      <formula>AND($E8&lt;K$4,$F8&gt;=J$4)</formula>
    </cfRule>
  </conditionalFormatting>
  <conditionalFormatting sqref="H66">
    <cfRule type="dataBar" priority="34">
      <dataBar>
        <cfvo type="num" val="0"/>
        <cfvo type="num" val="1"/>
        <color theme="1" tint="0.499984740745262"/>
      </dataBar>
      <extLst>
        <ext xmlns:x14="http://schemas.microsoft.com/office/spreadsheetml/2009/9/main" uri="{B025F937-C7B1-47D3-B67F-A62EFF666E3E}">
          <x14:id>{5E3B0E97-54C6-4C3F-ADB1-A6BFE39A7A9C}</x14:id>
        </ext>
      </extLst>
    </cfRule>
  </conditionalFormatting>
  <conditionalFormatting sqref="H13">
    <cfRule type="dataBar" priority="32">
      <dataBar>
        <cfvo type="num" val="0"/>
        <cfvo type="num" val="1"/>
        <color theme="1" tint="0.499984740745262"/>
      </dataBar>
      <extLst>
        <ext xmlns:x14="http://schemas.microsoft.com/office/spreadsheetml/2009/9/main" uri="{B025F937-C7B1-47D3-B67F-A62EFF666E3E}">
          <x14:id>{958F470E-BBEF-443F-AD39-E9633AE02CBC}</x14:id>
        </ext>
      </extLst>
    </cfRule>
  </conditionalFormatting>
  <conditionalFormatting sqref="H14">
    <cfRule type="dataBar" priority="31">
      <dataBar>
        <cfvo type="num" val="0"/>
        <cfvo type="num" val="1"/>
        <color theme="1" tint="0.499984740745262"/>
      </dataBar>
      <extLst>
        <ext xmlns:x14="http://schemas.microsoft.com/office/spreadsheetml/2009/9/main" uri="{B025F937-C7B1-47D3-B67F-A62EFF666E3E}">
          <x14:id>{E5C2BECE-6A1B-4F31-87D1-CF4E173B8170}</x14:id>
        </ext>
      </extLst>
    </cfRule>
  </conditionalFormatting>
  <conditionalFormatting sqref="H20:H24">
    <cfRule type="dataBar" priority="20">
      <dataBar>
        <cfvo type="num" val="0"/>
        <cfvo type="num" val="1"/>
        <color theme="1" tint="0.499984740745262"/>
      </dataBar>
      <extLst>
        <ext xmlns:x14="http://schemas.microsoft.com/office/spreadsheetml/2009/9/main" uri="{B025F937-C7B1-47D3-B67F-A62EFF666E3E}">
          <x14:id>{F92A804B-1D8E-45D1-9BE5-9C552242BB43}</x14:id>
        </ext>
      </extLst>
    </cfRule>
  </conditionalFormatting>
  <conditionalFormatting sqref="J20:BM24">
    <cfRule type="expression" dxfId="7" priority="21">
      <formula>J$4=TODAY()</formula>
    </cfRule>
    <cfRule type="expression" dxfId="6" priority="22">
      <formula>AND($E20&lt;K$4,$F20&gt;=J$4)</formula>
    </cfRule>
  </conditionalFormatting>
  <conditionalFormatting sqref="H25:H29">
    <cfRule type="dataBar" priority="17">
      <dataBar>
        <cfvo type="num" val="0"/>
        <cfvo type="num" val="1"/>
        <color theme="1" tint="0.499984740745262"/>
      </dataBar>
      <extLst>
        <ext xmlns:x14="http://schemas.microsoft.com/office/spreadsheetml/2009/9/main" uri="{B025F937-C7B1-47D3-B67F-A62EFF666E3E}">
          <x14:id>{E9F2642C-9B94-4BE9-8930-A99CA6FE6288}</x14:id>
        </ext>
      </extLst>
    </cfRule>
  </conditionalFormatting>
  <conditionalFormatting sqref="J25:BM29">
    <cfRule type="expression" dxfId="5" priority="18">
      <formula>J$4=TODAY()</formula>
    </cfRule>
    <cfRule type="expression" dxfId="4" priority="19">
      <formula>AND($E25&lt;K$4,$F25&gt;=J$4)</formula>
    </cfRule>
  </conditionalFormatting>
  <conditionalFormatting sqref="H35:H39">
    <cfRule type="dataBar" priority="11">
      <dataBar>
        <cfvo type="num" val="0"/>
        <cfvo type="num" val="1"/>
        <color theme="1" tint="0.499984740745262"/>
      </dataBar>
      <extLst>
        <ext xmlns:x14="http://schemas.microsoft.com/office/spreadsheetml/2009/9/main" uri="{B025F937-C7B1-47D3-B67F-A62EFF666E3E}">
          <x14:id>{3F9A6FC7-809B-4EC4-AFB4-B3A9FABCF1FB}</x14:id>
        </ext>
      </extLst>
    </cfRule>
  </conditionalFormatting>
  <conditionalFormatting sqref="H40:H44">
    <cfRule type="dataBar" priority="8">
      <dataBar>
        <cfvo type="num" val="0"/>
        <cfvo type="num" val="1"/>
        <color theme="1" tint="0.499984740745262"/>
      </dataBar>
      <extLst>
        <ext xmlns:x14="http://schemas.microsoft.com/office/spreadsheetml/2009/9/main" uri="{B025F937-C7B1-47D3-B67F-A62EFF666E3E}">
          <x14:id>{031E6079-1209-492C-A27C-1D0381931330}</x14:id>
        </ext>
      </extLst>
    </cfRule>
  </conditionalFormatting>
  <conditionalFormatting sqref="H45:H49">
    <cfRule type="dataBar" priority="5">
      <dataBar>
        <cfvo type="num" val="0"/>
        <cfvo type="num" val="1"/>
        <color theme="1" tint="0.499984740745262"/>
      </dataBar>
      <extLst>
        <ext xmlns:x14="http://schemas.microsoft.com/office/spreadsheetml/2009/9/main" uri="{B025F937-C7B1-47D3-B67F-A62EFF666E3E}">
          <x14:id>{51373796-A18E-45C0-A955-06F73F3A4B56}</x14:id>
        </ext>
      </extLst>
    </cfRule>
  </conditionalFormatting>
  <conditionalFormatting sqref="H31">
    <cfRule type="dataBar" priority="4">
      <dataBar>
        <cfvo type="num" val="0"/>
        <cfvo type="num" val="1"/>
        <color theme="1" tint="0.499984740745262"/>
      </dataBar>
      <extLst>
        <ext xmlns:x14="http://schemas.microsoft.com/office/spreadsheetml/2009/9/main" uri="{B025F937-C7B1-47D3-B67F-A62EFF666E3E}">
          <x14:id>{28FBEDD8-9AD2-419E-A0DA-71FECBCF6A7F}</x14:id>
        </ext>
      </extLst>
    </cfRule>
  </conditionalFormatting>
  <conditionalFormatting sqref="J50:BM54">
    <cfRule type="expression" dxfId="3" priority="2">
      <formula>J$4=TODAY()</formula>
    </cfRule>
    <cfRule type="expression" dxfId="2" priority="3">
      <formula>AND($E50&lt;K$4,$F50&gt;=J$4)</formula>
    </cfRule>
  </conditionalFormatting>
  <conditionalFormatting sqref="H50:H54">
    <cfRule type="dataBar" priority="1">
      <dataBar>
        <cfvo type="num" val="0"/>
        <cfvo type="num" val="1"/>
        <color theme="1" tint="0.499984740745262"/>
      </dataBar>
      <extLst>
        <ext xmlns:x14="http://schemas.microsoft.com/office/spreadsheetml/2009/9/main" uri="{B025F937-C7B1-47D3-B67F-A62EFF666E3E}">
          <x14:id>{CA545BA4-4AFC-4584-9C38-D592C0238B3B}</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E15:H15 A12 F65:I65 I66 A68:A69 B66 F66 A67 F67 H67:I67 F68:F69 I68:I69 E68:E69 E65 A65:B65 B64 E9:F9 H9:I9 E10:F10 F11 F12 E55:I64 F16 A8 A9 A10 A11 F19 A15 A16 A17 A18 A19 A55:B63 H16 F17 H17 F18 H18 H19" unlockedFormula="1"/>
    <ignoredError sqref="A66"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H67:H69 H8:H12 H15:H19 H30 H32:H34 H55:H65</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58F470E-BBEF-443F-AD39-E9633AE02CB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5C2BECE-6A1B-4F31-87D1-CF4E173B8170}">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F92A804B-1D8E-45D1-9BE5-9C552242BB43}">
            <x14:dataBar minLength="0" maxLength="100" gradient="0">
              <x14:cfvo type="num">
                <xm:f>0</xm:f>
              </x14:cfvo>
              <x14:cfvo type="num">
                <xm:f>1</xm:f>
              </x14:cfvo>
              <x14:negativeFillColor rgb="FFFF0000"/>
              <x14:axisColor rgb="FF000000"/>
            </x14:dataBar>
          </x14:cfRule>
          <xm:sqref>H20:H24</xm:sqref>
        </x14:conditionalFormatting>
        <x14:conditionalFormatting xmlns:xm="http://schemas.microsoft.com/office/excel/2006/main">
          <x14:cfRule type="dataBar" id="{E9F2642C-9B94-4BE9-8930-A99CA6FE6288}">
            <x14:dataBar minLength="0" maxLength="100" gradient="0">
              <x14:cfvo type="num">
                <xm:f>0</xm:f>
              </x14:cfvo>
              <x14:cfvo type="num">
                <xm:f>1</xm:f>
              </x14:cfvo>
              <x14:negativeFillColor rgb="FFFF0000"/>
              <x14:axisColor rgb="FF000000"/>
            </x14:dataBar>
          </x14:cfRule>
          <xm:sqref>H25:H29</xm:sqref>
        </x14:conditionalFormatting>
        <x14:conditionalFormatting xmlns:xm="http://schemas.microsoft.com/office/excel/2006/main">
          <x14:cfRule type="dataBar" id="{3F9A6FC7-809B-4EC4-AFB4-B3A9FABCF1FB}">
            <x14:dataBar minLength="0" maxLength="100" gradient="0">
              <x14:cfvo type="num">
                <xm:f>0</xm:f>
              </x14:cfvo>
              <x14:cfvo type="num">
                <xm:f>1</xm:f>
              </x14:cfvo>
              <x14:negativeFillColor rgb="FFFF0000"/>
              <x14:axisColor rgb="FF000000"/>
            </x14:dataBar>
          </x14:cfRule>
          <xm:sqref>H35:H39</xm:sqref>
        </x14:conditionalFormatting>
        <x14:conditionalFormatting xmlns:xm="http://schemas.microsoft.com/office/excel/2006/main">
          <x14:cfRule type="dataBar" id="{031E6079-1209-492C-A27C-1D0381931330}">
            <x14:dataBar minLength="0" maxLength="100" gradient="0">
              <x14:cfvo type="num">
                <xm:f>0</xm:f>
              </x14:cfvo>
              <x14:cfvo type="num">
                <xm:f>1</xm:f>
              </x14:cfvo>
              <x14:negativeFillColor rgb="FFFF0000"/>
              <x14:axisColor rgb="FF000000"/>
            </x14:dataBar>
          </x14:cfRule>
          <xm:sqref>H40:H44</xm:sqref>
        </x14:conditionalFormatting>
        <x14:conditionalFormatting xmlns:xm="http://schemas.microsoft.com/office/excel/2006/main">
          <x14:cfRule type="dataBar" id="{51373796-A18E-45C0-A955-06F73F3A4B56}">
            <x14:dataBar minLength="0" maxLength="100" gradient="0">
              <x14:cfvo type="num">
                <xm:f>0</xm:f>
              </x14:cfvo>
              <x14:cfvo type="num">
                <xm:f>1</xm:f>
              </x14:cfvo>
              <x14:negativeFillColor rgb="FFFF0000"/>
              <x14:axisColor rgb="FF000000"/>
            </x14:dataBar>
          </x14:cfRule>
          <xm:sqref>H45:H49</xm:sqref>
        </x14:conditionalFormatting>
        <x14:conditionalFormatting xmlns:xm="http://schemas.microsoft.com/office/excel/2006/main">
          <x14:cfRule type="dataBar" id="{28FBEDD8-9AD2-419E-A0DA-71FECBCF6A7F}">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A545BA4-4AFC-4584-9C38-D592C0238B3B}">
            <x14:dataBar minLength="0" maxLength="100" gradient="0">
              <x14:cfvo type="num">
                <xm:f>0</xm:f>
              </x14:cfvo>
              <x14:cfvo type="num">
                <xm:f>1</xm:f>
              </x14:cfvo>
              <x14:negativeFillColor rgb="FFFF0000"/>
              <x14:axisColor rgb="FF000000"/>
            </x14:dataBar>
          </x14:cfRule>
          <xm:sqref>H50:H54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105</v>
      </c>
    </row>
    <row r="4" spans="1:3" x14ac:dyDescent="0.2">
      <c r="C4" s="75" t="s">
        <v>115</v>
      </c>
    </row>
    <row r="5" spans="1:3" x14ac:dyDescent="0.2">
      <c r="C5" s="39" t="s">
        <v>116</v>
      </c>
    </row>
    <row r="6" spans="1:3" x14ac:dyDescent="0.2">
      <c r="C6" s="39"/>
    </row>
    <row r="7" spans="1:3" ht="18" x14ac:dyDescent="0.25">
      <c r="C7" s="76" t="s">
        <v>106</v>
      </c>
    </row>
    <row r="8" spans="1:3" x14ac:dyDescent="0.2">
      <c r="C8" s="77" t="s">
        <v>107</v>
      </c>
    </row>
    <row r="10" spans="1:3" x14ac:dyDescent="0.2">
      <c r="C10" s="39" t="s">
        <v>138</v>
      </c>
    </row>
    <row r="11" spans="1:3" x14ac:dyDescent="0.2">
      <c r="C11" s="39" t="s">
        <v>137</v>
      </c>
    </row>
    <row r="13" spans="1:3" ht="18" x14ac:dyDescent="0.25">
      <c r="C13" s="76" t="s">
        <v>136</v>
      </c>
    </row>
    <row r="16" spans="1:3" ht="15.75" x14ac:dyDescent="0.25">
      <c r="A16" s="79" t="s">
        <v>108</v>
      </c>
    </row>
    <row r="17" spans="2:2" s="33" customFormat="1" x14ac:dyDescent="0.2"/>
    <row r="18" spans="2:2" s="33" customFormat="1" ht="15" x14ac:dyDescent="0.25">
      <c r="B18" s="78" t="s">
        <v>140</v>
      </c>
    </row>
    <row r="19" spans="2:2" s="33" customFormat="1" x14ac:dyDescent="0.2">
      <c r="B19" s="39" t="s">
        <v>141</v>
      </c>
    </row>
    <row r="20" spans="2:2" s="33" customFormat="1" x14ac:dyDescent="0.2">
      <c r="B20" s="39" t="s">
        <v>142</v>
      </c>
    </row>
    <row r="21" spans="2:2" s="33" customFormat="1" x14ac:dyDescent="0.2"/>
    <row r="22" spans="2:2" s="33" customFormat="1" ht="15" x14ac:dyDescent="0.25">
      <c r="B22" s="78" t="s">
        <v>133</v>
      </c>
    </row>
    <row r="23" spans="2:2" s="33" customFormat="1" x14ac:dyDescent="0.2">
      <c r="B23" s="39" t="s">
        <v>134</v>
      </c>
    </row>
    <row r="24" spans="2:2" s="33" customFormat="1" x14ac:dyDescent="0.2">
      <c r="B24" s="39" t="s">
        <v>135</v>
      </c>
    </row>
    <row r="26" spans="2:2" s="33" customFormat="1" ht="15" x14ac:dyDescent="0.25">
      <c r="B26" s="78" t="s">
        <v>117</v>
      </c>
    </row>
    <row r="27" spans="2:2" s="33" customFormat="1" x14ac:dyDescent="0.2">
      <c r="B27" s="39" t="s">
        <v>126</v>
      </c>
    </row>
    <row r="28" spans="2:2" s="33" customFormat="1" x14ac:dyDescent="0.2">
      <c r="B28" s="39" t="s">
        <v>127</v>
      </c>
    </row>
    <row r="29" spans="2:2" x14ac:dyDescent="0.2">
      <c r="B29" s="39" t="s">
        <v>129</v>
      </c>
    </row>
    <row r="30" spans="2:2" x14ac:dyDescent="0.2">
      <c r="B30" s="33" t="s">
        <v>109</v>
      </c>
    </row>
    <row r="31" spans="2:2" x14ac:dyDescent="0.2">
      <c r="B31" s="33" t="s">
        <v>110</v>
      </c>
    </row>
    <row r="32" spans="2:2" x14ac:dyDescent="0.2">
      <c r="B32" s="33" t="s">
        <v>111</v>
      </c>
    </row>
    <row r="34" spans="2:2" ht="15" x14ac:dyDescent="0.25">
      <c r="B34" s="78" t="s">
        <v>112</v>
      </c>
    </row>
    <row r="35" spans="2:2" x14ac:dyDescent="0.2">
      <c r="B35" s="33" t="s">
        <v>113</v>
      </c>
    </row>
    <row r="36" spans="2:2" x14ac:dyDescent="0.2">
      <c r="B36" s="39" t="s">
        <v>118</v>
      </c>
    </row>
    <row r="37" spans="2:2" x14ac:dyDescent="0.2">
      <c r="B37" s="39" t="s">
        <v>119</v>
      </c>
    </row>
    <row r="39" spans="2:2" ht="15" x14ac:dyDescent="0.25">
      <c r="B39" s="78" t="s">
        <v>114</v>
      </c>
    </row>
    <row r="40" spans="2:2" x14ac:dyDescent="0.2">
      <c r="B40" s="39" t="s">
        <v>130</v>
      </c>
    </row>
    <row r="42" spans="2:2" s="33" customFormat="1" ht="15" x14ac:dyDescent="0.25">
      <c r="B42" s="78" t="s">
        <v>120</v>
      </c>
    </row>
    <row r="43" spans="2:2" s="33" customFormat="1" x14ac:dyDescent="0.2">
      <c r="B43" s="39" t="s">
        <v>121</v>
      </c>
    </row>
    <row r="44" spans="2:2" s="33" customFormat="1" x14ac:dyDescent="0.2">
      <c r="B44" s="39" t="s">
        <v>122</v>
      </c>
    </row>
    <row r="45" spans="2:2" s="33" customFormat="1" x14ac:dyDescent="0.2"/>
    <row r="46" spans="2:2" ht="15" x14ac:dyDescent="0.25">
      <c r="B46" s="78" t="s">
        <v>123</v>
      </c>
    </row>
    <row r="47" spans="2:2" x14ac:dyDescent="0.2">
      <c r="B47" s="39" t="s">
        <v>131</v>
      </c>
    </row>
    <row r="48" spans="2:2" x14ac:dyDescent="0.2">
      <c r="B48" s="39" t="s">
        <v>132</v>
      </c>
    </row>
    <row r="50" spans="2:2" ht="18" x14ac:dyDescent="0.25">
      <c r="B50" s="76" t="s">
        <v>106</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topLeftCell="A73"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39</v>
      </c>
      <c r="B1" s="58"/>
    </row>
    <row r="2" spans="1:3" x14ac:dyDescent="0.2">
      <c r="A2" s="56" t="s">
        <v>99</v>
      </c>
      <c r="B2" s="40"/>
      <c r="C2" s="82"/>
    </row>
    <row r="3" spans="1:3" x14ac:dyDescent="0.2">
      <c r="A3" s="18"/>
      <c r="B3" s="19"/>
      <c r="C3" s="18"/>
    </row>
    <row r="4" spans="1:3" s="18" customFormat="1" ht="15.75" x14ac:dyDescent="0.25">
      <c r="A4" s="141" t="s">
        <v>11</v>
      </c>
      <c r="B4" s="141"/>
    </row>
    <row r="5" spans="1:3" s="18" customFormat="1" x14ac:dyDescent="0.2">
      <c r="B5" s="30" t="s">
        <v>93</v>
      </c>
    </row>
    <row r="6" spans="1:3" s="18" customFormat="1" x14ac:dyDescent="0.2">
      <c r="B6" s="30" t="s">
        <v>94</v>
      </c>
    </row>
    <row r="7" spans="1:3" s="18" customFormat="1" x14ac:dyDescent="0.2">
      <c r="B7" s="30" t="s">
        <v>95</v>
      </c>
    </row>
    <row r="8" spans="1:3" s="18" customFormat="1" x14ac:dyDescent="0.2">
      <c r="B8" s="30" t="s">
        <v>96</v>
      </c>
    </row>
    <row r="10" spans="1:3" ht="25.5" x14ac:dyDescent="0.2">
      <c r="B10" s="49" t="s">
        <v>103</v>
      </c>
    </row>
    <row r="12" spans="1:3" x14ac:dyDescent="0.2">
      <c r="B12" s="41" t="s">
        <v>104</v>
      </c>
    </row>
    <row r="14" spans="1:3" x14ac:dyDescent="0.2">
      <c r="B14" s="39" t="s">
        <v>97</v>
      </c>
    </row>
    <row r="15" spans="1:3" s="39" customFormat="1" x14ac:dyDescent="0.2"/>
    <row r="16" spans="1:3" ht="15.75" x14ac:dyDescent="0.25">
      <c r="A16" s="141" t="s">
        <v>13</v>
      </c>
      <c r="B16" s="141"/>
    </row>
    <row r="17" spans="1:3" s="18" customFormat="1" x14ac:dyDescent="0.2">
      <c r="B17" s="22" t="s">
        <v>40</v>
      </c>
      <c r="C17" s="59" t="s">
        <v>8</v>
      </c>
    </row>
    <row r="18" spans="1:3" s="18" customFormat="1" x14ac:dyDescent="0.2">
      <c r="B18" s="22" t="s">
        <v>41</v>
      </c>
    </row>
    <row r="19" spans="1:3" x14ac:dyDescent="0.2">
      <c r="B19" s="22" t="s">
        <v>42</v>
      </c>
      <c r="C19" s="24" t="s">
        <v>12</v>
      </c>
    </row>
    <row r="20" spans="1:3" x14ac:dyDescent="0.2">
      <c r="B20" s="42" t="s">
        <v>43</v>
      </c>
    </row>
    <row r="21" spans="1:3" x14ac:dyDescent="0.2">
      <c r="B21" s="42" t="s">
        <v>44</v>
      </c>
    </row>
    <row r="22" spans="1:3" s="18" customFormat="1" x14ac:dyDescent="0.2">
      <c r="B22" s="25" t="s">
        <v>82</v>
      </c>
    </row>
    <row r="23" spans="1:3" s="18" customFormat="1" x14ac:dyDescent="0.2">
      <c r="B23" s="23" t="s">
        <v>83</v>
      </c>
    </row>
    <row r="24" spans="1:3" x14ac:dyDescent="0.2">
      <c r="B24" s="22" t="s">
        <v>45</v>
      </c>
    </row>
    <row r="25" spans="1:3" s="18" customFormat="1" x14ac:dyDescent="0.2">
      <c r="B25" s="26" t="s">
        <v>84</v>
      </c>
    </row>
    <row r="26" spans="1:3" s="18" customFormat="1" x14ac:dyDescent="0.2">
      <c r="B26" s="21"/>
    </row>
    <row r="27" spans="1:3" ht="15.75" x14ac:dyDescent="0.25">
      <c r="A27" s="141" t="s">
        <v>46</v>
      </c>
      <c r="B27" s="141"/>
    </row>
    <row r="29" spans="1:3" x14ac:dyDescent="0.2">
      <c r="B29" s="55" t="s">
        <v>47</v>
      </c>
    </row>
    <row r="30" spans="1:3" x14ac:dyDescent="0.2">
      <c r="B30" s="42" t="s">
        <v>48</v>
      </c>
    </row>
    <row r="31" spans="1:3" x14ac:dyDescent="0.2">
      <c r="B31" s="42" t="s">
        <v>49</v>
      </c>
    </row>
    <row r="32" spans="1:3" x14ac:dyDescent="0.2">
      <c r="B32" s="42" t="s">
        <v>86</v>
      </c>
    </row>
    <row r="33" spans="1:2" x14ac:dyDescent="0.2">
      <c r="B33" s="42" t="s">
        <v>50</v>
      </c>
    </row>
    <row r="34" spans="1:2" x14ac:dyDescent="0.2">
      <c r="B34" s="22"/>
    </row>
    <row r="35" spans="1:2" ht="25.5" x14ac:dyDescent="0.2">
      <c r="B35" s="45" t="s">
        <v>87</v>
      </c>
    </row>
    <row r="36" spans="1:2" x14ac:dyDescent="0.2">
      <c r="B36" s="43"/>
    </row>
    <row r="37" spans="1:2" x14ac:dyDescent="0.2">
      <c r="B37" s="54" t="s">
        <v>51</v>
      </c>
    </row>
    <row r="38" spans="1:2" ht="38.25" x14ac:dyDescent="0.2">
      <c r="B38" s="45" t="s">
        <v>52</v>
      </c>
    </row>
    <row r="39" spans="1:2" x14ac:dyDescent="0.2">
      <c r="B39" s="46"/>
    </row>
    <row r="40" spans="1:2" ht="25.5" x14ac:dyDescent="0.2">
      <c r="B40" s="45" t="s">
        <v>53</v>
      </c>
    </row>
    <row r="41" spans="1:2" x14ac:dyDescent="0.2">
      <c r="B41" s="46"/>
    </row>
    <row r="42" spans="1:2" ht="25.5" x14ac:dyDescent="0.2">
      <c r="B42" s="45" t="s">
        <v>88</v>
      </c>
    </row>
    <row r="43" spans="1:2" x14ac:dyDescent="0.2">
      <c r="B43" s="22"/>
    </row>
    <row r="44" spans="1:2" x14ac:dyDescent="0.2">
      <c r="B44" s="54" t="s">
        <v>54</v>
      </c>
    </row>
    <row r="45" spans="1:2" ht="38.25" x14ac:dyDescent="0.2">
      <c r="B45" s="45" t="s">
        <v>89</v>
      </c>
    </row>
    <row r="46" spans="1:2" s="18" customFormat="1" x14ac:dyDescent="0.2"/>
    <row r="47" spans="1:2" ht="15.75" x14ac:dyDescent="0.25">
      <c r="A47" s="141" t="s">
        <v>17</v>
      </c>
      <c r="B47" s="141"/>
    </row>
    <row r="48" spans="1:2" ht="25.5" x14ac:dyDescent="0.2">
      <c r="B48" s="45" t="s">
        <v>55</v>
      </c>
    </row>
    <row r="49" spans="1:2" x14ac:dyDescent="0.2">
      <c r="B49" s="22"/>
    </row>
    <row r="50" spans="1:2" x14ac:dyDescent="0.2">
      <c r="A50" s="47" t="s">
        <v>56</v>
      </c>
      <c r="B50" s="44" t="s">
        <v>57</v>
      </c>
    </row>
    <row r="51" spans="1:2" x14ac:dyDescent="0.2">
      <c r="A51" s="47" t="s">
        <v>58</v>
      </c>
      <c r="B51" s="44" t="s">
        <v>59</v>
      </c>
    </row>
    <row r="52" spans="1:2" x14ac:dyDescent="0.2">
      <c r="A52" s="47" t="s">
        <v>60</v>
      </c>
      <c r="B52" s="44" t="s">
        <v>61</v>
      </c>
    </row>
    <row r="53" spans="1:2" ht="25.5" x14ac:dyDescent="0.2">
      <c r="A53" s="46"/>
      <c r="B53" s="48" t="s">
        <v>70</v>
      </c>
    </row>
    <row r="54" spans="1:2" ht="25.5" x14ac:dyDescent="0.2">
      <c r="A54" s="46"/>
      <c r="B54" s="48" t="s">
        <v>62</v>
      </c>
    </row>
    <row r="55" spans="1:2" x14ac:dyDescent="0.2">
      <c r="A55" s="47" t="s">
        <v>63</v>
      </c>
      <c r="B55" s="44" t="s">
        <v>64</v>
      </c>
    </row>
    <row r="56" spans="1:2" x14ac:dyDescent="0.2">
      <c r="A56" s="46"/>
      <c r="B56" s="48" t="s">
        <v>65</v>
      </c>
    </row>
    <row r="57" spans="1:2" x14ac:dyDescent="0.2">
      <c r="A57" s="46"/>
      <c r="B57" s="48" t="s">
        <v>66</v>
      </c>
    </row>
    <row r="58" spans="1:2" x14ac:dyDescent="0.2">
      <c r="A58" s="47" t="s">
        <v>67</v>
      </c>
      <c r="B58" s="44" t="s">
        <v>68</v>
      </c>
    </row>
    <row r="59" spans="1:2" ht="25.5" x14ac:dyDescent="0.2">
      <c r="A59" s="46"/>
      <c r="B59" s="48" t="s">
        <v>69</v>
      </c>
    </row>
    <row r="60" spans="1:2" x14ac:dyDescent="0.2">
      <c r="A60" s="47" t="s">
        <v>67</v>
      </c>
      <c r="B60" s="44" t="s">
        <v>71</v>
      </c>
    </row>
    <row r="61" spans="1:2" x14ac:dyDescent="0.2">
      <c r="B61" s="74" t="s">
        <v>100</v>
      </c>
    </row>
    <row r="62" spans="1:2" s="39" customFormat="1" x14ac:dyDescent="0.2">
      <c r="B62" s="23"/>
    </row>
    <row r="63" spans="1:2" s="39" customFormat="1" ht="15.75" x14ac:dyDescent="0.25">
      <c r="A63" s="141" t="s">
        <v>90</v>
      </c>
      <c r="B63" s="141"/>
    </row>
    <row r="64" spans="1:2" s="39" customFormat="1" ht="25.5" x14ac:dyDescent="0.2">
      <c r="B64" s="74" t="s">
        <v>101</v>
      </c>
    </row>
    <row r="65" spans="1:2" x14ac:dyDescent="0.2">
      <c r="B65" s="23"/>
    </row>
    <row r="66" spans="1:2" s="39" customFormat="1" ht="15.75" x14ac:dyDescent="0.25">
      <c r="A66" s="141" t="s">
        <v>32</v>
      </c>
      <c r="B66" s="141"/>
    </row>
    <row r="67" spans="1:2" s="39" customFormat="1" x14ac:dyDescent="0.2">
      <c r="B67" s="74" t="s">
        <v>102</v>
      </c>
    </row>
    <row r="68" spans="1:2" s="39" customFormat="1" x14ac:dyDescent="0.2">
      <c r="B68" s="27"/>
    </row>
    <row r="69" spans="1:2" s="18" customFormat="1" ht="15.75" x14ac:dyDescent="0.25">
      <c r="A69" s="141" t="s">
        <v>15</v>
      </c>
      <c r="B69" s="141"/>
    </row>
    <row r="70" spans="1:2" s="39" customFormat="1" x14ac:dyDescent="0.2">
      <c r="A70" s="12" t="s">
        <v>16</v>
      </c>
      <c r="B70" s="18" t="s">
        <v>124</v>
      </c>
    </row>
    <row r="71" spans="1:2" s="18" customFormat="1" ht="38.25" x14ac:dyDescent="0.2">
      <c r="B71" s="23" t="s">
        <v>125</v>
      </c>
    </row>
    <row r="72" spans="1:2" s="18" customFormat="1" x14ac:dyDescent="0.2">
      <c r="B72" s="20"/>
    </row>
    <row r="73" spans="1:2" x14ac:dyDescent="0.2">
      <c r="A73" s="12" t="s">
        <v>16</v>
      </c>
      <c r="B73" s="50" t="s">
        <v>74</v>
      </c>
    </row>
    <row r="74" spans="1:2" s="18" customFormat="1" ht="38.25" x14ac:dyDescent="0.2">
      <c r="B74" s="23" t="s">
        <v>72</v>
      </c>
    </row>
    <row r="75" spans="1:2" s="18" customFormat="1" x14ac:dyDescent="0.2">
      <c r="B75" s="28" t="s">
        <v>73</v>
      </c>
    </row>
    <row r="76" spans="1:2" s="18" customFormat="1" x14ac:dyDescent="0.2">
      <c r="B76" s="28" t="s">
        <v>139</v>
      </c>
    </row>
    <row r="77" spans="1:2" s="18" customFormat="1" ht="38.25" x14ac:dyDescent="0.2">
      <c r="B77" s="28" t="s">
        <v>75</v>
      </c>
    </row>
    <row r="79" spans="1:2" x14ac:dyDescent="0.2">
      <c r="A79" s="12" t="s">
        <v>16</v>
      </c>
      <c r="B79" s="18" t="s">
        <v>76</v>
      </c>
    </row>
    <row r="80" spans="1:2" s="18" customFormat="1" x14ac:dyDescent="0.2">
      <c r="B80" s="20" t="s">
        <v>18</v>
      </c>
    </row>
    <row r="81" spans="1:2" s="18" customFormat="1" x14ac:dyDescent="0.2">
      <c r="B81" s="20" t="s">
        <v>19</v>
      </c>
    </row>
    <row r="82" spans="1:2" s="18" customFormat="1" x14ac:dyDescent="0.2">
      <c r="B82" s="20" t="s">
        <v>20</v>
      </c>
    </row>
    <row r="84" spans="1:2" x14ac:dyDescent="0.2">
      <c r="A84" s="12" t="s">
        <v>16</v>
      </c>
      <c r="B84" s="18" t="s">
        <v>77</v>
      </c>
    </row>
    <row r="85" spans="1:2" s="18" customFormat="1" ht="38.25" x14ac:dyDescent="0.2">
      <c r="B85" s="51" t="s">
        <v>78</v>
      </c>
    </row>
    <row r="86" spans="1:2" s="18" customFormat="1" x14ac:dyDescent="0.2">
      <c r="B86" s="20" t="s">
        <v>79</v>
      </c>
    </row>
    <row r="87" spans="1:2" s="18" customFormat="1" x14ac:dyDescent="0.2">
      <c r="B87" s="20"/>
    </row>
    <row r="88" spans="1:2" x14ac:dyDescent="0.2">
      <c r="B88" s="29"/>
    </row>
    <row r="98" spans="1:2" x14ac:dyDescent="0.2">
      <c r="A98" s="52" t="s">
        <v>16</v>
      </c>
      <c r="B98" s="44" t="s">
        <v>80</v>
      </c>
    </row>
    <row r="99" spans="1:2" ht="25.5" x14ac:dyDescent="0.2">
      <c r="A99" s="46"/>
      <c r="B99" s="48" t="s">
        <v>81</v>
      </c>
    </row>
    <row r="101" spans="1:2" x14ac:dyDescent="0.2">
      <c r="A101" s="81" t="s">
        <v>92</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6</v>
      </c>
      <c r="B1" s="57"/>
      <c r="C1" s="32"/>
    </row>
    <row r="2" spans="1:3" ht="15" x14ac:dyDescent="0.2">
      <c r="A2" s="31"/>
      <c r="B2" s="35"/>
      <c r="C2" s="32"/>
    </row>
    <row r="3" spans="1:3" x14ac:dyDescent="0.2">
      <c r="A3" s="31"/>
      <c r="B3" s="83" t="s">
        <v>107</v>
      </c>
      <c r="C3" s="32"/>
    </row>
    <row r="4" spans="1:3" ht="14.25" x14ac:dyDescent="0.2">
      <c r="A4" s="31"/>
      <c r="B4" s="34" t="s">
        <v>33</v>
      </c>
      <c r="C4" s="32"/>
    </row>
    <row r="5" spans="1:3" ht="15" x14ac:dyDescent="0.2">
      <c r="A5" s="31"/>
      <c r="B5" s="35"/>
      <c r="C5" s="32"/>
    </row>
    <row r="6" spans="1:3" ht="15.75" x14ac:dyDescent="0.25">
      <c r="A6" s="31"/>
      <c r="B6" s="36" t="s">
        <v>91</v>
      </c>
      <c r="C6" s="32"/>
    </row>
    <row r="7" spans="1:3" ht="15" x14ac:dyDescent="0.2">
      <c r="A7" s="31"/>
      <c r="B7" s="35"/>
      <c r="C7" s="32"/>
    </row>
    <row r="8" spans="1:3" ht="30" x14ac:dyDescent="0.2">
      <c r="A8" s="31"/>
      <c r="B8" s="35" t="s">
        <v>34</v>
      </c>
      <c r="C8" s="32"/>
    </row>
    <row r="9" spans="1:3" ht="15" x14ac:dyDescent="0.2">
      <c r="A9" s="31"/>
      <c r="B9" s="35"/>
      <c r="C9" s="32"/>
    </row>
    <row r="10" spans="1:3" ht="30" x14ac:dyDescent="0.2">
      <c r="A10" s="31"/>
      <c r="B10" s="35" t="s">
        <v>35</v>
      </c>
      <c r="C10" s="32"/>
    </row>
    <row r="11" spans="1:3" ht="15" x14ac:dyDescent="0.2">
      <c r="A11" s="31"/>
      <c r="B11" s="35"/>
      <c r="C11" s="32"/>
    </row>
    <row r="12" spans="1:3" ht="30" x14ac:dyDescent="0.2">
      <c r="A12" s="31"/>
      <c r="B12" s="35" t="s">
        <v>36</v>
      </c>
      <c r="C12" s="32"/>
    </row>
    <row r="13" spans="1:3" ht="15" x14ac:dyDescent="0.2">
      <c r="A13" s="31"/>
      <c r="B13" s="35"/>
      <c r="C13" s="32"/>
    </row>
    <row r="14" spans="1:3" ht="15" x14ac:dyDescent="0.2">
      <c r="A14" s="31"/>
      <c r="B14" s="37" t="s">
        <v>37</v>
      </c>
      <c r="C14" s="32"/>
    </row>
    <row r="15" spans="1:3" ht="15" x14ac:dyDescent="0.2">
      <c r="A15" s="31"/>
      <c r="B15" s="35" t="s">
        <v>21</v>
      </c>
      <c r="C15" s="32"/>
    </row>
    <row r="16" spans="1:3" ht="15" x14ac:dyDescent="0.2">
      <c r="A16" s="31"/>
      <c r="B16" s="38"/>
      <c r="C16" s="32"/>
    </row>
    <row r="17" spans="1:3" ht="30.75" x14ac:dyDescent="0.2">
      <c r="A17" s="31"/>
      <c r="B17" s="35" t="s">
        <v>38</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John Bliss</cp:lastModifiedBy>
  <cp:lastPrinted>2011-03-03T22:17:07Z</cp:lastPrinted>
  <dcterms:created xsi:type="dcterms:W3CDTF">2010-06-09T16:05:03Z</dcterms:created>
  <dcterms:modified xsi:type="dcterms:W3CDTF">2017-11-06T00:01:50Z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