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学習面\高専\レポート\AM\"/>
    </mc:Choice>
  </mc:AlternateContent>
  <xr:revisionPtr revIDLastSave="0" documentId="13_ncr:1_{464F4117-D154-41E4-A606-0C5648B806D7}" xr6:coauthVersionLast="47" xr6:coauthVersionMax="47" xr10:uidLastSave="{00000000-0000-0000-0000-000000000000}"/>
  <bookViews>
    <workbookView xWindow="-120" yWindow="-120" windowWidth="29040" windowHeight="15840" xr2:uid="{668D9A28-9FCC-C94B-96CE-A030393B3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10" i="1"/>
  <c r="D12" i="1"/>
  <c r="D13" i="1"/>
  <c r="D14" i="1"/>
  <c r="D15" i="1"/>
  <c r="D16" i="1"/>
  <c r="D17" i="1"/>
  <c r="C2" i="1"/>
  <c r="D2" i="1" s="1"/>
  <c r="C3" i="1"/>
  <c r="D3" i="1" s="1"/>
  <c r="C7" i="1"/>
  <c r="D7" i="1" s="1"/>
  <c r="C8" i="1"/>
  <c r="D8" i="1" s="1"/>
  <c r="C6" i="1"/>
  <c r="D6" i="1" s="1"/>
  <c r="C5" i="1"/>
  <c r="D5" i="1" s="1"/>
  <c r="C4" i="1"/>
  <c r="D4" i="1" s="1"/>
  <c r="A5" i="1"/>
  <c r="A6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<sst xmlns="http://schemas.openxmlformats.org/spreadsheetml/2006/main" count="16" uniqueCount="16">
  <si>
    <t>m</t>
    <phoneticPr fontId="1"/>
  </si>
  <si>
    <t>24.8dB 500Hz</t>
    <phoneticPr fontId="1"/>
  </si>
  <si>
    <t>filename</t>
    <phoneticPr fontId="1"/>
  </si>
  <si>
    <t>T(ms)</t>
    <phoneticPr fontId="1"/>
  </si>
  <si>
    <t>F(Hz)</t>
    <phoneticPr fontId="1"/>
  </si>
  <si>
    <t>Vmax [V]</t>
    <phoneticPr fontId="1"/>
  </si>
  <si>
    <t>出力レベル [dB]</t>
    <phoneticPr fontId="1"/>
  </si>
  <si>
    <t>Vmin [V]</t>
    <phoneticPr fontId="1"/>
  </si>
  <si>
    <t>26.8(+2)</t>
    <phoneticPr fontId="1"/>
  </si>
  <si>
    <t>22.8(-2)</t>
    <phoneticPr fontId="1"/>
  </si>
  <si>
    <t>28.8(+4)</t>
    <phoneticPr fontId="1"/>
  </si>
  <si>
    <t>20.8(-4)</t>
    <phoneticPr fontId="1"/>
  </si>
  <si>
    <t>出力レベル [dB]</t>
    <rPh sb="0" eb="2">
      <t>シュツリョク</t>
    </rPh>
    <phoneticPr fontId="1"/>
  </si>
  <si>
    <t>周波数 [Hz]</t>
    <rPh sb="0" eb="3">
      <t>シュウハスウ</t>
    </rPh>
    <phoneticPr fontId="1"/>
  </si>
  <si>
    <t>周期 [s]</t>
    <rPh sb="0" eb="2">
      <t>シュウキ</t>
    </rPh>
    <phoneticPr fontId="1"/>
  </si>
  <si>
    <t>24.8dB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</si>
</sst>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-19</c:v>
                </c:pt>
                <c:pt idx="1">
                  <c:v>-20</c:v>
                </c:pt>
                <c:pt idx="2">
                  <c:v>-22</c:v>
                </c:pt>
                <c:pt idx="3">
                  <c:v>-24</c:v>
                </c:pt>
                <c:pt idx="4">
                  <c:v>-24.8</c:v>
                </c:pt>
                <c:pt idx="5">
                  <c:v>-26</c:v>
                </c:pt>
                <c:pt idx="6">
                  <c:v>-28</c:v>
                </c:pt>
                <c:pt idx="7">
                  <c:v>-30</c:v>
                </c:pt>
                <c:pt idx="8">
                  <c:v>-32</c:v>
                </c:pt>
                <c:pt idx="9">
                  <c:v>-34</c:v>
                </c:pt>
                <c:pt idx="10">
                  <c:v>-36</c:v>
                </c:pt>
                <c:pt idx="11">
                  <c:v>-38</c:v>
                </c:pt>
                <c:pt idx="12">
                  <c:v>-40</c:v>
                </c:pt>
                <c:pt idx="13">
                  <c:v>-42</c:v>
                </c:pt>
                <c:pt idx="14">
                  <c:v>-44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0.98299999999999998</c:v>
                </c:pt>
                <c:pt idx="1">
                  <c:v>0.85299999999999998</c:v>
                </c:pt>
                <c:pt idx="2">
                  <c:v>0.68400000000000005</c:v>
                </c:pt>
                <c:pt idx="3">
                  <c:v>0.54600000000000004</c:v>
                </c:pt>
                <c:pt idx="4">
                  <c:v>0.496</c:v>
                </c:pt>
                <c:pt idx="5">
                  <c:v>0.435</c:v>
                </c:pt>
                <c:pt idx="6">
                  <c:v>0.34200000000000003</c:v>
                </c:pt>
                <c:pt idx="7">
                  <c:v>0.26200000000000001</c:v>
                </c:pt>
                <c:pt idx="8">
                  <c:v>0.21</c:v>
                </c:pt>
                <c:pt idx="9">
                  <c:v>0.17</c:v>
                </c:pt>
                <c:pt idx="10">
                  <c:v>0.129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7.1999999999999995E-2</c:v>
                </c:pt>
                <c:pt idx="14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AC47-A2E8-E7F48461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06704"/>
        <c:axId val="1830408416"/>
      </c:scatterChart>
      <c:valAx>
        <c:axId val="1830406704"/>
        <c:scaling>
          <c:orientation val="minMax"/>
          <c:max val="-1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出力レベル</a:t>
                </a:r>
                <a:r>
                  <a:rPr lang="en-US" altLang="ja-JP"/>
                  <a:t>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408416"/>
        <c:crosses val="autoZero"/>
        <c:crossBetween val="midCat"/>
        <c:minorUnit val="0.2"/>
      </c:valAx>
      <c:valAx>
        <c:axId val="183040841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変調度 </a:t>
                </a:r>
                <a:r>
                  <a:rPr lang="en-US" altLang="ja-JP"/>
                  <a:t>m</a:t>
                </a:r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40670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139698</xdr:rowOff>
    </xdr:from>
    <xdr:to>
      <xdr:col>13</xdr:col>
      <xdr:colOff>462642</xdr:colOff>
      <xdr:row>44</xdr:row>
      <xdr:rowOff>108857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40F507-0C7F-7DDB-0236-7AD5AA0E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94B5-3511-8D43-8132-402744847549}">
  <dimension ref="A1:Y17"/>
  <sheetViews>
    <sheetView tabSelected="1" topLeftCell="J1" zoomScaleNormal="100" workbookViewId="0">
      <selection activeCell="T17" sqref="T17"/>
    </sheetView>
  </sheetViews>
  <sheetFormatPr defaultColWidth="11.5546875" defaultRowHeight="19.5" x14ac:dyDescent="0.4"/>
  <cols>
    <col min="1" max="1" width="13.77734375" customWidth="1"/>
    <col min="20" max="20" width="15" customWidth="1"/>
  </cols>
  <sheetData>
    <row r="1" spans="1:25" x14ac:dyDescent="0.4">
      <c r="A1" t="s">
        <v>6</v>
      </c>
      <c r="B1" t="s">
        <v>5</v>
      </c>
      <c r="C1" t="s">
        <v>7</v>
      </c>
      <c r="D1" t="s">
        <v>0</v>
      </c>
    </row>
    <row r="2" spans="1:25" x14ac:dyDescent="0.4">
      <c r="A2">
        <v>-14</v>
      </c>
      <c r="B2">
        <v>3.61</v>
      </c>
      <c r="C2">
        <f>512*10^-3</f>
        <v>0.51200000000000001</v>
      </c>
      <c r="D2">
        <f>ROUND((B2-C2)/(B2+C2), 3)</f>
        <v>0.752</v>
      </c>
      <c r="W2" t="s">
        <v>2</v>
      </c>
      <c r="X2" t="s">
        <v>4</v>
      </c>
      <c r="Y2" t="s">
        <v>3</v>
      </c>
    </row>
    <row r="3" spans="1:25" x14ac:dyDescent="0.4">
      <c r="A3">
        <v>-19</v>
      </c>
      <c r="B3">
        <v>3.56</v>
      </c>
      <c r="C3">
        <f>30*10^-3</f>
        <v>0.03</v>
      </c>
      <c r="D3">
        <f t="shared" ref="D3:D17" si="0">ROUND((B3-C3)/(B3+C3), 3)</f>
        <v>0.98299999999999998</v>
      </c>
      <c r="V3" t="s">
        <v>1</v>
      </c>
      <c r="W3">
        <v>23</v>
      </c>
      <c r="X3">
        <v>496.38</v>
      </c>
      <c r="Y3">
        <v>2.0146000000000002</v>
      </c>
    </row>
    <row r="4" spans="1:25" x14ac:dyDescent="0.4">
      <c r="A4">
        <v>-20</v>
      </c>
      <c r="B4">
        <v>3.38</v>
      </c>
      <c r="C4">
        <f>269*10^-3</f>
        <v>0.26900000000000002</v>
      </c>
      <c r="D4">
        <f t="shared" si="0"/>
        <v>0.85299999999999998</v>
      </c>
      <c r="V4">
        <v>2</v>
      </c>
      <c r="W4">
        <v>25</v>
      </c>
      <c r="X4">
        <v>497.64</v>
      </c>
      <c r="Y4">
        <v>2.0095000000000001</v>
      </c>
    </row>
    <row r="5" spans="1:25" x14ac:dyDescent="0.4">
      <c r="A5">
        <f>A4-2</f>
        <v>-22</v>
      </c>
      <c r="B5">
        <v>3.16</v>
      </c>
      <c r="C5">
        <f>594*10^-3</f>
        <v>0.59399999999999997</v>
      </c>
      <c r="D5">
        <f t="shared" si="0"/>
        <v>0.68400000000000005</v>
      </c>
      <c r="V5">
        <v>-2</v>
      </c>
      <c r="W5">
        <v>24</v>
      </c>
      <c r="X5">
        <v>507.82</v>
      </c>
      <c r="Y5">
        <v>1.9692000000000001</v>
      </c>
    </row>
    <row r="6" spans="1:25" x14ac:dyDescent="0.4">
      <c r="A6">
        <f t="shared" ref="A6:A15" si="1">A5-2</f>
        <v>-24</v>
      </c>
      <c r="B6">
        <v>2.81</v>
      </c>
      <c r="C6">
        <f>825*10^-3</f>
        <v>0.82500000000000007</v>
      </c>
      <c r="D6">
        <f t="shared" si="0"/>
        <v>0.54600000000000004</v>
      </c>
      <c r="V6">
        <v>4</v>
      </c>
      <c r="W6">
        <v>27</v>
      </c>
      <c r="X6">
        <v>500</v>
      </c>
      <c r="Y6">
        <v>2</v>
      </c>
    </row>
    <row r="7" spans="1:25" x14ac:dyDescent="0.4">
      <c r="A7">
        <v>-24.8</v>
      </c>
      <c r="B7">
        <v>2.71</v>
      </c>
      <c r="C7">
        <f>913*10^-3</f>
        <v>0.91300000000000003</v>
      </c>
      <c r="D7">
        <f t="shared" si="0"/>
        <v>0.496</v>
      </c>
      <c r="V7">
        <v>-4</v>
      </c>
      <c r="W7">
        <v>26</v>
      </c>
      <c r="X7">
        <v>505.05</v>
      </c>
      <c r="Y7">
        <v>1.98</v>
      </c>
    </row>
    <row r="8" spans="1:25" x14ac:dyDescent="0.4">
      <c r="A8">
        <f>A6-2</f>
        <v>-26</v>
      </c>
      <c r="B8">
        <v>2.69</v>
      </c>
      <c r="C8">
        <f>1.06</f>
        <v>1.06</v>
      </c>
      <c r="D8">
        <f t="shared" si="0"/>
        <v>0.435</v>
      </c>
    </row>
    <row r="9" spans="1:25" x14ac:dyDescent="0.4">
      <c r="A9">
        <f t="shared" si="1"/>
        <v>-28</v>
      </c>
      <c r="B9">
        <v>2.5499999999999998</v>
      </c>
      <c r="C9">
        <v>1.25</v>
      </c>
      <c r="D9">
        <f t="shared" si="0"/>
        <v>0.34200000000000003</v>
      </c>
    </row>
    <row r="10" spans="1:25" x14ac:dyDescent="0.4">
      <c r="A10">
        <f t="shared" si="1"/>
        <v>-30</v>
      </c>
      <c r="B10">
        <v>2.41</v>
      </c>
      <c r="C10">
        <v>1.41</v>
      </c>
      <c r="D10">
        <f t="shared" si="0"/>
        <v>0.26200000000000001</v>
      </c>
    </row>
    <row r="11" spans="1:25" x14ac:dyDescent="0.4">
      <c r="A11">
        <f t="shared" si="1"/>
        <v>-32</v>
      </c>
      <c r="B11">
        <v>2.25</v>
      </c>
      <c r="C11">
        <v>1.47</v>
      </c>
      <c r="D11">
        <f>ROUND((B11-C11)/(B11+C11),3)</f>
        <v>0.21</v>
      </c>
      <c r="T11" t="s">
        <v>12</v>
      </c>
      <c r="U11" t="s">
        <v>13</v>
      </c>
      <c r="V11" t="s">
        <v>14</v>
      </c>
    </row>
    <row r="12" spans="1:25" x14ac:dyDescent="0.4">
      <c r="A12">
        <f t="shared" si="1"/>
        <v>-34</v>
      </c>
      <c r="B12">
        <v>2.13</v>
      </c>
      <c r="C12">
        <v>1.51</v>
      </c>
      <c r="D12">
        <f t="shared" si="0"/>
        <v>0.17</v>
      </c>
      <c r="T12" t="s">
        <v>15</v>
      </c>
      <c r="U12">
        <v>496.38</v>
      </c>
      <c r="V12">
        <v>2.0146000000000002</v>
      </c>
    </row>
    <row r="13" spans="1:25" x14ac:dyDescent="0.4">
      <c r="A13">
        <f t="shared" si="1"/>
        <v>-36</v>
      </c>
      <c r="B13">
        <v>2.0499999999999998</v>
      </c>
      <c r="C13">
        <v>1.58</v>
      </c>
      <c r="D13">
        <f t="shared" si="0"/>
        <v>0.129</v>
      </c>
      <c r="T13" t="s">
        <v>8</v>
      </c>
      <c r="U13">
        <v>497.64</v>
      </c>
      <c r="V13">
        <v>2.0095000000000001</v>
      </c>
    </row>
    <row r="14" spans="1:25" x14ac:dyDescent="0.4">
      <c r="A14">
        <f t="shared" si="1"/>
        <v>-38</v>
      </c>
      <c r="B14">
        <v>1.99</v>
      </c>
      <c r="C14">
        <v>1.66</v>
      </c>
      <c r="D14">
        <f t="shared" si="0"/>
        <v>0.09</v>
      </c>
      <c r="T14" t="s">
        <v>9</v>
      </c>
      <c r="U14">
        <v>507.82</v>
      </c>
      <c r="V14">
        <v>1.9692000000000001</v>
      </c>
    </row>
    <row r="15" spans="1:25" x14ac:dyDescent="0.4">
      <c r="A15">
        <f t="shared" si="1"/>
        <v>-40</v>
      </c>
      <c r="B15">
        <v>1.97</v>
      </c>
      <c r="C15">
        <v>1.65</v>
      </c>
      <c r="D15">
        <f t="shared" si="0"/>
        <v>8.7999999999999995E-2</v>
      </c>
      <c r="T15" t="s">
        <v>10</v>
      </c>
      <c r="U15">
        <v>500</v>
      </c>
      <c r="V15">
        <v>2</v>
      </c>
    </row>
    <row r="16" spans="1:25" x14ac:dyDescent="0.4">
      <c r="A16">
        <v>-42</v>
      </c>
      <c r="B16">
        <v>2</v>
      </c>
      <c r="C16">
        <v>1.73</v>
      </c>
      <c r="D16">
        <f t="shared" si="0"/>
        <v>7.1999999999999995E-2</v>
      </c>
      <c r="T16" t="s">
        <v>11</v>
      </c>
      <c r="U16">
        <v>505.05</v>
      </c>
      <c r="V16">
        <v>1.98</v>
      </c>
    </row>
    <row r="17" spans="1:4" x14ac:dyDescent="0.4">
      <c r="A17">
        <v>-44</v>
      </c>
      <c r="B17">
        <v>1.9</v>
      </c>
      <c r="C17">
        <v>1.71</v>
      </c>
      <c r="D17">
        <f t="shared" si="0"/>
        <v>5.2999999999999999E-2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岡﨑　英之介</dc:creator>
  <cp:lastModifiedBy>岡﨑　英之介</cp:lastModifiedBy>
  <dcterms:created xsi:type="dcterms:W3CDTF">2024-12-23T00:43:47Z</dcterms:created>
  <dcterms:modified xsi:type="dcterms:W3CDTF">2025-01-02T14:08:48Z</dcterms:modified>
</cp:coreProperties>
</file>